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/Users/alirezaalamdaar/Desktop/Work/حلی۳/تاریخ هشتم/نمرات/"/>
    </mc:Choice>
  </mc:AlternateContent>
  <bookViews>
    <workbookView xWindow="1040" yWindow="1100" windowWidth="27760" windowHeight="14640" tabRatio="500" activeTab="2"/>
  </bookViews>
  <sheets>
    <sheet name="201" sheetId="1" r:id="rId1"/>
    <sheet name="202" sheetId="3" r:id="rId2"/>
    <sheet name="203" sheetId="4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27" i="3" l="1"/>
  <c r="AC27" i="4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7" i="4"/>
  <c r="AC18" i="4"/>
  <c r="AC19" i="4"/>
  <c r="AC20" i="4"/>
  <c r="AC21" i="4"/>
  <c r="AC22" i="4"/>
  <c r="AC23" i="4"/>
  <c r="AC24" i="4"/>
  <c r="AC25" i="4"/>
  <c r="AC2" i="4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" i="3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" i="1"/>
  <c r="Z27" i="4"/>
  <c r="AA27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" i="4"/>
  <c r="Z27" i="3"/>
  <c r="AB27" i="3"/>
  <c r="AA27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4" i="3"/>
  <c r="AB3" i="3"/>
  <c r="AB2" i="3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3" i="1"/>
  <c r="Z2" i="1"/>
  <c r="AC27" i="1"/>
  <c r="X2" i="1"/>
  <c r="W2" i="1"/>
  <c r="X3" i="1"/>
  <c r="W3" i="1"/>
  <c r="X4" i="1"/>
  <c r="W4" i="1"/>
  <c r="X5" i="1"/>
  <c r="W5" i="1"/>
  <c r="X6" i="1"/>
  <c r="W6" i="1"/>
  <c r="X7" i="1"/>
  <c r="W7" i="1"/>
  <c r="X8" i="1"/>
  <c r="W8" i="1"/>
  <c r="X9" i="1"/>
  <c r="W9" i="1"/>
  <c r="X10" i="1"/>
  <c r="W10" i="1"/>
  <c r="X11" i="1"/>
  <c r="W11" i="1"/>
  <c r="X12" i="1"/>
  <c r="W12" i="1"/>
  <c r="X13" i="1"/>
  <c r="W13" i="1"/>
  <c r="X14" i="1"/>
  <c r="W14" i="1"/>
  <c r="X15" i="1"/>
  <c r="W15" i="1"/>
  <c r="X16" i="1"/>
  <c r="W16" i="1"/>
  <c r="X17" i="1"/>
  <c r="W17" i="1"/>
  <c r="X18" i="1"/>
  <c r="W18" i="1"/>
  <c r="X19" i="1"/>
  <c r="W19" i="1"/>
  <c r="X20" i="1"/>
  <c r="W20" i="1"/>
  <c r="X21" i="1"/>
  <c r="W21" i="1"/>
  <c r="X22" i="1"/>
  <c r="W22" i="1"/>
  <c r="X23" i="1"/>
  <c r="W23" i="1"/>
  <c r="X24" i="1"/>
  <c r="W24" i="1"/>
  <c r="X25" i="1"/>
  <c r="W25" i="1"/>
  <c r="AB27" i="4"/>
  <c r="AD27" i="1"/>
  <c r="O27" i="3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W2" i="4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" i="3"/>
  <c r="D27" i="3"/>
  <c r="D27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" i="1"/>
  <c r="AB27" i="1"/>
  <c r="AA27" i="1"/>
  <c r="Z27" i="1"/>
  <c r="X2" i="4"/>
  <c r="Y2" i="4"/>
  <c r="X3" i="4"/>
  <c r="Y3" i="4"/>
  <c r="X4" i="4"/>
  <c r="Y4" i="4"/>
  <c r="X5" i="4"/>
  <c r="Y5" i="4"/>
  <c r="X6" i="4"/>
  <c r="Y6" i="4"/>
  <c r="X7" i="4"/>
  <c r="Y7" i="4"/>
  <c r="X8" i="4"/>
  <c r="Y8" i="4"/>
  <c r="X9" i="4"/>
  <c r="Y9" i="4"/>
  <c r="X10" i="4"/>
  <c r="Y10" i="4"/>
  <c r="X11" i="4"/>
  <c r="Y11" i="4"/>
  <c r="X12" i="4"/>
  <c r="Y12" i="4"/>
  <c r="X13" i="4"/>
  <c r="Y13" i="4"/>
  <c r="X14" i="4"/>
  <c r="Y14" i="4"/>
  <c r="X15" i="4"/>
  <c r="Y15" i="4"/>
  <c r="X16" i="4"/>
  <c r="Y16" i="4"/>
  <c r="X17" i="4"/>
  <c r="Y17" i="4"/>
  <c r="X18" i="4"/>
  <c r="Y18" i="4"/>
  <c r="X19" i="4"/>
  <c r="Y19" i="4"/>
  <c r="X20" i="4"/>
  <c r="Y20" i="4"/>
  <c r="X21" i="4"/>
  <c r="Y21" i="4"/>
  <c r="X22" i="4"/>
  <c r="Y22" i="4"/>
  <c r="X23" i="4"/>
  <c r="Y23" i="4"/>
  <c r="X24" i="4"/>
  <c r="Y24" i="4"/>
  <c r="X25" i="4"/>
  <c r="Y25" i="4"/>
  <c r="Y27" i="4"/>
  <c r="X27" i="4"/>
  <c r="W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X2" i="3"/>
  <c r="Y2" i="3"/>
  <c r="X3" i="3"/>
  <c r="Y3" i="3"/>
  <c r="X4" i="3"/>
  <c r="Y4" i="3"/>
  <c r="X5" i="3"/>
  <c r="Y5" i="3"/>
  <c r="X6" i="3"/>
  <c r="Y6" i="3"/>
  <c r="X7" i="3"/>
  <c r="Y7" i="3"/>
  <c r="X8" i="3"/>
  <c r="Y8" i="3"/>
  <c r="X9" i="3"/>
  <c r="Y9" i="3"/>
  <c r="X10" i="3"/>
  <c r="Y10" i="3"/>
  <c r="X11" i="3"/>
  <c r="Y11" i="3"/>
  <c r="X12" i="3"/>
  <c r="Y12" i="3"/>
  <c r="X13" i="3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Y27" i="3"/>
  <c r="X27" i="3"/>
  <c r="W27" i="3"/>
  <c r="U27" i="3"/>
  <c r="T27" i="3"/>
  <c r="S27" i="3"/>
  <c r="R27" i="3"/>
  <c r="Q27" i="3"/>
  <c r="P27" i="3"/>
  <c r="N27" i="3"/>
  <c r="M27" i="3"/>
  <c r="L27" i="3"/>
  <c r="K27" i="3"/>
  <c r="J27" i="3"/>
  <c r="I27" i="3"/>
  <c r="H27" i="3"/>
  <c r="G27" i="3"/>
  <c r="F27" i="3"/>
  <c r="E27" i="3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W27" i="1"/>
  <c r="X27" i="1"/>
  <c r="Y27" i="1"/>
  <c r="E27" i="1"/>
</calcChain>
</file>

<file path=xl/sharedStrings.xml><?xml version="1.0" encoding="utf-8"?>
<sst xmlns="http://schemas.openxmlformats.org/spreadsheetml/2006/main" count="204" uniqueCount="157">
  <si>
    <t>نام</t>
  </si>
  <si>
    <t>نام خانوادگی</t>
  </si>
  <si>
    <t>ردیف</t>
  </si>
  <si>
    <t>امیرمحمد</t>
  </si>
  <si>
    <t>آزادي</t>
  </si>
  <si>
    <t>آبتین</t>
  </si>
  <si>
    <t>اعتمادي بروجنی</t>
  </si>
  <si>
    <t>پویان</t>
  </si>
  <si>
    <t>اكبري جور</t>
  </si>
  <si>
    <t>بهزادمهر</t>
  </si>
  <si>
    <t>اميريان</t>
  </si>
  <si>
    <t>آرشام</t>
  </si>
  <si>
    <t>بديع‌زادگان</t>
  </si>
  <si>
    <t>سیدعلی</t>
  </si>
  <si>
    <t>بلوك</t>
  </si>
  <si>
    <t>امیرسجاد</t>
  </si>
  <si>
    <t>توكلي</t>
  </si>
  <si>
    <t>کیارش</t>
  </si>
  <si>
    <t>جباري</t>
  </si>
  <si>
    <t>علیرضا</t>
  </si>
  <si>
    <t>جعفرقلي</t>
  </si>
  <si>
    <t>امیر</t>
  </si>
  <si>
    <t>رحيمي</t>
  </si>
  <si>
    <t>نوید</t>
  </si>
  <si>
    <t>رشيديان</t>
  </si>
  <si>
    <t>عباس</t>
  </si>
  <si>
    <t>رضوي امیری</t>
  </si>
  <si>
    <t>سیدمیثم</t>
  </si>
  <si>
    <t>ركني حسینی</t>
  </si>
  <si>
    <t>پدرام</t>
  </si>
  <si>
    <t>صادقيان</t>
  </si>
  <si>
    <t>محمدامین</t>
  </si>
  <si>
    <t>عجم</t>
  </si>
  <si>
    <t>عرفان</t>
  </si>
  <si>
    <t>عزيزي</t>
  </si>
  <si>
    <t>محمدصادق</t>
  </si>
  <si>
    <t>فتوحي</t>
  </si>
  <si>
    <t>علی</t>
  </si>
  <si>
    <t>فلاحتی</t>
  </si>
  <si>
    <t>بهراد</t>
  </si>
  <si>
    <t>قائدي</t>
  </si>
  <si>
    <t>محمدسام</t>
  </si>
  <si>
    <t>قليچ خاني</t>
  </si>
  <si>
    <t>پوریا</t>
  </si>
  <si>
    <t>ملكي</t>
  </si>
  <si>
    <t>علی پاشا</t>
  </si>
  <si>
    <t>منتصری</t>
  </si>
  <si>
    <t>عمادِ</t>
  </si>
  <si>
    <t>موسوی</t>
  </si>
  <si>
    <t>سیدسروش</t>
  </si>
  <si>
    <t>ميري</t>
  </si>
  <si>
    <t>طاهریان</t>
  </si>
  <si>
    <t>صفاریان</t>
  </si>
  <si>
    <t>سامانیان</t>
  </si>
  <si>
    <t>علویان</t>
  </si>
  <si>
    <t>جمع کوییز</t>
  </si>
  <si>
    <t>جمع فعالیت</t>
  </si>
  <si>
    <t>کل</t>
  </si>
  <si>
    <t>میانگین</t>
  </si>
  <si>
    <t>آگاه</t>
  </si>
  <si>
    <t>ابراهيمي</t>
  </si>
  <si>
    <t>سینا</t>
  </si>
  <si>
    <t>ايماني</t>
  </si>
  <si>
    <t>بهمني</t>
  </si>
  <si>
    <t>پورحاجي غلامی</t>
  </si>
  <si>
    <t>مهران</t>
  </si>
  <si>
    <t>جلالي</t>
  </si>
  <si>
    <t>آرین</t>
  </si>
  <si>
    <t>حسني</t>
  </si>
  <si>
    <t>معین</t>
  </si>
  <si>
    <t>حسيني‌صدر</t>
  </si>
  <si>
    <t>شهریار</t>
  </si>
  <si>
    <t>خلوتي</t>
  </si>
  <si>
    <t>آیین</t>
  </si>
  <si>
    <t>دوستي</t>
  </si>
  <si>
    <t>پارسا</t>
  </si>
  <si>
    <t>رحماني</t>
  </si>
  <si>
    <t>روزبه</t>
  </si>
  <si>
    <t>ِرحيمي</t>
  </si>
  <si>
    <t>شجاعي</t>
  </si>
  <si>
    <t>مهدی</t>
  </si>
  <si>
    <t>شريفي سده</t>
  </si>
  <si>
    <t>صارمي‌نيا</t>
  </si>
  <si>
    <t>رامین</t>
  </si>
  <si>
    <t>ضيائي</t>
  </si>
  <si>
    <t>ناتان</t>
  </si>
  <si>
    <t>غازي</t>
  </si>
  <si>
    <t>کسری</t>
  </si>
  <si>
    <t>فاضلي</t>
  </si>
  <si>
    <t>فاطميان</t>
  </si>
  <si>
    <t>امیر آرشام</t>
  </si>
  <si>
    <t>فرهمند</t>
  </si>
  <si>
    <t>امیرحسین</t>
  </si>
  <si>
    <t>قصديان</t>
  </si>
  <si>
    <t>هومن</t>
  </si>
  <si>
    <t>قطعي</t>
  </si>
  <si>
    <t>عرشیا</t>
  </si>
  <si>
    <t>ملازينلي</t>
  </si>
  <si>
    <t>محمدمهدی</t>
  </si>
  <si>
    <t>ملكي‌نژاد شوشتری</t>
  </si>
  <si>
    <t>مهراد</t>
  </si>
  <si>
    <t>نوربخش</t>
  </si>
  <si>
    <t>دانیال</t>
  </si>
  <si>
    <t>احمدوند</t>
  </si>
  <si>
    <t>محمدطاها</t>
  </si>
  <si>
    <t>تربتي</t>
  </si>
  <si>
    <t>امین</t>
  </si>
  <si>
    <t>ترهوهانسيانس</t>
  </si>
  <si>
    <t>محمددانیال</t>
  </si>
  <si>
    <t>تنها</t>
  </si>
  <si>
    <t>دادبه</t>
  </si>
  <si>
    <t>توانايي</t>
  </si>
  <si>
    <t>محمدرضا</t>
  </si>
  <si>
    <t>جعفری</t>
  </si>
  <si>
    <t>جلالي‌نسب</t>
  </si>
  <si>
    <t>احسان</t>
  </si>
  <si>
    <t>راز</t>
  </si>
  <si>
    <t>هومان</t>
  </si>
  <si>
    <t>سليم زاده</t>
  </si>
  <si>
    <t>ارشیا</t>
  </si>
  <si>
    <t>شفيعي</t>
  </si>
  <si>
    <t>محمدحسین</t>
  </si>
  <si>
    <t>صانعي‌پور</t>
  </si>
  <si>
    <t>عبداللهي</t>
  </si>
  <si>
    <t>آروین</t>
  </si>
  <si>
    <t>فيروزفر</t>
  </si>
  <si>
    <t>امیرعلی</t>
  </si>
  <si>
    <t>قاسمی</t>
  </si>
  <si>
    <t>للهي</t>
  </si>
  <si>
    <t>سیدپویان</t>
  </si>
  <si>
    <t>مقدسي</t>
  </si>
  <si>
    <t>آریا</t>
  </si>
  <si>
    <t>مهرآرا</t>
  </si>
  <si>
    <t>سیدمحمدمهدی</t>
  </si>
  <si>
    <t>آرتین</t>
  </si>
  <si>
    <t>ناجيان</t>
  </si>
  <si>
    <t>ناصر ترك</t>
  </si>
  <si>
    <t>نجفي</t>
  </si>
  <si>
    <t>نيرويي</t>
  </si>
  <si>
    <t>صدرا</t>
  </si>
  <si>
    <t>هاشمي‌منصور</t>
  </si>
  <si>
    <t>هنرور محلاتی</t>
  </si>
  <si>
    <t>میانگین کوییز</t>
  </si>
  <si>
    <t>میانگین فعالیت</t>
  </si>
  <si>
    <t>میانگین کل</t>
  </si>
  <si>
    <t xml:space="preserve">جمع بندی </t>
  </si>
  <si>
    <t>آل بویه</t>
  </si>
  <si>
    <t>سلجوقیان</t>
  </si>
  <si>
    <t>فرهنگ سلجوقیان</t>
  </si>
  <si>
    <t>کل جلسات برگزار شده</t>
  </si>
  <si>
    <t>2,.1</t>
  </si>
  <si>
    <t>2,5</t>
  </si>
  <si>
    <t>میان ترم</t>
  </si>
  <si>
    <t>تعداد کوییز:</t>
  </si>
  <si>
    <t>تعداد جلسه فعالیت</t>
  </si>
  <si>
    <t>مستمر (از ۱۰ نمره)</t>
  </si>
  <si>
    <t>نمره مستمر (از ۱۰ نمره)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</si>
</sst>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3000401]0.#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B Mitra"/>
    </font>
    <font>
      <sz val="12"/>
      <color rgb="FF000000"/>
      <name val="B Mitra"/>
    </font>
    <font>
      <sz val="12"/>
      <color theme="1"/>
      <name val="Arial"/>
    </font>
    <font>
      <sz val="12"/>
      <color rgb="FF000000"/>
      <name val="Calibri"/>
    </font>
    <font>
      <sz val="12"/>
      <color theme="1"/>
      <name val="Calibri Light"/>
      <scheme val="major"/>
    </font>
    <font>
      <b/>
      <sz val="12"/>
      <color theme="1"/>
      <name val="Calibri Light"/>
      <scheme val="maj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ahoma"/>
    </font>
    <font>
      <sz val="12"/>
      <color theme="1"/>
      <name val="A  Mitra_1 (MRT) Bold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7" xfId="0" applyBorder="1"/>
    <xf numFmtId="0" fontId="0" fillId="0" borderId="8" xfId="0" applyFont="1" applyBorder="1" applyAlignment="1">
      <alignment horizontal="center" vertical="center"/>
    </xf>
    <xf numFmtId="0" fontId="0" fillId="3" borderId="7" xfId="0" applyFont="1" applyFill="1" applyBorder="1"/>
    <xf numFmtId="0" fontId="0" fillId="0" borderId="9" xfId="0" applyBorder="1"/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0" fillId="0" borderId="7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readingOrder="2"/>
    </xf>
    <xf numFmtId="0" fontId="1" fillId="0" borderId="4" xfId="0" applyFont="1" applyFill="1" applyBorder="1" applyAlignment="1">
      <alignment horizontal="center" vertical="center" wrapText="1" readingOrder="2"/>
    </xf>
    <xf numFmtId="0" fontId="0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quotePrefix="1" applyFont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zoomScale="50" workbookViewId="0">
      <selection activeCell="O17" sqref="O17"/>
    </sheetView>
  </sheetViews>
  <sheetFormatPr baseColWidth="10" defaultRowHeight="17" x14ac:dyDescent="0.25"/>
  <cols>
    <col min="1" max="1" width="4.5" style="4" customWidth="1"/>
    <col min="2" max="2" width="9.1640625" style="4" bestFit="1" customWidth="1"/>
    <col min="3" max="3" width="12.1640625" style="4" bestFit="1" customWidth="1"/>
    <col min="4" max="29" width="10.83203125" style="4"/>
    <col min="30" max="30" width="13.33203125" style="4" customWidth="1"/>
    <col min="31" max="16384" width="10.83203125" style="4"/>
  </cols>
  <sheetData>
    <row r="1" spans="1:30" ht="18" thickTop="1" x14ac:dyDescent="0.25">
      <c r="A1" s="5" t="s">
        <v>2</v>
      </c>
      <c r="B1" s="5" t="s">
        <v>0</v>
      </c>
      <c r="C1" s="9" t="s">
        <v>1</v>
      </c>
      <c r="D1" s="76" t="s">
        <v>51</v>
      </c>
      <c r="E1" s="77"/>
      <c r="F1" s="76" t="s">
        <v>52</v>
      </c>
      <c r="G1" s="77"/>
      <c r="H1" s="76" t="s">
        <v>53</v>
      </c>
      <c r="I1" s="77"/>
      <c r="J1" s="76" t="s">
        <v>54</v>
      </c>
      <c r="K1" s="77"/>
      <c r="L1" s="72" t="s">
        <v>146</v>
      </c>
      <c r="M1" s="73"/>
      <c r="N1" s="72" t="s">
        <v>147</v>
      </c>
      <c r="O1" s="73"/>
      <c r="P1" s="72"/>
      <c r="Q1" s="73"/>
      <c r="R1" s="72"/>
      <c r="S1" s="73"/>
      <c r="T1" s="72"/>
      <c r="U1" s="73"/>
      <c r="W1" s="6" t="s">
        <v>55</v>
      </c>
      <c r="X1" s="6" t="s">
        <v>56</v>
      </c>
      <c r="Y1" s="6" t="s">
        <v>57</v>
      </c>
      <c r="Z1" s="6" t="s">
        <v>142</v>
      </c>
      <c r="AA1" s="6" t="s">
        <v>143</v>
      </c>
      <c r="AB1" s="6" t="s">
        <v>144</v>
      </c>
      <c r="AC1" s="82" t="s">
        <v>152</v>
      </c>
      <c r="AD1" s="6" t="s">
        <v>155</v>
      </c>
    </row>
    <row r="2" spans="1:30" x14ac:dyDescent="0.25">
      <c r="A2" s="5">
        <v>1</v>
      </c>
      <c r="B2" s="1" t="s">
        <v>3</v>
      </c>
      <c r="C2" s="10" t="s">
        <v>4</v>
      </c>
      <c r="D2" s="14">
        <v>0</v>
      </c>
      <c r="E2" s="22">
        <v>5</v>
      </c>
      <c r="F2" s="14">
        <v>0</v>
      </c>
      <c r="G2" s="22">
        <v>3</v>
      </c>
      <c r="H2" s="26">
        <v>3</v>
      </c>
      <c r="I2" s="22">
        <v>2.5</v>
      </c>
      <c r="J2" s="26">
        <v>0</v>
      </c>
      <c r="K2" s="22">
        <v>1.5</v>
      </c>
      <c r="L2" s="58">
        <v>1</v>
      </c>
      <c r="M2" s="13">
        <v>2.5</v>
      </c>
      <c r="N2" s="44">
        <v>0</v>
      </c>
      <c r="O2" s="13"/>
      <c r="P2" s="44"/>
      <c r="Q2" s="13"/>
      <c r="R2" s="44"/>
      <c r="S2" s="13"/>
      <c r="T2" s="44"/>
      <c r="U2" s="13"/>
      <c r="W2" s="7">
        <f>SUM(G2,E2,I2,K2,M2,O2,Q2,S2,U2,)</f>
        <v>14.5</v>
      </c>
      <c r="X2" s="7">
        <f>SUM(D2,H2,J2,L2,N2,P2,R2,T2,)</f>
        <v>4</v>
      </c>
      <c r="Y2" s="7">
        <f>SUM(W2:X2)</f>
        <v>18.5</v>
      </c>
      <c r="Z2" s="7">
        <f>SUM(G2,E2,I2,K2,M2,O2,Q2,S2,U2)/5</f>
        <v>2.9</v>
      </c>
      <c r="AA2" s="7">
        <f>X2/6</f>
        <v>0.66666666666666663</v>
      </c>
      <c r="AB2" s="7">
        <f>SUM(Z2:AA2)</f>
        <v>3.5666666666666664</v>
      </c>
      <c r="AC2" s="7">
        <v>16.02</v>
      </c>
      <c r="AD2" s="7">
        <f>Z2+AA2+3</f>
        <v>6.5666666666666664</v>
      </c>
    </row>
    <row r="3" spans="1:30" x14ac:dyDescent="0.25">
      <c r="A3" s="5">
        <v>2</v>
      </c>
      <c r="B3" s="1" t="s">
        <v>5</v>
      </c>
      <c r="C3" s="10" t="s">
        <v>6</v>
      </c>
      <c r="D3" s="15">
        <v>6</v>
      </c>
      <c r="E3" s="22">
        <v>0</v>
      </c>
      <c r="F3" s="12">
        <v>3</v>
      </c>
      <c r="G3" s="22">
        <v>1</v>
      </c>
      <c r="H3" s="26">
        <v>5</v>
      </c>
      <c r="I3" s="22">
        <v>5</v>
      </c>
      <c r="J3" s="26">
        <v>5</v>
      </c>
      <c r="K3" s="22">
        <v>2</v>
      </c>
      <c r="L3" s="58">
        <v>2</v>
      </c>
      <c r="M3" s="13">
        <v>2</v>
      </c>
      <c r="N3" s="44">
        <v>-1</v>
      </c>
      <c r="O3" s="13"/>
      <c r="P3" s="44"/>
      <c r="Q3" s="13"/>
      <c r="R3" s="44"/>
      <c r="S3" s="13"/>
      <c r="T3" s="44"/>
      <c r="U3" s="13"/>
      <c r="W3" s="7">
        <f t="shared" ref="W3:W25" si="0">SUM(G3,E3,I3,K3,M3,O3,Q3,S3,U3,)</f>
        <v>10</v>
      </c>
      <c r="X3" s="7">
        <f t="shared" ref="X3:X25" si="1">SUM(D3,H3,J3,L3,N3,P3,R3,T3,)</f>
        <v>17</v>
      </c>
      <c r="Y3" s="7">
        <f t="shared" ref="Y3:Y25" si="2">SUM(W3:X3)</f>
        <v>27</v>
      </c>
      <c r="Z3" s="7">
        <f>SUM(G3,E3,I3,K3,M3,O3,Q3,S3,U3)/5</f>
        <v>2</v>
      </c>
      <c r="AA3" s="7">
        <f t="shared" ref="AA3:AA25" si="3">X3/6</f>
        <v>2.8333333333333335</v>
      </c>
      <c r="AB3" s="7">
        <f t="shared" ref="AB3:AB25" si="4">SUM(Z3:AA3)</f>
        <v>4.8333333333333339</v>
      </c>
      <c r="AC3" s="7">
        <v>21.44</v>
      </c>
      <c r="AD3" s="7">
        <f t="shared" ref="AD3:AD25" si="5">Z3+AA3+3</f>
        <v>7.8333333333333339</v>
      </c>
    </row>
    <row r="4" spans="1:30" x14ac:dyDescent="0.25">
      <c r="A4" s="5">
        <v>3</v>
      </c>
      <c r="B4" s="1" t="s">
        <v>7</v>
      </c>
      <c r="C4" s="10" t="s">
        <v>8</v>
      </c>
      <c r="D4" s="14">
        <v>0</v>
      </c>
      <c r="E4" s="22">
        <v>4</v>
      </c>
      <c r="F4" s="14">
        <v>0</v>
      </c>
      <c r="G4" s="22">
        <v>2</v>
      </c>
      <c r="H4" s="26">
        <v>1</v>
      </c>
      <c r="I4" s="22">
        <v>3</v>
      </c>
      <c r="J4" s="26">
        <v>0</v>
      </c>
      <c r="K4" s="22">
        <v>1.5</v>
      </c>
      <c r="L4" s="58">
        <v>0</v>
      </c>
      <c r="M4" s="13">
        <v>3</v>
      </c>
      <c r="N4" s="44">
        <v>3</v>
      </c>
      <c r="O4" s="13"/>
      <c r="P4" s="44"/>
      <c r="Q4" s="13"/>
      <c r="R4" s="44"/>
      <c r="S4" s="13"/>
      <c r="T4" s="44"/>
      <c r="U4" s="13"/>
      <c r="W4" s="7">
        <f t="shared" si="0"/>
        <v>13.5</v>
      </c>
      <c r="X4" s="7">
        <f t="shared" si="1"/>
        <v>4</v>
      </c>
      <c r="Y4" s="7">
        <f t="shared" si="2"/>
        <v>17.5</v>
      </c>
      <c r="Z4" s="7">
        <f t="shared" ref="Z4:Z25" si="6">SUM(G4,E4,I4,K4,M4,O4,Q4,S4,U4)/5</f>
        <v>2.7</v>
      </c>
      <c r="AA4" s="7">
        <f t="shared" si="3"/>
        <v>0.66666666666666663</v>
      </c>
      <c r="AB4" s="7">
        <f t="shared" si="4"/>
        <v>3.3666666666666667</v>
      </c>
      <c r="AC4" s="7">
        <v>15.62</v>
      </c>
      <c r="AD4" s="7">
        <f t="shared" si="5"/>
        <v>6.3666666666666671</v>
      </c>
    </row>
    <row r="5" spans="1:30" x14ac:dyDescent="0.25">
      <c r="A5" s="5">
        <v>4</v>
      </c>
      <c r="B5" s="1" t="s">
        <v>9</v>
      </c>
      <c r="C5" s="10" t="s">
        <v>10</v>
      </c>
      <c r="D5" s="15">
        <v>3</v>
      </c>
      <c r="E5" s="22">
        <v>3.5</v>
      </c>
      <c r="F5" s="15">
        <v>1</v>
      </c>
      <c r="G5" s="22">
        <v>1.5</v>
      </c>
      <c r="H5" s="26">
        <v>2</v>
      </c>
      <c r="I5" s="22">
        <v>3.5</v>
      </c>
      <c r="J5" s="26">
        <v>0</v>
      </c>
      <c r="K5" s="22">
        <v>1</v>
      </c>
      <c r="L5" s="58">
        <v>3</v>
      </c>
      <c r="M5" s="13">
        <v>3.5</v>
      </c>
      <c r="N5" s="12">
        <v>3</v>
      </c>
      <c r="O5" s="13"/>
      <c r="P5" s="44"/>
      <c r="Q5" s="13"/>
      <c r="R5" s="44"/>
      <c r="S5" s="13"/>
      <c r="T5" s="44"/>
      <c r="U5" s="13"/>
      <c r="W5" s="7">
        <f t="shared" si="0"/>
        <v>13</v>
      </c>
      <c r="X5" s="7">
        <f t="shared" si="1"/>
        <v>11</v>
      </c>
      <c r="Y5" s="7">
        <f t="shared" si="2"/>
        <v>24</v>
      </c>
      <c r="Z5" s="7">
        <f t="shared" si="6"/>
        <v>2.6</v>
      </c>
      <c r="AA5" s="7">
        <f t="shared" si="3"/>
        <v>1.8333333333333333</v>
      </c>
      <c r="AB5" s="7">
        <f t="shared" si="4"/>
        <v>4.4333333333333336</v>
      </c>
      <c r="AC5" s="7">
        <v>19.309999999999999</v>
      </c>
      <c r="AD5" s="7">
        <f t="shared" si="5"/>
        <v>7.4333333333333336</v>
      </c>
    </row>
    <row r="6" spans="1:30" x14ac:dyDescent="0.25">
      <c r="A6" s="5">
        <v>5</v>
      </c>
      <c r="B6" s="1" t="s">
        <v>11</v>
      </c>
      <c r="C6" s="10" t="s">
        <v>12</v>
      </c>
      <c r="D6" s="15">
        <v>1</v>
      </c>
      <c r="E6" s="22">
        <v>4</v>
      </c>
      <c r="F6" s="15">
        <v>6</v>
      </c>
      <c r="G6" s="22">
        <v>4</v>
      </c>
      <c r="H6" s="12">
        <v>3</v>
      </c>
      <c r="I6" s="22">
        <v>4</v>
      </c>
      <c r="J6" s="26">
        <v>10</v>
      </c>
      <c r="K6" s="22">
        <v>0</v>
      </c>
      <c r="L6" s="58">
        <v>0</v>
      </c>
      <c r="M6" s="13">
        <v>0.5</v>
      </c>
      <c r="N6" s="44">
        <v>0</v>
      </c>
      <c r="O6" s="13"/>
      <c r="P6" s="44"/>
      <c r="Q6" s="13"/>
      <c r="R6" s="44"/>
      <c r="S6" s="13"/>
      <c r="T6" s="44"/>
      <c r="U6" s="13"/>
      <c r="W6" s="7">
        <f t="shared" si="0"/>
        <v>12.5</v>
      </c>
      <c r="X6" s="7">
        <f t="shared" si="1"/>
        <v>14</v>
      </c>
      <c r="Y6" s="7">
        <f t="shared" si="2"/>
        <v>26.5</v>
      </c>
      <c r="Z6" s="7">
        <f t="shared" si="6"/>
        <v>2.5</v>
      </c>
      <c r="AA6" s="7">
        <f t="shared" si="3"/>
        <v>2.3333333333333335</v>
      </c>
      <c r="AB6" s="7">
        <f t="shared" si="4"/>
        <v>4.8333333333333339</v>
      </c>
      <c r="AC6" s="7">
        <v>20.78</v>
      </c>
      <c r="AD6" s="7">
        <f t="shared" si="5"/>
        <v>7.8333333333333339</v>
      </c>
    </row>
    <row r="7" spans="1:30" x14ac:dyDescent="0.25">
      <c r="A7" s="5">
        <v>6</v>
      </c>
      <c r="B7" s="1" t="s">
        <v>13</v>
      </c>
      <c r="C7" s="10" t="s">
        <v>14</v>
      </c>
      <c r="D7" s="12">
        <v>3</v>
      </c>
      <c r="E7" s="22">
        <v>5</v>
      </c>
      <c r="F7" s="15">
        <v>8</v>
      </c>
      <c r="G7" s="22">
        <v>4</v>
      </c>
      <c r="H7" s="12">
        <v>3</v>
      </c>
      <c r="I7" s="22">
        <v>5</v>
      </c>
      <c r="J7" s="26">
        <v>5</v>
      </c>
      <c r="K7" s="22">
        <v>2.5</v>
      </c>
      <c r="L7" s="58">
        <v>0</v>
      </c>
      <c r="M7" s="13">
        <v>1.5</v>
      </c>
      <c r="N7" s="44">
        <v>4</v>
      </c>
      <c r="O7" s="13"/>
      <c r="P7" s="44"/>
      <c r="Q7" s="13"/>
      <c r="R7" s="44"/>
      <c r="S7" s="13"/>
      <c r="T7" s="44"/>
      <c r="U7" s="13"/>
      <c r="W7" s="7">
        <f t="shared" si="0"/>
        <v>18</v>
      </c>
      <c r="X7" s="7">
        <f t="shared" si="1"/>
        <v>15</v>
      </c>
      <c r="Y7" s="7">
        <f t="shared" si="2"/>
        <v>33</v>
      </c>
      <c r="Z7" s="7">
        <f t="shared" si="6"/>
        <v>3.6</v>
      </c>
      <c r="AA7" s="7">
        <f t="shared" si="3"/>
        <v>2.5</v>
      </c>
      <c r="AB7" s="7">
        <f t="shared" si="4"/>
        <v>6.1</v>
      </c>
      <c r="AC7" s="7">
        <v>23.53</v>
      </c>
      <c r="AD7" s="7">
        <f t="shared" si="5"/>
        <v>9.1</v>
      </c>
    </row>
    <row r="8" spans="1:30" x14ac:dyDescent="0.25">
      <c r="A8" s="5">
        <v>7</v>
      </c>
      <c r="B8" s="1" t="s">
        <v>15</v>
      </c>
      <c r="C8" s="10" t="s">
        <v>16</v>
      </c>
      <c r="D8" s="15">
        <v>5</v>
      </c>
      <c r="E8" s="22">
        <v>2</v>
      </c>
      <c r="F8" s="12">
        <v>3</v>
      </c>
      <c r="G8" s="22">
        <v>3</v>
      </c>
      <c r="H8" s="26">
        <v>6</v>
      </c>
      <c r="I8" s="22">
        <v>3.5</v>
      </c>
      <c r="J8" s="12">
        <v>3</v>
      </c>
      <c r="K8" s="22">
        <v>2.5</v>
      </c>
      <c r="L8" s="12">
        <v>3</v>
      </c>
      <c r="M8" s="13">
        <v>1.5</v>
      </c>
      <c r="N8" s="44">
        <v>-1</v>
      </c>
      <c r="O8" s="13"/>
      <c r="P8" s="44"/>
      <c r="Q8" s="13"/>
      <c r="R8" s="44"/>
      <c r="S8" s="13"/>
      <c r="T8" s="44"/>
      <c r="U8" s="13"/>
      <c r="W8" s="7">
        <f t="shared" si="0"/>
        <v>12.5</v>
      </c>
      <c r="X8" s="7">
        <f t="shared" si="1"/>
        <v>16</v>
      </c>
      <c r="Y8" s="7">
        <f t="shared" si="2"/>
        <v>28.5</v>
      </c>
      <c r="Z8" s="7">
        <f t="shared" si="6"/>
        <v>2.5</v>
      </c>
      <c r="AA8" s="7">
        <f t="shared" si="3"/>
        <v>2.6666666666666665</v>
      </c>
      <c r="AB8" s="7">
        <f t="shared" si="4"/>
        <v>5.1666666666666661</v>
      </c>
      <c r="AC8" s="7">
        <v>21.89</v>
      </c>
      <c r="AD8" s="7">
        <f t="shared" si="5"/>
        <v>8.1666666666666661</v>
      </c>
    </row>
    <row r="9" spans="1:30" x14ac:dyDescent="0.25">
      <c r="A9" s="5">
        <v>8</v>
      </c>
      <c r="B9" s="1" t="s">
        <v>17</v>
      </c>
      <c r="C9" s="10" t="s">
        <v>18</v>
      </c>
      <c r="D9" s="15">
        <v>2</v>
      </c>
      <c r="E9" s="22">
        <v>4</v>
      </c>
      <c r="F9" s="15">
        <v>2</v>
      </c>
      <c r="G9" s="22">
        <v>3</v>
      </c>
      <c r="H9" s="26">
        <v>6</v>
      </c>
      <c r="I9" s="22">
        <v>5</v>
      </c>
      <c r="J9" s="26">
        <v>0</v>
      </c>
      <c r="K9" s="22">
        <v>3</v>
      </c>
      <c r="L9" s="58">
        <v>1</v>
      </c>
      <c r="M9" s="13">
        <v>3.5</v>
      </c>
      <c r="N9" s="44">
        <v>5</v>
      </c>
      <c r="O9" s="13"/>
      <c r="P9" s="44"/>
      <c r="Q9" s="13"/>
      <c r="R9" s="44"/>
      <c r="S9" s="13"/>
      <c r="T9" s="44"/>
      <c r="U9" s="13"/>
      <c r="W9" s="7">
        <f t="shared" si="0"/>
        <v>18.5</v>
      </c>
      <c r="X9" s="7">
        <f t="shared" si="1"/>
        <v>14</v>
      </c>
      <c r="Y9" s="7">
        <f t="shared" si="2"/>
        <v>32.5</v>
      </c>
      <c r="Z9" s="7">
        <f t="shared" si="6"/>
        <v>3.7</v>
      </c>
      <c r="AA9" s="7">
        <f t="shared" si="3"/>
        <v>2.3333333333333335</v>
      </c>
      <c r="AB9" s="7">
        <f t="shared" si="4"/>
        <v>6.0333333333333332</v>
      </c>
      <c r="AC9" s="7">
        <v>23.18</v>
      </c>
      <c r="AD9" s="7">
        <f t="shared" si="5"/>
        <v>9.0333333333333332</v>
      </c>
    </row>
    <row r="10" spans="1:30" x14ac:dyDescent="0.25">
      <c r="A10" s="5">
        <v>9</v>
      </c>
      <c r="B10" s="1" t="s">
        <v>19</v>
      </c>
      <c r="C10" s="10" t="s">
        <v>20</v>
      </c>
      <c r="D10" s="14">
        <v>0</v>
      </c>
      <c r="E10" s="22">
        <v>4</v>
      </c>
      <c r="F10" s="15">
        <v>4</v>
      </c>
      <c r="G10" s="22">
        <v>3</v>
      </c>
      <c r="H10" s="26">
        <v>3</v>
      </c>
      <c r="I10" s="22">
        <v>4</v>
      </c>
      <c r="J10" s="26">
        <v>0</v>
      </c>
      <c r="K10" s="22">
        <v>1.5</v>
      </c>
      <c r="L10" s="58">
        <v>0</v>
      </c>
      <c r="M10" s="13">
        <v>0.5</v>
      </c>
      <c r="N10" s="44">
        <v>4</v>
      </c>
      <c r="O10" s="13"/>
      <c r="P10" s="44"/>
      <c r="Q10" s="13"/>
      <c r="R10" s="44"/>
      <c r="S10" s="13"/>
      <c r="T10" s="44"/>
      <c r="U10" s="13"/>
      <c r="W10" s="7">
        <f t="shared" si="0"/>
        <v>13</v>
      </c>
      <c r="X10" s="7">
        <f t="shared" si="1"/>
        <v>7</v>
      </c>
      <c r="Y10" s="7">
        <f t="shared" si="2"/>
        <v>20</v>
      </c>
      <c r="Z10" s="7">
        <f t="shared" si="6"/>
        <v>2.6</v>
      </c>
      <c r="AA10" s="7">
        <f t="shared" si="3"/>
        <v>1.1666666666666667</v>
      </c>
      <c r="AB10" s="7">
        <f t="shared" si="4"/>
        <v>3.7666666666666666</v>
      </c>
      <c r="AC10" s="7">
        <v>17.09</v>
      </c>
      <c r="AD10" s="7">
        <f t="shared" si="5"/>
        <v>6.7666666666666666</v>
      </c>
    </row>
    <row r="11" spans="1:30" x14ac:dyDescent="0.25">
      <c r="A11" s="5">
        <v>10</v>
      </c>
      <c r="B11" s="1" t="s">
        <v>21</v>
      </c>
      <c r="C11" s="10" t="s">
        <v>22</v>
      </c>
      <c r="D11" s="15">
        <v>7</v>
      </c>
      <c r="E11" s="22">
        <v>4.5</v>
      </c>
      <c r="F11" s="12">
        <v>3</v>
      </c>
      <c r="G11" s="22">
        <v>4</v>
      </c>
      <c r="H11" s="26">
        <v>1</v>
      </c>
      <c r="I11" s="22">
        <v>3</v>
      </c>
      <c r="J11" s="26">
        <v>0</v>
      </c>
      <c r="K11" s="22">
        <v>3.5</v>
      </c>
      <c r="L11" s="58">
        <v>0</v>
      </c>
      <c r="M11" s="13">
        <v>1</v>
      </c>
      <c r="N11" s="44">
        <v>0</v>
      </c>
      <c r="O11" s="13"/>
      <c r="P11" s="44"/>
      <c r="Q11" s="13"/>
      <c r="R11" s="44"/>
      <c r="S11" s="13"/>
      <c r="T11" s="44"/>
      <c r="U11" s="13"/>
      <c r="W11" s="7">
        <f t="shared" si="0"/>
        <v>16</v>
      </c>
      <c r="X11" s="7">
        <f t="shared" si="1"/>
        <v>8</v>
      </c>
      <c r="Y11" s="7">
        <f t="shared" si="2"/>
        <v>24</v>
      </c>
      <c r="Z11" s="7">
        <f t="shared" si="6"/>
        <v>3.2</v>
      </c>
      <c r="AA11" s="7">
        <f t="shared" si="3"/>
        <v>1.3333333333333333</v>
      </c>
      <c r="AB11" s="7">
        <f t="shared" si="4"/>
        <v>4.5333333333333332</v>
      </c>
      <c r="AC11" s="7">
        <v>18.84</v>
      </c>
      <c r="AD11" s="7">
        <f t="shared" si="5"/>
        <v>7.5333333333333332</v>
      </c>
    </row>
    <row r="12" spans="1:30" x14ac:dyDescent="0.25">
      <c r="A12" s="5">
        <v>11</v>
      </c>
      <c r="B12" s="1" t="s">
        <v>23</v>
      </c>
      <c r="C12" s="10" t="s">
        <v>24</v>
      </c>
      <c r="D12" s="12">
        <v>3</v>
      </c>
      <c r="E12" s="22">
        <v>0</v>
      </c>
      <c r="F12" s="14">
        <v>0</v>
      </c>
      <c r="G12" s="22">
        <v>2.5</v>
      </c>
      <c r="H12" s="26">
        <v>2</v>
      </c>
      <c r="I12" s="22"/>
      <c r="J12" s="26">
        <v>0</v>
      </c>
      <c r="K12" s="22"/>
      <c r="L12" s="58">
        <v>2</v>
      </c>
      <c r="M12" s="13">
        <v>0</v>
      </c>
      <c r="N12" s="44">
        <v>0</v>
      </c>
      <c r="O12" s="13"/>
      <c r="P12" s="44"/>
      <c r="Q12" s="13"/>
      <c r="R12" s="44"/>
      <c r="S12" s="13"/>
      <c r="T12" s="44"/>
      <c r="U12" s="13"/>
      <c r="W12" s="7">
        <f t="shared" si="0"/>
        <v>2.5</v>
      </c>
      <c r="X12" s="7">
        <f t="shared" si="1"/>
        <v>7</v>
      </c>
      <c r="Y12" s="7">
        <f t="shared" si="2"/>
        <v>9.5</v>
      </c>
      <c r="Z12" s="7">
        <f t="shared" si="6"/>
        <v>0.5</v>
      </c>
      <c r="AA12" s="7">
        <f t="shared" si="3"/>
        <v>1.1666666666666667</v>
      </c>
      <c r="AB12" s="7">
        <f t="shared" si="4"/>
        <v>1.6666666666666667</v>
      </c>
      <c r="AC12" s="7">
        <v>12.89</v>
      </c>
      <c r="AD12" s="7">
        <f t="shared" si="5"/>
        <v>4.666666666666667</v>
      </c>
    </row>
    <row r="13" spans="1:30" x14ac:dyDescent="0.25">
      <c r="A13" s="5">
        <v>12</v>
      </c>
      <c r="B13" s="1" t="s">
        <v>25</v>
      </c>
      <c r="C13" s="10" t="s">
        <v>26</v>
      </c>
      <c r="D13" s="14">
        <v>0</v>
      </c>
      <c r="E13" s="22">
        <v>3.5</v>
      </c>
      <c r="F13" s="14">
        <v>0</v>
      </c>
      <c r="G13" s="22">
        <v>2.5</v>
      </c>
      <c r="H13" s="26">
        <v>2</v>
      </c>
      <c r="I13" s="22">
        <v>0</v>
      </c>
      <c r="J13" s="26">
        <v>2</v>
      </c>
      <c r="K13" s="22">
        <v>1.5</v>
      </c>
      <c r="L13" s="58">
        <v>0</v>
      </c>
      <c r="M13" s="13">
        <v>4</v>
      </c>
      <c r="N13" s="44">
        <v>-1</v>
      </c>
      <c r="O13" s="13"/>
      <c r="P13" s="44"/>
      <c r="Q13" s="13"/>
      <c r="R13" s="44"/>
      <c r="S13" s="13"/>
      <c r="T13" s="44"/>
      <c r="U13" s="13"/>
      <c r="W13" s="7">
        <f t="shared" si="0"/>
        <v>11.5</v>
      </c>
      <c r="X13" s="7">
        <f t="shared" si="1"/>
        <v>3</v>
      </c>
      <c r="Y13" s="7">
        <f t="shared" si="2"/>
        <v>14.5</v>
      </c>
      <c r="Z13" s="7">
        <f t="shared" si="6"/>
        <v>2.2999999999999998</v>
      </c>
      <c r="AA13" s="7">
        <f t="shared" si="3"/>
        <v>0.5</v>
      </c>
      <c r="AB13" s="7">
        <f t="shared" si="4"/>
        <v>2.8</v>
      </c>
      <c r="AC13" s="7">
        <v>14.27</v>
      </c>
      <c r="AD13" s="7">
        <f t="shared" si="5"/>
        <v>5.8</v>
      </c>
    </row>
    <row r="14" spans="1:30" x14ac:dyDescent="0.25">
      <c r="A14" s="5">
        <v>13</v>
      </c>
      <c r="B14" s="1" t="s">
        <v>27</v>
      </c>
      <c r="C14" s="10" t="s">
        <v>28</v>
      </c>
      <c r="D14" s="14">
        <v>0</v>
      </c>
      <c r="E14" s="22">
        <v>3.5</v>
      </c>
      <c r="F14" s="14">
        <v>0</v>
      </c>
      <c r="G14" s="22">
        <v>2.5</v>
      </c>
      <c r="H14" s="26">
        <v>2</v>
      </c>
      <c r="I14" s="22">
        <v>2.5</v>
      </c>
      <c r="J14" s="26">
        <v>0</v>
      </c>
      <c r="K14" s="22">
        <v>0</v>
      </c>
      <c r="L14" s="58">
        <v>0</v>
      </c>
      <c r="M14" s="13">
        <v>3.5</v>
      </c>
      <c r="N14" s="44">
        <v>0</v>
      </c>
      <c r="O14" s="13"/>
      <c r="P14" s="44"/>
      <c r="Q14" s="13"/>
      <c r="R14" s="44"/>
      <c r="S14" s="13"/>
      <c r="T14" s="44"/>
      <c r="U14" s="13"/>
      <c r="W14" s="7">
        <f t="shared" si="0"/>
        <v>12</v>
      </c>
      <c r="X14" s="7">
        <f t="shared" si="1"/>
        <v>2</v>
      </c>
      <c r="Y14" s="7">
        <f t="shared" si="2"/>
        <v>14</v>
      </c>
      <c r="Z14" s="7">
        <f t="shared" si="6"/>
        <v>2.4</v>
      </c>
      <c r="AA14" s="7">
        <f t="shared" si="3"/>
        <v>0.33333333333333331</v>
      </c>
      <c r="AB14" s="7">
        <f t="shared" si="4"/>
        <v>2.7333333333333334</v>
      </c>
      <c r="AC14" s="7">
        <v>13.91</v>
      </c>
      <c r="AD14" s="7">
        <f t="shared" si="5"/>
        <v>5.7333333333333334</v>
      </c>
    </row>
    <row r="15" spans="1:30" x14ac:dyDescent="0.25">
      <c r="A15" s="5">
        <v>14</v>
      </c>
      <c r="B15" s="1" t="s">
        <v>29</v>
      </c>
      <c r="C15" s="10" t="s">
        <v>30</v>
      </c>
      <c r="D15" s="14">
        <v>0</v>
      </c>
      <c r="E15" s="22">
        <v>4.5</v>
      </c>
      <c r="F15" s="15">
        <v>2</v>
      </c>
      <c r="G15" s="22">
        <v>2.5</v>
      </c>
      <c r="H15" s="26">
        <v>0</v>
      </c>
      <c r="I15" s="22">
        <v>2</v>
      </c>
      <c r="J15" s="26">
        <v>0</v>
      </c>
      <c r="K15" s="22">
        <v>3</v>
      </c>
      <c r="L15" s="58">
        <v>2</v>
      </c>
      <c r="M15" s="13">
        <v>3</v>
      </c>
      <c r="N15" s="44">
        <v>0</v>
      </c>
      <c r="O15" s="13"/>
      <c r="P15" s="44"/>
      <c r="Q15" s="13"/>
      <c r="R15" s="44"/>
      <c r="S15" s="13"/>
      <c r="T15" s="44"/>
      <c r="U15" s="13"/>
      <c r="W15" s="7">
        <f t="shared" si="0"/>
        <v>15</v>
      </c>
      <c r="X15" s="7">
        <f t="shared" si="1"/>
        <v>2</v>
      </c>
      <c r="Y15" s="7">
        <f t="shared" si="2"/>
        <v>17</v>
      </c>
      <c r="Z15" s="7">
        <f t="shared" si="6"/>
        <v>3</v>
      </c>
      <c r="AA15" s="7">
        <f t="shared" si="3"/>
        <v>0.33333333333333331</v>
      </c>
      <c r="AB15" s="7">
        <f t="shared" si="4"/>
        <v>3.3333333333333335</v>
      </c>
      <c r="AC15" s="7">
        <v>15.11</v>
      </c>
      <c r="AD15" s="7">
        <f t="shared" si="5"/>
        <v>6.3333333333333339</v>
      </c>
    </row>
    <row r="16" spans="1:30" x14ac:dyDescent="0.25">
      <c r="A16" s="5">
        <v>15</v>
      </c>
      <c r="B16" s="1" t="s">
        <v>31</v>
      </c>
      <c r="C16" s="10" t="s">
        <v>32</v>
      </c>
      <c r="D16" s="15">
        <v>4</v>
      </c>
      <c r="E16" s="22">
        <v>4</v>
      </c>
      <c r="F16" s="15">
        <v>1</v>
      </c>
      <c r="G16" s="22">
        <v>4</v>
      </c>
      <c r="H16" s="26">
        <v>3</v>
      </c>
      <c r="I16" s="22">
        <v>4.5</v>
      </c>
      <c r="J16" s="26">
        <v>2</v>
      </c>
      <c r="K16" s="22">
        <v>3</v>
      </c>
      <c r="L16" s="58">
        <v>2</v>
      </c>
      <c r="M16" s="13">
        <v>2.5</v>
      </c>
      <c r="N16" s="44">
        <v>1</v>
      </c>
      <c r="O16" s="13"/>
      <c r="P16" s="44"/>
      <c r="Q16" s="13"/>
      <c r="R16" s="44"/>
      <c r="S16" s="13"/>
      <c r="T16" s="44"/>
      <c r="U16" s="13"/>
      <c r="W16" s="7">
        <f t="shared" si="0"/>
        <v>18</v>
      </c>
      <c r="X16" s="7">
        <f t="shared" si="1"/>
        <v>12</v>
      </c>
      <c r="Y16" s="7">
        <f t="shared" si="2"/>
        <v>30</v>
      </c>
      <c r="Z16" s="7">
        <f t="shared" si="6"/>
        <v>3.6</v>
      </c>
      <c r="AA16" s="7">
        <f t="shared" si="3"/>
        <v>2</v>
      </c>
      <c r="AB16" s="7">
        <f t="shared" si="4"/>
        <v>5.6</v>
      </c>
      <c r="AC16" s="7">
        <v>21.87</v>
      </c>
      <c r="AD16" s="7">
        <f t="shared" si="5"/>
        <v>8.6</v>
      </c>
    </row>
    <row r="17" spans="1:30" x14ac:dyDescent="0.25">
      <c r="A17" s="5">
        <v>16</v>
      </c>
      <c r="B17" s="1" t="s">
        <v>33</v>
      </c>
      <c r="C17" s="10" t="s">
        <v>34</v>
      </c>
      <c r="D17" s="14">
        <v>0</v>
      </c>
      <c r="E17" s="22">
        <v>0</v>
      </c>
      <c r="F17" s="14">
        <v>0</v>
      </c>
      <c r="G17" s="22">
        <v>3</v>
      </c>
      <c r="H17" s="26">
        <v>2</v>
      </c>
      <c r="I17" s="22">
        <v>2.5</v>
      </c>
      <c r="J17" s="26">
        <v>0</v>
      </c>
      <c r="K17" s="22">
        <v>1.5</v>
      </c>
      <c r="L17" s="58">
        <v>0</v>
      </c>
      <c r="M17" s="13">
        <v>2</v>
      </c>
      <c r="N17" s="44">
        <v>1</v>
      </c>
      <c r="O17" s="13"/>
      <c r="P17" s="44"/>
      <c r="Q17" s="13"/>
      <c r="R17" s="44"/>
      <c r="S17" s="13"/>
      <c r="T17" s="44"/>
      <c r="U17" s="13"/>
      <c r="W17" s="7">
        <f t="shared" si="0"/>
        <v>9</v>
      </c>
      <c r="X17" s="7">
        <f t="shared" si="1"/>
        <v>3</v>
      </c>
      <c r="Y17" s="7">
        <f t="shared" si="2"/>
        <v>12</v>
      </c>
      <c r="Z17" s="7">
        <f t="shared" si="6"/>
        <v>1.8</v>
      </c>
      <c r="AA17" s="7">
        <f t="shared" si="3"/>
        <v>0.5</v>
      </c>
      <c r="AB17" s="7">
        <f t="shared" si="4"/>
        <v>2.2999999999999998</v>
      </c>
      <c r="AC17" s="7">
        <v>13.27</v>
      </c>
      <c r="AD17" s="7">
        <f t="shared" si="5"/>
        <v>5.3</v>
      </c>
    </row>
    <row r="18" spans="1:30" x14ac:dyDescent="0.25">
      <c r="A18" s="5">
        <v>17</v>
      </c>
      <c r="B18" s="1" t="s">
        <v>35</v>
      </c>
      <c r="C18" s="10" t="s">
        <v>36</v>
      </c>
      <c r="D18" s="15">
        <v>4</v>
      </c>
      <c r="E18" s="22">
        <v>4.5</v>
      </c>
      <c r="F18" s="15">
        <v>5</v>
      </c>
      <c r="G18" s="22">
        <v>3</v>
      </c>
      <c r="H18" s="12">
        <v>3</v>
      </c>
      <c r="I18" s="22">
        <v>2</v>
      </c>
      <c r="J18" s="26">
        <v>5</v>
      </c>
      <c r="K18" s="22">
        <v>2</v>
      </c>
      <c r="L18" s="59">
        <v>5</v>
      </c>
      <c r="M18" s="13">
        <v>2</v>
      </c>
      <c r="N18" s="12">
        <v>3</v>
      </c>
      <c r="O18" s="13"/>
      <c r="P18" s="44"/>
      <c r="Q18" s="13"/>
      <c r="R18" s="44"/>
      <c r="S18" s="13"/>
      <c r="T18" s="44"/>
      <c r="U18" s="13"/>
      <c r="W18" s="7">
        <f t="shared" si="0"/>
        <v>13.5</v>
      </c>
      <c r="X18" s="7">
        <f t="shared" si="1"/>
        <v>20</v>
      </c>
      <c r="Y18" s="7">
        <f t="shared" si="2"/>
        <v>33.5</v>
      </c>
      <c r="Z18" s="7">
        <f t="shared" si="6"/>
        <v>2.7</v>
      </c>
      <c r="AA18" s="7">
        <f t="shared" si="3"/>
        <v>3.3333333333333335</v>
      </c>
      <c r="AB18" s="7">
        <f t="shared" si="4"/>
        <v>6.0333333333333332</v>
      </c>
      <c r="AC18" s="7">
        <v>24.51</v>
      </c>
      <c r="AD18" s="7">
        <f t="shared" si="5"/>
        <v>9.0333333333333332</v>
      </c>
    </row>
    <row r="19" spans="1:30" x14ac:dyDescent="0.25">
      <c r="A19" s="5">
        <v>18</v>
      </c>
      <c r="B19" s="1" t="s">
        <v>37</v>
      </c>
      <c r="C19" s="10" t="s">
        <v>38</v>
      </c>
      <c r="D19" s="15">
        <v>1</v>
      </c>
      <c r="E19" s="22">
        <v>4</v>
      </c>
      <c r="F19" s="14">
        <v>0</v>
      </c>
      <c r="G19" s="22">
        <v>1.5</v>
      </c>
      <c r="H19" s="26">
        <v>8</v>
      </c>
      <c r="I19" s="22">
        <v>2.5</v>
      </c>
      <c r="J19" s="26">
        <v>0</v>
      </c>
      <c r="K19" s="22">
        <v>2.5</v>
      </c>
      <c r="L19" s="58">
        <v>3</v>
      </c>
      <c r="M19" s="13">
        <v>2</v>
      </c>
      <c r="N19" s="12">
        <v>3</v>
      </c>
      <c r="O19" s="13"/>
      <c r="P19" s="44"/>
      <c r="Q19" s="13"/>
      <c r="R19" s="44"/>
      <c r="S19" s="13"/>
      <c r="T19" s="44"/>
      <c r="U19" s="13"/>
      <c r="W19" s="7">
        <f t="shared" si="0"/>
        <v>12.5</v>
      </c>
      <c r="X19" s="7">
        <f t="shared" si="1"/>
        <v>15</v>
      </c>
      <c r="Y19" s="7">
        <f t="shared" si="2"/>
        <v>27.5</v>
      </c>
      <c r="Z19" s="7">
        <f t="shared" si="6"/>
        <v>2.5</v>
      </c>
      <c r="AA19" s="7">
        <f t="shared" si="3"/>
        <v>2.5</v>
      </c>
      <c r="AB19" s="7">
        <f t="shared" si="4"/>
        <v>5</v>
      </c>
      <c r="AC19" s="7">
        <v>21.33</v>
      </c>
      <c r="AD19" s="7">
        <f t="shared" si="5"/>
        <v>8</v>
      </c>
    </row>
    <row r="20" spans="1:30" x14ac:dyDescent="0.25">
      <c r="A20" s="5">
        <v>19</v>
      </c>
      <c r="B20" s="1" t="s">
        <v>39</v>
      </c>
      <c r="C20" s="10" t="s">
        <v>40</v>
      </c>
      <c r="D20" s="12">
        <v>3</v>
      </c>
      <c r="E20" s="22">
        <v>0</v>
      </c>
      <c r="F20" s="14">
        <v>0</v>
      </c>
      <c r="G20" s="22">
        <v>3</v>
      </c>
      <c r="H20" s="26">
        <v>1</v>
      </c>
      <c r="I20" s="22">
        <v>0</v>
      </c>
      <c r="J20" s="26">
        <v>0</v>
      </c>
      <c r="K20" s="22">
        <v>1.5</v>
      </c>
      <c r="L20" s="58">
        <v>1</v>
      </c>
      <c r="M20" s="13">
        <v>4</v>
      </c>
      <c r="N20" s="44">
        <v>-1</v>
      </c>
      <c r="O20" s="13"/>
      <c r="P20" s="44"/>
      <c r="Q20" s="13"/>
      <c r="R20" s="44"/>
      <c r="S20" s="13"/>
      <c r="T20" s="44"/>
      <c r="U20" s="13"/>
      <c r="W20" s="7">
        <f t="shared" si="0"/>
        <v>8.5</v>
      </c>
      <c r="X20" s="7">
        <f t="shared" si="1"/>
        <v>4</v>
      </c>
      <c r="Y20" s="7">
        <f t="shared" si="2"/>
        <v>12.5</v>
      </c>
      <c r="Z20" s="7">
        <f t="shared" si="6"/>
        <v>1.7</v>
      </c>
      <c r="AA20" s="7">
        <f t="shared" si="3"/>
        <v>0.66666666666666663</v>
      </c>
      <c r="AB20" s="7">
        <f t="shared" si="4"/>
        <v>2.3666666666666667</v>
      </c>
      <c r="AC20" s="7">
        <v>13.62</v>
      </c>
      <c r="AD20" s="7">
        <f t="shared" si="5"/>
        <v>5.3666666666666671</v>
      </c>
    </row>
    <row r="21" spans="1:30" x14ac:dyDescent="0.25">
      <c r="A21" s="5">
        <v>20</v>
      </c>
      <c r="B21" s="1" t="s">
        <v>41</v>
      </c>
      <c r="C21" s="10" t="s">
        <v>42</v>
      </c>
      <c r="D21" s="14">
        <v>0</v>
      </c>
      <c r="E21" s="22">
        <v>2</v>
      </c>
      <c r="F21" s="15">
        <v>1</v>
      </c>
      <c r="G21" s="22">
        <v>2</v>
      </c>
      <c r="H21" s="26">
        <v>8</v>
      </c>
      <c r="I21" s="22">
        <v>3</v>
      </c>
      <c r="J21" s="26">
        <v>0</v>
      </c>
      <c r="K21" s="22">
        <v>4</v>
      </c>
      <c r="L21" s="58">
        <v>0</v>
      </c>
      <c r="M21" s="13">
        <v>4</v>
      </c>
      <c r="N21" s="44">
        <v>0</v>
      </c>
      <c r="O21" s="13"/>
      <c r="P21" s="44"/>
      <c r="Q21" s="13"/>
      <c r="R21" s="44"/>
      <c r="S21" s="13"/>
      <c r="T21" s="44"/>
      <c r="U21" s="13"/>
      <c r="W21" s="7">
        <f t="shared" si="0"/>
        <v>15</v>
      </c>
      <c r="X21" s="7">
        <f t="shared" si="1"/>
        <v>8</v>
      </c>
      <c r="Y21" s="7">
        <f t="shared" si="2"/>
        <v>23</v>
      </c>
      <c r="Z21" s="7">
        <f t="shared" si="6"/>
        <v>3</v>
      </c>
      <c r="AA21" s="7">
        <f t="shared" si="3"/>
        <v>1.3333333333333333</v>
      </c>
      <c r="AB21" s="7">
        <f t="shared" si="4"/>
        <v>4.333333333333333</v>
      </c>
      <c r="AC21" s="7">
        <v>18.440000000000001</v>
      </c>
      <c r="AD21" s="7">
        <f t="shared" si="5"/>
        <v>7.333333333333333</v>
      </c>
    </row>
    <row r="22" spans="1:30" x14ac:dyDescent="0.25">
      <c r="A22" s="5">
        <v>21</v>
      </c>
      <c r="B22" s="1" t="s">
        <v>43</v>
      </c>
      <c r="C22" s="10" t="s">
        <v>44</v>
      </c>
      <c r="D22" s="14">
        <v>0</v>
      </c>
      <c r="E22" s="22">
        <v>0.5</v>
      </c>
      <c r="F22" s="14">
        <v>0</v>
      </c>
      <c r="G22" s="22">
        <v>1</v>
      </c>
      <c r="H22" s="26">
        <v>1</v>
      </c>
      <c r="I22" s="22">
        <v>4.5</v>
      </c>
      <c r="J22" s="26">
        <v>0</v>
      </c>
      <c r="K22" s="22">
        <v>3.5</v>
      </c>
      <c r="L22" s="58">
        <v>0</v>
      </c>
      <c r="M22" s="13">
        <v>2.5</v>
      </c>
      <c r="N22" s="44">
        <v>0</v>
      </c>
      <c r="O22" s="13"/>
      <c r="P22" s="44"/>
      <c r="Q22" s="13"/>
      <c r="R22" s="44"/>
      <c r="S22" s="13"/>
      <c r="T22" s="44"/>
      <c r="U22" s="13"/>
      <c r="W22" s="7">
        <f t="shared" si="0"/>
        <v>12</v>
      </c>
      <c r="X22" s="7">
        <f t="shared" si="1"/>
        <v>1</v>
      </c>
      <c r="Y22" s="7">
        <f t="shared" si="2"/>
        <v>13</v>
      </c>
      <c r="Z22" s="7">
        <f t="shared" si="6"/>
        <v>2.4</v>
      </c>
      <c r="AA22" s="7">
        <f t="shared" si="3"/>
        <v>0.16666666666666666</v>
      </c>
      <c r="AB22" s="7">
        <f t="shared" si="4"/>
        <v>2.5666666666666664</v>
      </c>
      <c r="AC22" s="7">
        <v>13.36</v>
      </c>
      <c r="AD22" s="7">
        <f t="shared" si="5"/>
        <v>5.5666666666666664</v>
      </c>
    </row>
    <row r="23" spans="1:30" x14ac:dyDescent="0.25">
      <c r="A23" s="5">
        <v>22</v>
      </c>
      <c r="B23" s="1" t="s">
        <v>45</v>
      </c>
      <c r="C23" s="10" t="s">
        <v>46</v>
      </c>
      <c r="D23" s="15">
        <v>4</v>
      </c>
      <c r="E23" s="22">
        <v>4</v>
      </c>
      <c r="F23" s="15">
        <v>1</v>
      </c>
      <c r="G23" s="22">
        <v>3.5</v>
      </c>
      <c r="H23" s="26">
        <v>6</v>
      </c>
      <c r="I23" s="22">
        <v>2.5</v>
      </c>
      <c r="J23" s="26">
        <v>2</v>
      </c>
      <c r="K23" s="22">
        <v>3</v>
      </c>
      <c r="L23" s="58">
        <v>0</v>
      </c>
      <c r="M23" s="13">
        <v>0.05</v>
      </c>
      <c r="N23" s="44">
        <v>4</v>
      </c>
      <c r="O23" s="13"/>
      <c r="P23" s="44"/>
      <c r="Q23" s="13"/>
      <c r="R23" s="44"/>
      <c r="S23" s="13"/>
      <c r="T23" s="44"/>
      <c r="U23" s="13"/>
      <c r="W23" s="7">
        <f t="shared" si="0"/>
        <v>13.05</v>
      </c>
      <c r="X23" s="7">
        <f t="shared" si="1"/>
        <v>16</v>
      </c>
      <c r="Y23" s="7">
        <f t="shared" si="2"/>
        <v>29.05</v>
      </c>
      <c r="Z23" s="7">
        <f t="shared" si="6"/>
        <v>2.6100000000000003</v>
      </c>
      <c r="AA23" s="7">
        <f t="shared" si="3"/>
        <v>2.6666666666666665</v>
      </c>
      <c r="AB23" s="7">
        <f t="shared" si="4"/>
        <v>5.2766666666666673</v>
      </c>
      <c r="AC23" s="7">
        <v>22.11</v>
      </c>
      <c r="AD23" s="7">
        <f t="shared" si="5"/>
        <v>8.2766666666666673</v>
      </c>
    </row>
    <row r="24" spans="1:30" x14ac:dyDescent="0.25">
      <c r="A24" s="5">
        <v>23</v>
      </c>
      <c r="B24" s="2" t="s">
        <v>47</v>
      </c>
      <c r="C24" s="10" t="s">
        <v>48</v>
      </c>
      <c r="D24" s="15">
        <v>1</v>
      </c>
      <c r="E24" s="22">
        <v>2</v>
      </c>
      <c r="F24" s="14">
        <v>0</v>
      </c>
      <c r="G24" s="22">
        <v>3.5</v>
      </c>
      <c r="H24" s="26">
        <v>0</v>
      </c>
      <c r="I24" s="22">
        <v>5</v>
      </c>
      <c r="J24" s="26">
        <v>0</v>
      </c>
      <c r="K24" s="22">
        <v>2</v>
      </c>
      <c r="L24" s="58">
        <v>0</v>
      </c>
      <c r="M24" s="13">
        <v>3.5</v>
      </c>
      <c r="N24" s="44">
        <v>0</v>
      </c>
      <c r="O24" s="13"/>
      <c r="P24" s="44"/>
      <c r="Q24" s="13"/>
      <c r="R24" s="44"/>
      <c r="S24" s="13"/>
      <c r="T24" s="44"/>
      <c r="U24" s="13"/>
      <c r="W24" s="7">
        <f t="shared" si="0"/>
        <v>16</v>
      </c>
      <c r="X24" s="7">
        <f t="shared" si="1"/>
        <v>1</v>
      </c>
      <c r="Y24" s="7">
        <f t="shared" si="2"/>
        <v>17</v>
      </c>
      <c r="Z24" s="7">
        <f t="shared" si="6"/>
        <v>3.2</v>
      </c>
      <c r="AA24" s="7">
        <f t="shared" si="3"/>
        <v>0.16666666666666666</v>
      </c>
      <c r="AB24" s="7">
        <f t="shared" si="4"/>
        <v>3.3666666666666667</v>
      </c>
      <c r="AC24" s="7">
        <v>14.96</v>
      </c>
      <c r="AD24" s="7">
        <f t="shared" si="5"/>
        <v>6.3666666666666671</v>
      </c>
    </row>
    <row r="25" spans="1:30" ht="18" thickBot="1" x14ac:dyDescent="0.3">
      <c r="A25" s="5">
        <v>24</v>
      </c>
      <c r="B25" s="1" t="s">
        <v>49</v>
      </c>
      <c r="C25" s="10" t="s">
        <v>50</v>
      </c>
      <c r="D25" s="34">
        <v>0</v>
      </c>
      <c r="E25" s="25">
        <v>1.5</v>
      </c>
      <c r="F25" s="16">
        <v>1</v>
      </c>
      <c r="G25" s="25">
        <v>2.5</v>
      </c>
      <c r="H25" s="27">
        <v>1</v>
      </c>
      <c r="I25" s="25">
        <v>2.5</v>
      </c>
      <c r="J25" s="27">
        <v>1</v>
      </c>
      <c r="K25" s="25">
        <v>1.5</v>
      </c>
      <c r="L25" s="58">
        <v>2</v>
      </c>
      <c r="M25" s="17">
        <v>0</v>
      </c>
      <c r="N25" s="49">
        <v>0</v>
      </c>
      <c r="O25" s="17"/>
      <c r="P25" s="49"/>
      <c r="Q25" s="17"/>
      <c r="R25" s="49"/>
      <c r="S25" s="17"/>
      <c r="T25" s="49"/>
      <c r="U25" s="17"/>
      <c r="W25" s="7">
        <f t="shared" si="0"/>
        <v>8</v>
      </c>
      <c r="X25" s="7">
        <f t="shared" si="1"/>
        <v>4</v>
      </c>
      <c r="Y25" s="7">
        <f t="shared" si="2"/>
        <v>12</v>
      </c>
      <c r="Z25" s="7">
        <f t="shared" si="6"/>
        <v>1.6</v>
      </c>
      <c r="AA25" s="7">
        <f t="shared" si="3"/>
        <v>0.66666666666666663</v>
      </c>
      <c r="AB25" s="7">
        <f t="shared" si="4"/>
        <v>2.2666666666666666</v>
      </c>
      <c r="AC25" s="7">
        <v>13.42</v>
      </c>
      <c r="AD25" s="7">
        <f t="shared" si="5"/>
        <v>5.2666666666666666</v>
      </c>
    </row>
    <row r="26" spans="1:30" ht="19" thickTop="1" thickBot="1" x14ac:dyDescent="0.3">
      <c r="Z26" s="8"/>
      <c r="AA26" s="8"/>
      <c r="AB26" s="8"/>
      <c r="AD26" s="8"/>
    </row>
    <row r="27" spans="1:30" ht="19" thickTop="1" thickBot="1" x14ac:dyDescent="0.3">
      <c r="B27" s="74" t="s">
        <v>58</v>
      </c>
      <c r="C27" s="75"/>
      <c r="D27" s="28">
        <f>SUM(D2:D25)/24</f>
        <v>1.9583333333333333</v>
      </c>
      <c r="E27" s="29">
        <f>SUM(E2:E25)/24</f>
        <v>2.9166666666666665</v>
      </c>
      <c r="F27" s="28">
        <f t="shared" ref="F27:Y27" si="7">SUM(F2:F25)/24</f>
        <v>1.7083333333333333</v>
      </c>
      <c r="G27" s="29">
        <f t="shared" si="7"/>
        <v>2.7291666666666665</v>
      </c>
      <c r="H27" s="28">
        <f t="shared" si="7"/>
        <v>3</v>
      </c>
      <c r="I27" s="29">
        <f t="shared" si="7"/>
        <v>3</v>
      </c>
      <c r="J27" s="28">
        <f t="shared" si="7"/>
        <v>1.4583333333333333</v>
      </c>
      <c r="K27" s="29">
        <f t="shared" si="7"/>
        <v>2</v>
      </c>
      <c r="L27" s="28">
        <f t="shared" si="7"/>
        <v>1.125</v>
      </c>
      <c r="M27" s="29">
        <f t="shared" si="7"/>
        <v>2.1895833333333332</v>
      </c>
      <c r="N27" s="28">
        <f t="shared" si="7"/>
        <v>1.125</v>
      </c>
      <c r="O27" s="29">
        <f t="shared" si="7"/>
        <v>0</v>
      </c>
      <c r="P27" s="28">
        <f t="shared" si="7"/>
        <v>0</v>
      </c>
      <c r="Q27" s="29">
        <f t="shared" si="7"/>
        <v>0</v>
      </c>
      <c r="R27" s="28">
        <f t="shared" si="7"/>
        <v>0</v>
      </c>
      <c r="S27" s="29">
        <f t="shared" si="7"/>
        <v>0</v>
      </c>
      <c r="T27" s="28">
        <f t="shared" si="7"/>
        <v>0</v>
      </c>
      <c r="U27" s="29">
        <f t="shared" si="7"/>
        <v>0</v>
      </c>
      <c r="V27" s="8"/>
      <c r="W27" s="7">
        <f t="shared" si="7"/>
        <v>12.835416666666667</v>
      </c>
      <c r="X27" s="7">
        <f t="shared" si="7"/>
        <v>8.6666666666666661</v>
      </c>
      <c r="Y27" s="7">
        <f t="shared" si="7"/>
        <v>21.502083333333331</v>
      </c>
      <c r="Z27" s="7">
        <f>SUM(Z2:Z25)/24</f>
        <v>2.5670833333333336</v>
      </c>
      <c r="AA27" s="7">
        <f>SUM(AA2:AA25)/24</f>
        <v>1.444444444444444</v>
      </c>
      <c r="AB27" s="7">
        <f>SUM(AB2:AB25)/24</f>
        <v>4.0115277777777765</v>
      </c>
      <c r="AC27" s="7">
        <f>SUM(AC2:AC25)/24</f>
        <v>17.94875</v>
      </c>
      <c r="AD27" s="7">
        <f>SUM(AD2:AD25)/24</f>
        <v>7.0115277777777782</v>
      </c>
    </row>
    <row r="28" spans="1:30" ht="18" thickTop="1" x14ac:dyDescent="0.25"/>
  </sheetData>
  <mergeCells count="10">
    <mergeCell ref="P1:Q1"/>
    <mergeCell ref="R1:S1"/>
    <mergeCell ref="T1:U1"/>
    <mergeCell ref="B27:C27"/>
    <mergeCell ref="D1:E1"/>
    <mergeCell ref="F1:G1"/>
    <mergeCell ref="H1:I1"/>
    <mergeCell ref="J1:K1"/>
    <mergeCell ref="L1:M1"/>
    <mergeCell ref="N1:O1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opLeftCell="M1" zoomScale="89" zoomScaleNormal="91" zoomScalePageLayoutView="91" workbookViewId="0">
      <selection activeCell="AC27" sqref="AC27"/>
    </sheetView>
  </sheetViews>
  <sheetFormatPr baseColWidth="10" defaultRowHeight="17" x14ac:dyDescent="0.25"/>
  <cols>
    <col min="1" max="1" width="4.5" style="4" customWidth="1"/>
    <col min="2" max="2" width="9.1640625" style="4" bestFit="1" customWidth="1"/>
    <col min="3" max="3" width="12.1640625" style="4" bestFit="1" customWidth="1"/>
    <col min="4" max="28" width="10.83203125" style="4"/>
    <col min="29" max="29" width="14.83203125" style="4" customWidth="1"/>
    <col min="30" max="16384" width="10.83203125" style="4"/>
  </cols>
  <sheetData>
    <row r="1" spans="1:29" ht="18" thickTop="1" x14ac:dyDescent="0.25">
      <c r="A1" s="5" t="s">
        <v>2</v>
      </c>
      <c r="B1" s="5" t="s">
        <v>0</v>
      </c>
      <c r="C1" s="9" t="s">
        <v>1</v>
      </c>
      <c r="D1" s="76" t="s">
        <v>51</v>
      </c>
      <c r="E1" s="77"/>
      <c r="F1" s="76" t="s">
        <v>52</v>
      </c>
      <c r="G1" s="77"/>
      <c r="H1" s="76" t="s">
        <v>53</v>
      </c>
      <c r="I1" s="77"/>
      <c r="J1" s="76" t="s">
        <v>54</v>
      </c>
      <c r="K1" s="77"/>
      <c r="L1" s="72" t="s">
        <v>146</v>
      </c>
      <c r="M1" s="73"/>
      <c r="N1" s="72" t="s">
        <v>147</v>
      </c>
      <c r="O1" s="73"/>
      <c r="P1" s="72" t="s">
        <v>148</v>
      </c>
      <c r="Q1" s="73"/>
      <c r="R1" s="72"/>
      <c r="S1" s="73"/>
      <c r="T1" s="72"/>
      <c r="U1" s="73"/>
      <c r="W1" s="6" t="s">
        <v>55</v>
      </c>
      <c r="X1" s="6" t="s">
        <v>56</v>
      </c>
      <c r="Y1" s="6" t="s">
        <v>57</v>
      </c>
      <c r="Z1" s="6" t="s">
        <v>152</v>
      </c>
      <c r="AA1" s="6" t="s">
        <v>143</v>
      </c>
      <c r="AB1" s="6" t="s">
        <v>142</v>
      </c>
      <c r="AC1" s="6" t="s">
        <v>156</v>
      </c>
    </row>
    <row r="2" spans="1:29" x14ac:dyDescent="0.25">
      <c r="A2" s="5">
        <v>1</v>
      </c>
      <c r="B2" s="1" t="s">
        <v>59</v>
      </c>
      <c r="C2" s="10" t="s">
        <v>60</v>
      </c>
      <c r="D2" s="12">
        <v>3</v>
      </c>
      <c r="E2" s="13">
        <v>3.5</v>
      </c>
      <c r="F2" s="14">
        <v>3</v>
      </c>
      <c r="G2" s="18">
        <v>3.5</v>
      </c>
      <c r="H2" s="21">
        <v>2</v>
      </c>
      <c r="I2" s="22">
        <v>3.5</v>
      </c>
      <c r="J2" s="26">
        <v>1</v>
      </c>
      <c r="K2" s="22">
        <v>4</v>
      </c>
      <c r="L2" s="62">
        <v>0</v>
      </c>
      <c r="M2" s="7">
        <v>0.5</v>
      </c>
      <c r="N2" s="60">
        <v>0</v>
      </c>
      <c r="O2" s="61">
        <v>2</v>
      </c>
      <c r="P2" s="62"/>
      <c r="Q2" s="13">
        <v>2.25</v>
      </c>
      <c r="R2" s="62"/>
      <c r="S2" s="61"/>
      <c r="T2" s="62"/>
      <c r="U2" s="61"/>
      <c r="W2" s="7">
        <f>SUM(E2,G2,K2,M2,O2,Q2,S2,U2)</f>
        <v>15.75</v>
      </c>
      <c r="X2" s="7">
        <f>SUM(D2,H2,J2,L2,N2,P2,R2,T2,)</f>
        <v>6</v>
      </c>
      <c r="Y2" s="7">
        <f>SUM(W2:X2)</f>
        <v>21.75</v>
      </c>
      <c r="Z2" s="7">
        <v>15.83</v>
      </c>
      <c r="AA2" s="7">
        <f>X2/6</f>
        <v>1</v>
      </c>
      <c r="AB2" s="7">
        <f>W2/J30</f>
        <v>2.25</v>
      </c>
      <c r="AC2" s="6">
        <f>AB2+AA2+3</f>
        <v>6.25</v>
      </c>
    </row>
    <row r="3" spans="1:29" x14ac:dyDescent="0.25">
      <c r="A3" s="5">
        <v>2</v>
      </c>
      <c r="B3" s="1" t="s">
        <v>61</v>
      </c>
      <c r="C3" s="10" t="s">
        <v>62</v>
      </c>
      <c r="D3" s="14">
        <v>0</v>
      </c>
      <c r="E3" s="13">
        <v>3.5</v>
      </c>
      <c r="F3" s="14">
        <v>1</v>
      </c>
      <c r="G3" s="18">
        <v>4</v>
      </c>
      <c r="H3" s="21">
        <v>2</v>
      </c>
      <c r="I3" s="22">
        <v>3.5</v>
      </c>
      <c r="J3" s="26">
        <v>3</v>
      </c>
      <c r="K3" s="22">
        <v>4</v>
      </c>
      <c r="L3" s="62">
        <v>0</v>
      </c>
      <c r="M3" s="7">
        <v>1</v>
      </c>
      <c r="N3" s="60">
        <v>1</v>
      </c>
      <c r="O3" s="61">
        <v>3.5</v>
      </c>
      <c r="P3" s="62"/>
      <c r="Q3" s="13">
        <v>2.5</v>
      </c>
      <c r="R3" s="62"/>
      <c r="S3" s="61"/>
      <c r="T3" s="62"/>
      <c r="U3" s="61"/>
      <c r="W3" s="7">
        <f t="shared" ref="W3:W25" si="0">SUM(E3,G3,K3,M3,O3,Q3,S3,U3)</f>
        <v>18.5</v>
      </c>
      <c r="X3" s="7">
        <f t="shared" ref="X3:X25" si="1">SUM(D3,H3,J3,L3,N3,P3,R3,T3,)</f>
        <v>6</v>
      </c>
      <c r="Y3" s="7">
        <f t="shared" ref="Y3:Y25" si="2">SUM(W3:X3)</f>
        <v>24.5</v>
      </c>
      <c r="Z3" s="7">
        <v>16.62</v>
      </c>
      <c r="AA3" s="7">
        <f t="shared" ref="AA3:AA25" si="3">X3/6</f>
        <v>1</v>
      </c>
      <c r="AB3" s="7">
        <f>W3/7</f>
        <v>2.6428571428571428</v>
      </c>
      <c r="AC3" s="6">
        <f t="shared" ref="AC3:AC25" si="4">AB3+AA3+3</f>
        <v>6.6428571428571423</v>
      </c>
    </row>
    <row r="4" spans="1:29" x14ac:dyDescent="0.25">
      <c r="A4" s="5">
        <v>3</v>
      </c>
      <c r="B4" s="1" t="s">
        <v>37</v>
      </c>
      <c r="C4" s="10" t="s">
        <v>63</v>
      </c>
      <c r="D4" s="15">
        <v>2</v>
      </c>
      <c r="E4" s="13">
        <v>4</v>
      </c>
      <c r="F4" s="14">
        <v>1</v>
      </c>
      <c r="G4" s="18">
        <v>2.5</v>
      </c>
      <c r="H4" s="21">
        <v>1</v>
      </c>
      <c r="I4" s="22">
        <v>3.5</v>
      </c>
      <c r="J4" s="26">
        <v>1</v>
      </c>
      <c r="K4" s="22">
        <v>0.05</v>
      </c>
      <c r="L4" s="62">
        <v>2</v>
      </c>
      <c r="M4" s="7">
        <v>1.5</v>
      </c>
      <c r="N4" s="60">
        <v>0</v>
      </c>
      <c r="O4" s="61">
        <v>0.05</v>
      </c>
      <c r="P4" s="62"/>
      <c r="Q4" s="13">
        <v>1.25</v>
      </c>
      <c r="R4" s="62"/>
      <c r="S4" s="61"/>
      <c r="T4" s="62"/>
      <c r="U4" s="61"/>
      <c r="W4" s="7">
        <f t="shared" si="0"/>
        <v>9.3500000000000014</v>
      </c>
      <c r="X4" s="7">
        <f t="shared" si="1"/>
        <v>6</v>
      </c>
      <c r="Y4" s="7">
        <f t="shared" si="2"/>
        <v>15.350000000000001</v>
      </c>
      <c r="Z4" s="7">
        <v>14</v>
      </c>
      <c r="AA4" s="7">
        <f t="shared" si="3"/>
        <v>1</v>
      </c>
      <c r="AB4" s="7">
        <f>W4/7</f>
        <v>1.3357142857142859</v>
      </c>
      <c r="AC4" s="6">
        <f t="shared" si="4"/>
        <v>5.3357142857142854</v>
      </c>
    </row>
    <row r="5" spans="1:29" x14ac:dyDescent="0.25">
      <c r="A5" s="5">
        <v>4</v>
      </c>
      <c r="B5" s="1" t="s">
        <v>37</v>
      </c>
      <c r="C5" s="10" t="s">
        <v>64</v>
      </c>
      <c r="D5" s="14">
        <v>0</v>
      </c>
      <c r="E5" s="13">
        <v>2.5</v>
      </c>
      <c r="F5" s="14">
        <v>0</v>
      </c>
      <c r="G5" s="18">
        <v>3.5</v>
      </c>
      <c r="H5" s="21">
        <v>5</v>
      </c>
      <c r="I5" s="22">
        <v>3.5</v>
      </c>
      <c r="J5" s="57">
        <v>3</v>
      </c>
      <c r="K5" s="22">
        <v>3.5</v>
      </c>
      <c r="L5" s="62">
        <v>4</v>
      </c>
      <c r="M5" s="7">
        <v>2</v>
      </c>
      <c r="N5" s="60">
        <v>0</v>
      </c>
      <c r="O5" s="61">
        <v>3.5</v>
      </c>
      <c r="P5" s="62"/>
      <c r="Q5" s="13">
        <v>2.25</v>
      </c>
      <c r="R5" s="62"/>
      <c r="S5" s="61"/>
      <c r="T5" s="62"/>
      <c r="U5" s="61"/>
      <c r="W5" s="7">
        <f t="shared" si="0"/>
        <v>17.25</v>
      </c>
      <c r="X5" s="7">
        <f t="shared" si="1"/>
        <v>12</v>
      </c>
      <c r="Y5" s="7">
        <f t="shared" si="2"/>
        <v>29.25</v>
      </c>
      <c r="Z5" s="7">
        <v>19.600000000000001</v>
      </c>
      <c r="AA5" s="7">
        <f t="shared" si="3"/>
        <v>2</v>
      </c>
      <c r="AB5" s="7">
        <f t="shared" ref="AB5:AB25" si="5">W5/7</f>
        <v>2.4642857142857144</v>
      </c>
      <c r="AC5" s="6">
        <f t="shared" si="4"/>
        <v>7.4642857142857144</v>
      </c>
    </row>
    <row r="6" spans="1:29" x14ac:dyDescent="0.25">
      <c r="A6" s="5">
        <v>5</v>
      </c>
      <c r="B6" s="1" t="s">
        <v>65</v>
      </c>
      <c r="C6" s="10" t="s">
        <v>66</v>
      </c>
      <c r="D6" s="14">
        <v>0</v>
      </c>
      <c r="E6" s="13">
        <v>5</v>
      </c>
      <c r="F6" s="14">
        <v>1</v>
      </c>
      <c r="G6" s="18">
        <v>4</v>
      </c>
      <c r="H6" s="21">
        <v>1</v>
      </c>
      <c r="I6" s="22">
        <v>4.5</v>
      </c>
      <c r="J6" s="26">
        <v>0</v>
      </c>
      <c r="K6" s="22">
        <v>5</v>
      </c>
      <c r="L6" s="62">
        <v>3</v>
      </c>
      <c r="M6" s="7">
        <v>3</v>
      </c>
      <c r="N6" s="67">
        <v>3</v>
      </c>
      <c r="O6" s="61">
        <v>4.5</v>
      </c>
      <c r="P6" s="62"/>
      <c r="Q6" s="13">
        <v>0.75</v>
      </c>
      <c r="R6" s="62"/>
      <c r="S6" s="61"/>
      <c r="T6" s="62"/>
      <c r="U6" s="61"/>
      <c r="W6" s="7">
        <f t="shared" si="0"/>
        <v>22.25</v>
      </c>
      <c r="X6" s="7">
        <f t="shared" si="1"/>
        <v>7</v>
      </c>
      <c r="Y6" s="7">
        <f t="shared" si="2"/>
        <v>29.25</v>
      </c>
      <c r="Z6" s="7">
        <v>18.25</v>
      </c>
      <c r="AA6" s="7">
        <f t="shared" si="3"/>
        <v>1.1666666666666667</v>
      </c>
      <c r="AB6" s="7">
        <f t="shared" si="5"/>
        <v>3.1785714285714284</v>
      </c>
      <c r="AC6" s="6">
        <f t="shared" si="4"/>
        <v>7.3452380952380949</v>
      </c>
    </row>
    <row r="7" spans="1:29" x14ac:dyDescent="0.25">
      <c r="A7" s="5">
        <v>6</v>
      </c>
      <c r="B7" s="1" t="s">
        <v>67</v>
      </c>
      <c r="C7" s="10" t="s">
        <v>68</v>
      </c>
      <c r="D7" s="15">
        <v>4</v>
      </c>
      <c r="E7" s="13">
        <v>4</v>
      </c>
      <c r="F7" s="12">
        <v>3</v>
      </c>
      <c r="G7" s="18">
        <v>4</v>
      </c>
      <c r="H7" s="21">
        <v>4</v>
      </c>
      <c r="I7" s="22">
        <v>4.5</v>
      </c>
      <c r="J7" s="57">
        <v>3</v>
      </c>
      <c r="K7" s="22">
        <v>0</v>
      </c>
      <c r="L7" s="62">
        <v>1</v>
      </c>
      <c r="M7" s="7">
        <v>2</v>
      </c>
      <c r="N7" s="60">
        <v>0</v>
      </c>
      <c r="O7" s="61">
        <v>4.5</v>
      </c>
      <c r="P7" s="62"/>
      <c r="Q7" s="13">
        <v>2</v>
      </c>
      <c r="R7" s="62"/>
      <c r="S7" s="61"/>
      <c r="T7" s="62"/>
      <c r="U7" s="61"/>
      <c r="W7" s="7">
        <f t="shared" si="0"/>
        <v>16.5</v>
      </c>
      <c r="X7" s="7">
        <f t="shared" si="1"/>
        <v>12</v>
      </c>
      <c r="Y7" s="7">
        <f t="shared" si="2"/>
        <v>28.5</v>
      </c>
      <c r="Z7" s="7">
        <v>19.38</v>
      </c>
      <c r="AA7" s="7">
        <f t="shared" si="3"/>
        <v>2</v>
      </c>
      <c r="AB7" s="7">
        <f t="shared" si="5"/>
        <v>2.3571428571428572</v>
      </c>
      <c r="AC7" s="6">
        <f t="shared" si="4"/>
        <v>7.3571428571428577</v>
      </c>
    </row>
    <row r="8" spans="1:29" x14ac:dyDescent="0.25">
      <c r="A8" s="5">
        <v>7</v>
      </c>
      <c r="B8" s="1" t="s">
        <v>69</v>
      </c>
      <c r="C8" s="10" t="s">
        <v>70</v>
      </c>
      <c r="D8" s="14">
        <v>0</v>
      </c>
      <c r="E8" s="13">
        <v>2</v>
      </c>
      <c r="F8" s="14">
        <v>0</v>
      </c>
      <c r="G8" s="18">
        <v>2.5</v>
      </c>
      <c r="H8" s="21">
        <v>1</v>
      </c>
      <c r="I8" s="22">
        <v>2</v>
      </c>
      <c r="J8" s="26">
        <v>0</v>
      </c>
      <c r="K8" s="22">
        <v>0</v>
      </c>
      <c r="L8" s="62">
        <v>0</v>
      </c>
      <c r="M8" s="7">
        <v>1</v>
      </c>
      <c r="N8" s="60">
        <v>0</v>
      </c>
      <c r="O8" s="61">
        <v>2</v>
      </c>
      <c r="P8" s="62"/>
      <c r="Q8" s="13">
        <v>-0.5</v>
      </c>
      <c r="R8" s="62"/>
      <c r="S8" s="61"/>
      <c r="T8" s="62"/>
      <c r="U8" s="61"/>
      <c r="W8" s="7">
        <f t="shared" si="0"/>
        <v>7</v>
      </c>
      <c r="X8" s="7">
        <f t="shared" si="1"/>
        <v>1</v>
      </c>
      <c r="Y8" s="7">
        <f t="shared" si="2"/>
        <v>8</v>
      </c>
      <c r="Z8" s="7">
        <v>10.56</v>
      </c>
      <c r="AA8" s="7">
        <f t="shared" si="3"/>
        <v>0.16666666666666666</v>
      </c>
      <c r="AB8" s="7">
        <f t="shared" si="5"/>
        <v>1</v>
      </c>
      <c r="AC8" s="6">
        <f t="shared" si="4"/>
        <v>4.166666666666667</v>
      </c>
    </row>
    <row r="9" spans="1:29" x14ac:dyDescent="0.25">
      <c r="A9" s="5">
        <v>8</v>
      </c>
      <c r="B9" s="1" t="s">
        <v>71</v>
      </c>
      <c r="C9" s="10" t="s">
        <v>72</v>
      </c>
      <c r="D9" s="14">
        <v>0</v>
      </c>
      <c r="E9" s="13">
        <v>1.5</v>
      </c>
      <c r="F9" s="14">
        <v>2</v>
      </c>
      <c r="G9" s="18">
        <v>2</v>
      </c>
      <c r="H9" s="21">
        <v>2</v>
      </c>
      <c r="I9" s="22">
        <v>1.5</v>
      </c>
      <c r="J9" s="26">
        <v>0</v>
      </c>
      <c r="K9" s="22">
        <v>0</v>
      </c>
      <c r="L9" s="62">
        <v>0</v>
      </c>
      <c r="M9" s="7">
        <v>3</v>
      </c>
      <c r="N9" s="60">
        <v>0</v>
      </c>
      <c r="O9" s="61">
        <v>1</v>
      </c>
      <c r="P9" s="62"/>
      <c r="Q9" s="13">
        <v>1.25</v>
      </c>
      <c r="R9" s="62"/>
      <c r="S9" s="61"/>
      <c r="T9" s="62"/>
      <c r="U9" s="61"/>
      <c r="W9" s="7">
        <f t="shared" si="0"/>
        <v>8.75</v>
      </c>
      <c r="X9" s="7">
        <f t="shared" si="1"/>
        <v>2</v>
      </c>
      <c r="Y9" s="7">
        <f t="shared" si="2"/>
        <v>10.75</v>
      </c>
      <c r="Z9" s="7">
        <v>11.61</v>
      </c>
      <c r="AA9" s="7">
        <f t="shared" si="3"/>
        <v>0.33333333333333331</v>
      </c>
      <c r="AB9" s="7">
        <f t="shared" si="5"/>
        <v>1.25</v>
      </c>
      <c r="AC9" s="6">
        <f t="shared" si="4"/>
        <v>4.583333333333333</v>
      </c>
    </row>
    <row r="10" spans="1:29" x14ac:dyDescent="0.25">
      <c r="A10" s="5">
        <v>9</v>
      </c>
      <c r="B10" s="1" t="s">
        <v>73</v>
      </c>
      <c r="C10" s="10" t="s">
        <v>74</v>
      </c>
      <c r="D10" s="12">
        <v>3</v>
      </c>
      <c r="E10" s="13">
        <v>1</v>
      </c>
      <c r="F10" s="14">
        <v>0</v>
      </c>
      <c r="G10" s="18">
        <v>1.5</v>
      </c>
      <c r="H10" s="21">
        <v>0</v>
      </c>
      <c r="I10" s="22">
        <v>1</v>
      </c>
      <c r="J10" s="26">
        <v>0</v>
      </c>
      <c r="K10" s="22">
        <v>0.5</v>
      </c>
      <c r="L10" s="62">
        <v>0</v>
      </c>
      <c r="M10" s="7">
        <v>0.5</v>
      </c>
      <c r="N10" s="60">
        <v>-2</v>
      </c>
      <c r="O10" s="61">
        <v>0.05</v>
      </c>
      <c r="P10" s="62"/>
      <c r="Q10" s="13">
        <v>1</v>
      </c>
      <c r="R10" s="62"/>
      <c r="S10" s="61"/>
      <c r="T10" s="62"/>
      <c r="U10" s="61"/>
      <c r="W10" s="7">
        <f t="shared" si="0"/>
        <v>4.55</v>
      </c>
      <c r="X10" s="7">
        <f t="shared" si="1"/>
        <v>1</v>
      </c>
      <c r="Y10" s="7">
        <f t="shared" si="2"/>
        <v>5.55</v>
      </c>
      <c r="Z10" s="7">
        <v>9.86</v>
      </c>
      <c r="AA10" s="7">
        <f t="shared" si="3"/>
        <v>0.16666666666666666</v>
      </c>
      <c r="AB10" s="7">
        <f t="shared" si="5"/>
        <v>0.65</v>
      </c>
      <c r="AC10" s="6">
        <f t="shared" si="4"/>
        <v>3.8166666666666664</v>
      </c>
    </row>
    <row r="11" spans="1:29" x14ac:dyDescent="0.25">
      <c r="A11" s="5">
        <v>10</v>
      </c>
      <c r="B11" s="1" t="s">
        <v>75</v>
      </c>
      <c r="C11" s="10" t="s">
        <v>76</v>
      </c>
      <c r="D11" s="14">
        <v>0</v>
      </c>
      <c r="E11" s="13">
        <v>4</v>
      </c>
      <c r="F11" s="14">
        <v>0</v>
      </c>
      <c r="G11" s="18">
        <v>5</v>
      </c>
      <c r="H11" s="21">
        <v>3</v>
      </c>
      <c r="I11" s="22">
        <v>3</v>
      </c>
      <c r="J11" s="57">
        <v>3</v>
      </c>
      <c r="K11" s="22">
        <v>3.5</v>
      </c>
      <c r="L11" s="62">
        <v>2</v>
      </c>
      <c r="M11" s="7">
        <v>2</v>
      </c>
      <c r="N11" s="60">
        <v>0</v>
      </c>
      <c r="O11" s="61">
        <v>0.5</v>
      </c>
      <c r="P11" s="62"/>
      <c r="Q11" s="13">
        <v>1</v>
      </c>
      <c r="R11" s="62"/>
      <c r="S11" s="61"/>
      <c r="T11" s="62"/>
      <c r="U11" s="61"/>
      <c r="W11" s="7">
        <f t="shared" si="0"/>
        <v>16</v>
      </c>
      <c r="X11" s="7">
        <f t="shared" si="1"/>
        <v>8</v>
      </c>
      <c r="Y11" s="7">
        <f t="shared" si="2"/>
        <v>24</v>
      </c>
      <c r="Z11" s="7">
        <v>17.02</v>
      </c>
      <c r="AA11" s="7">
        <f t="shared" si="3"/>
        <v>1.3333333333333333</v>
      </c>
      <c r="AB11" s="7">
        <f t="shared" si="5"/>
        <v>2.2857142857142856</v>
      </c>
      <c r="AC11" s="6">
        <f t="shared" si="4"/>
        <v>6.6190476190476186</v>
      </c>
    </row>
    <row r="12" spans="1:29" x14ac:dyDescent="0.25">
      <c r="A12" s="5">
        <v>11</v>
      </c>
      <c r="B12" s="1" t="s">
        <v>77</v>
      </c>
      <c r="C12" s="10" t="s">
        <v>78</v>
      </c>
      <c r="D12" s="15">
        <v>3</v>
      </c>
      <c r="E12" s="13">
        <v>2.5</v>
      </c>
      <c r="F12" s="14">
        <v>5</v>
      </c>
      <c r="G12" s="18">
        <v>4</v>
      </c>
      <c r="H12" s="23">
        <v>3</v>
      </c>
      <c r="I12" s="22">
        <v>4</v>
      </c>
      <c r="J12" s="26">
        <v>5</v>
      </c>
      <c r="K12" s="22">
        <v>5</v>
      </c>
      <c r="L12" s="57">
        <v>3</v>
      </c>
      <c r="M12" s="7">
        <v>2</v>
      </c>
      <c r="N12" s="68">
        <v>5</v>
      </c>
      <c r="O12" s="61">
        <v>2.5</v>
      </c>
      <c r="P12" s="62"/>
      <c r="Q12" s="13">
        <v>1.75</v>
      </c>
      <c r="R12" s="62"/>
      <c r="S12" s="61"/>
      <c r="T12" s="62"/>
      <c r="U12" s="61"/>
      <c r="W12" s="7">
        <f t="shared" si="0"/>
        <v>17.75</v>
      </c>
      <c r="X12" s="7">
        <f t="shared" si="1"/>
        <v>19</v>
      </c>
      <c r="Y12" s="7">
        <f t="shared" si="2"/>
        <v>36.75</v>
      </c>
      <c r="Z12" s="7">
        <v>23.63</v>
      </c>
      <c r="AA12" s="7">
        <f t="shared" si="3"/>
        <v>3.1666666666666665</v>
      </c>
      <c r="AB12" s="7">
        <f t="shared" si="5"/>
        <v>2.5357142857142856</v>
      </c>
      <c r="AC12" s="6">
        <f t="shared" si="4"/>
        <v>8.7023809523809526</v>
      </c>
    </row>
    <row r="13" spans="1:29" x14ac:dyDescent="0.25">
      <c r="A13" s="5">
        <v>12</v>
      </c>
      <c r="B13" s="1" t="s">
        <v>13</v>
      </c>
      <c r="C13" s="10" t="s">
        <v>79</v>
      </c>
      <c r="D13" s="15">
        <v>5</v>
      </c>
      <c r="E13" s="13">
        <v>4</v>
      </c>
      <c r="F13" s="12">
        <v>3</v>
      </c>
      <c r="G13" s="18">
        <v>4.5</v>
      </c>
      <c r="H13" s="21">
        <v>2</v>
      </c>
      <c r="I13" s="22">
        <v>4</v>
      </c>
      <c r="J13" s="26">
        <v>0</v>
      </c>
      <c r="K13" s="22">
        <v>0</v>
      </c>
      <c r="L13" s="62">
        <v>0</v>
      </c>
      <c r="M13" s="7">
        <v>4.5</v>
      </c>
      <c r="N13" s="60">
        <v>3</v>
      </c>
      <c r="O13" s="61">
        <v>5</v>
      </c>
      <c r="P13" s="62"/>
      <c r="Q13" s="13">
        <v>0</v>
      </c>
      <c r="R13" s="62"/>
      <c r="S13" s="61"/>
      <c r="T13" s="62"/>
      <c r="U13" s="61"/>
      <c r="W13" s="7">
        <f t="shared" si="0"/>
        <v>18</v>
      </c>
      <c r="X13" s="7">
        <f t="shared" si="1"/>
        <v>10</v>
      </c>
      <c r="Y13" s="7">
        <f t="shared" si="2"/>
        <v>28</v>
      </c>
      <c r="Z13" s="7">
        <v>18.7</v>
      </c>
      <c r="AA13" s="7">
        <f t="shared" si="3"/>
        <v>1.6666666666666667</v>
      </c>
      <c r="AB13" s="7">
        <f t="shared" si="5"/>
        <v>2.5714285714285716</v>
      </c>
      <c r="AC13" s="6">
        <f t="shared" si="4"/>
        <v>7.2380952380952381</v>
      </c>
    </row>
    <row r="14" spans="1:29" x14ac:dyDescent="0.25">
      <c r="A14" s="5">
        <v>13</v>
      </c>
      <c r="B14" s="1" t="s">
        <v>80</v>
      </c>
      <c r="C14" s="10" t="s">
        <v>81</v>
      </c>
      <c r="D14" s="15">
        <v>2</v>
      </c>
      <c r="E14" s="13">
        <v>0</v>
      </c>
      <c r="F14" s="14">
        <v>4</v>
      </c>
      <c r="G14" s="18">
        <v>2</v>
      </c>
      <c r="H14" s="23">
        <v>3</v>
      </c>
      <c r="I14" s="22">
        <v>3</v>
      </c>
      <c r="J14" s="26">
        <v>0</v>
      </c>
      <c r="K14" s="22">
        <v>0</v>
      </c>
      <c r="L14" s="62">
        <v>0</v>
      </c>
      <c r="M14" s="7">
        <v>0</v>
      </c>
      <c r="N14" s="60">
        <v>2</v>
      </c>
      <c r="O14" s="61">
        <v>0</v>
      </c>
      <c r="P14" s="62"/>
      <c r="Q14" s="13">
        <v>1.25</v>
      </c>
      <c r="R14" s="62"/>
      <c r="S14" s="61"/>
      <c r="T14" s="62"/>
      <c r="U14" s="61"/>
      <c r="W14" s="7">
        <f t="shared" si="0"/>
        <v>3.25</v>
      </c>
      <c r="X14" s="7">
        <f t="shared" si="1"/>
        <v>7</v>
      </c>
      <c r="Y14" s="7">
        <f t="shared" si="2"/>
        <v>10.25</v>
      </c>
      <c r="Z14" s="7">
        <v>12.82</v>
      </c>
      <c r="AA14" s="7">
        <f t="shared" si="3"/>
        <v>1.1666666666666667</v>
      </c>
      <c r="AB14" s="7">
        <f t="shared" si="5"/>
        <v>0.4642857142857143</v>
      </c>
      <c r="AC14" s="6">
        <f t="shared" si="4"/>
        <v>4.6309523809523814</v>
      </c>
    </row>
    <row r="15" spans="1:29" x14ac:dyDescent="0.25">
      <c r="A15" s="5">
        <v>14</v>
      </c>
      <c r="B15" s="1" t="s">
        <v>37</v>
      </c>
      <c r="C15" s="10" t="s">
        <v>82</v>
      </c>
      <c r="D15" s="15">
        <v>3</v>
      </c>
      <c r="E15" s="13">
        <v>4</v>
      </c>
      <c r="F15" s="14">
        <v>2</v>
      </c>
      <c r="G15" s="18">
        <v>5</v>
      </c>
      <c r="H15" s="21">
        <v>0</v>
      </c>
      <c r="I15" s="22">
        <v>4</v>
      </c>
      <c r="J15" s="26">
        <v>0</v>
      </c>
      <c r="K15" s="22">
        <v>3.5</v>
      </c>
      <c r="L15" s="62">
        <v>0</v>
      </c>
      <c r="M15" s="7">
        <v>0.05</v>
      </c>
      <c r="N15" s="60">
        <v>0</v>
      </c>
      <c r="O15" s="61">
        <v>4</v>
      </c>
      <c r="P15" s="62"/>
      <c r="Q15" s="13" t="s">
        <v>150</v>
      </c>
      <c r="R15" s="62"/>
      <c r="S15" s="61"/>
      <c r="T15" s="62"/>
      <c r="U15" s="61"/>
      <c r="W15" s="7">
        <f t="shared" si="0"/>
        <v>16.55</v>
      </c>
      <c r="X15" s="7">
        <f t="shared" si="1"/>
        <v>3</v>
      </c>
      <c r="Y15" s="7">
        <f t="shared" si="2"/>
        <v>19.55</v>
      </c>
      <c r="Z15" s="7">
        <v>14.4</v>
      </c>
      <c r="AA15" s="7">
        <f t="shared" si="3"/>
        <v>0.5</v>
      </c>
      <c r="AB15" s="7">
        <f t="shared" si="5"/>
        <v>2.3642857142857143</v>
      </c>
      <c r="AC15" s="6">
        <f t="shared" si="4"/>
        <v>5.8642857142857139</v>
      </c>
    </row>
    <row r="16" spans="1:29" x14ac:dyDescent="0.25">
      <c r="A16" s="5">
        <v>15</v>
      </c>
      <c r="B16" s="1" t="s">
        <v>83</v>
      </c>
      <c r="C16" s="10" t="s">
        <v>84</v>
      </c>
      <c r="D16" s="15">
        <v>2</v>
      </c>
      <c r="E16" s="13">
        <v>4</v>
      </c>
      <c r="F16" s="14">
        <v>1</v>
      </c>
      <c r="G16" s="18">
        <v>5</v>
      </c>
      <c r="H16" s="21">
        <v>1</v>
      </c>
      <c r="I16" s="22">
        <v>0</v>
      </c>
      <c r="J16" s="26">
        <v>0</v>
      </c>
      <c r="K16" s="22">
        <v>3.5</v>
      </c>
      <c r="L16" s="62">
        <v>1</v>
      </c>
      <c r="M16" s="7">
        <v>3.5</v>
      </c>
      <c r="N16" s="60">
        <v>4</v>
      </c>
      <c r="O16" s="61">
        <v>2</v>
      </c>
      <c r="P16" s="62"/>
      <c r="Q16" s="13">
        <v>1.5</v>
      </c>
      <c r="R16" s="62"/>
      <c r="S16" s="61"/>
      <c r="T16" s="62"/>
      <c r="U16" s="61"/>
      <c r="W16" s="7">
        <f t="shared" si="0"/>
        <v>19.5</v>
      </c>
      <c r="X16" s="7">
        <f t="shared" si="1"/>
        <v>8</v>
      </c>
      <c r="Y16" s="7">
        <f t="shared" si="2"/>
        <v>27.5</v>
      </c>
      <c r="Z16" s="7">
        <v>18.02</v>
      </c>
      <c r="AA16" s="7">
        <f t="shared" si="3"/>
        <v>1.3333333333333333</v>
      </c>
      <c r="AB16" s="7">
        <f t="shared" si="5"/>
        <v>2.7857142857142856</v>
      </c>
      <c r="AC16" s="6">
        <f t="shared" si="4"/>
        <v>7.1190476190476186</v>
      </c>
    </row>
    <row r="17" spans="1:29" x14ac:dyDescent="0.25">
      <c r="A17" s="5">
        <v>16</v>
      </c>
      <c r="B17" s="1" t="s">
        <v>85</v>
      </c>
      <c r="C17" s="10" t="s">
        <v>86</v>
      </c>
      <c r="D17" s="15">
        <v>-1</v>
      </c>
      <c r="E17" s="13">
        <v>4</v>
      </c>
      <c r="F17" s="14">
        <v>1</v>
      </c>
      <c r="G17" s="18">
        <v>0.5</v>
      </c>
      <c r="H17" s="21">
        <v>0</v>
      </c>
      <c r="I17" s="22">
        <v>3.5</v>
      </c>
      <c r="J17" s="26">
        <v>0</v>
      </c>
      <c r="K17" s="22">
        <v>0</v>
      </c>
      <c r="L17" s="62">
        <v>0</v>
      </c>
      <c r="M17" s="7">
        <v>1.5</v>
      </c>
      <c r="N17" s="60">
        <v>0</v>
      </c>
      <c r="O17" s="61">
        <v>1.5</v>
      </c>
      <c r="P17" s="62"/>
      <c r="Q17" s="13">
        <v>1</v>
      </c>
      <c r="R17" s="62"/>
      <c r="S17" s="61"/>
      <c r="T17" s="62"/>
      <c r="U17" s="61"/>
      <c r="W17" s="7">
        <f t="shared" si="0"/>
        <v>8.5</v>
      </c>
      <c r="X17" s="7">
        <f t="shared" si="1"/>
        <v>-1</v>
      </c>
      <c r="Y17" s="7">
        <f t="shared" si="2"/>
        <v>7.5</v>
      </c>
      <c r="Z17" s="7">
        <v>9.8699999999999992</v>
      </c>
      <c r="AA17" s="7">
        <f t="shared" si="3"/>
        <v>-0.16666666666666666</v>
      </c>
      <c r="AB17" s="7">
        <f t="shared" si="5"/>
        <v>1.2142857142857142</v>
      </c>
      <c r="AC17" s="6">
        <f t="shared" si="4"/>
        <v>4.0476190476190474</v>
      </c>
    </row>
    <row r="18" spans="1:29" x14ac:dyDescent="0.25">
      <c r="A18" s="5">
        <v>17</v>
      </c>
      <c r="B18" s="1" t="s">
        <v>87</v>
      </c>
      <c r="C18" s="10" t="s">
        <v>88</v>
      </c>
      <c r="D18" s="15">
        <v>1</v>
      </c>
      <c r="E18" s="13">
        <v>3.5</v>
      </c>
      <c r="F18" s="14">
        <v>1</v>
      </c>
      <c r="G18" s="18">
        <v>4</v>
      </c>
      <c r="H18" s="21">
        <v>1</v>
      </c>
      <c r="I18" s="22">
        <v>4</v>
      </c>
      <c r="J18" s="26">
        <v>0</v>
      </c>
      <c r="K18" s="22">
        <v>3</v>
      </c>
      <c r="L18" s="62">
        <v>1</v>
      </c>
      <c r="M18" s="7">
        <v>1</v>
      </c>
      <c r="N18" s="60">
        <v>0</v>
      </c>
      <c r="O18" s="61">
        <v>2</v>
      </c>
      <c r="P18" s="62"/>
      <c r="Q18" s="13">
        <v>0.6</v>
      </c>
      <c r="R18" s="62"/>
      <c r="S18" s="61"/>
      <c r="T18" s="62"/>
      <c r="U18" s="61"/>
      <c r="W18" s="7">
        <f t="shared" si="0"/>
        <v>14.1</v>
      </c>
      <c r="X18" s="7">
        <f t="shared" si="1"/>
        <v>3</v>
      </c>
      <c r="Y18" s="7">
        <f t="shared" si="2"/>
        <v>17.100000000000001</v>
      </c>
      <c r="Z18" s="7">
        <v>13.7</v>
      </c>
      <c r="AA18" s="7">
        <f t="shared" si="3"/>
        <v>0.5</v>
      </c>
      <c r="AB18" s="7">
        <f t="shared" si="5"/>
        <v>2.0142857142857142</v>
      </c>
      <c r="AC18" s="6">
        <f t="shared" si="4"/>
        <v>5.5142857142857142</v>
      </c>
    </row>
    <row r="19" spans="1:29" x14ac:dyDescent="0.25">
      <c r="A19" s="5">
        <v>18</v>
      </c>
      <c r="B19" s="1" t="s">
        <v>49</v>
      </c>
      <c r="C19" s="10" t="s">
        <v>89</v>
      </c>
      <c r="D19" s="14">
        <v>0</v>
      </c>
      <c r="E19" s="13">
        <v>0</v>
      </c>
      <c r="F19" s="14">
        <v>0</v>
      </c>
      <c r="G19" s="18">
        <v>3.5</v>
      </c>
      <c r="H19" s="21">
        <v>0</v>
      </c>
      <c r="I19" s="22">
        <v>2</v>
      </c>
      <c r="J19" s="26">
        <v>0</v>
      </c>
      <c r="K19" s="22">
        <v>0</v>
      </c>
      <c r="L19" s="62">
        <v>0</v>
      </c>
      <c r="M19" s="7">
        <v>0.05</v>
      </c>
      <c r="N19" s="60">
        <v>0</v>
      </c>
      <c r="O19" s="61">
        <v>2</v>
      </c>
      <c r="P19" s="62"/>
      <c r="Q19" s="13">
        <v>1.25</v>
      </c>
      <c r="R19" s="62"/>
      <c r="S19" s="61"/>
      <c r="T19" s="62"/>
      <c r="U19" s="61"/>
      <c r="W19" s="7">
        <f t="shared" si="0"/>
        <v>6.8</v>
      </c>
      <c r="X19" s="7">
        <f t="shared" si="1"/>
        <v>0</v>
      </c>
      <c r="Y19" s="7">
        <f t="shared" si="2"/>
        <v>6.8</v>
      </c>
      <c r="Z19" s="7">
        <v>9.94</v>
      </c>
      <c r="AA19" s="7">
        <f t="shared" si="3"/>
        <v>0</v>
      </c>
      <c r="AB19" s="7">
        <f t="shared" si="5"/>
        <v>0.97142857142857142</v>
      </c>
      <c r="AC19" s="6">
        <f t="shared" si="4"/>
        <v>3.9714285714285715</v>
      </c>
    </row>
    <row r="20" spans="1:29" x14ac:dyDescent="0.25">
      <c r="A20" s="5">
        <v>19</v>
      </c>
      <c r="B20" s="1" t="s">
        <v>90</v>
      </c>
      <c r="C20" s="10" t="s">
        <v>91</v>
      </c>
      <c r="D20" s="12">
        <v>3</v>
      </c>
      <c r="E20" s="13">
        <v>4</v>
      </c>
      <c r="F20" s="14">
        <v>0</v>
      </c>
      <c r="G20" s="18"/>
      <c r="H20" s="21">
        <v>1</v>
      </c>
      <c r="I20" s="22">
        <v>4</v>
      </c>
      <c r="J20" s="26">
        <v>0</v>
      </c>
      <c r="K20" s="22">
        <v>0</v>
      </c>
      <c r="L20" s="62">
        <v>0</v>
      </c>
      <c r="M20" s="7">
        <v>2.5</v>
      </c>
      <c r="N20" s="60">
        <v>0</v>
      </c>
      <c r="O20" s="61">
        <v>3.5</v>
      </c>
      <c r="P20" s="62"/>
      <c r="Q20" s="13">
        <v>1.2</v>
      </c>
      <c r="R20" s="62"/>
      <c r="S20" s="61"/>
      <c r="T20" s="62"/>
      <c r="U20" s="61"/>
      <c r="W20" s="7">
        <f t="shared" si="0"/>
        <v>11.2</v>
      </c>
      <c r="X20" s="7">
        <f t="shared" si="1"/>
        <v>4</v>
      </c>
      <c r="Y20" s="7">
        <f t="shared" si="2"/>
        <v>15.2</v>
      </c>
      <c r="Z20" s="7">
        <v>13.42</v>
      </c>
      <c r="AA20" s="7">
        <f t="shared" si="3"/>
        <v>0.66666666666666663</v>
      </c>
      <c r="AB20" s="7">
        <f t="shared" si="5"/>
        <v>1.5999999999999999</v>
      </c>
      <c r="AC20" s="6">
        <f t="shared" si="4"/>
        <v>5.2666666666666666</v>
      </c>
    </row>
    <row r="21" spans="1:29" x14ac:dyDescent="0.25">
      <c r="A21" s="5">
        <v>20</v>
      </c>
      <c r="B21" s="1" t="s">
        <v>92</v>
      </c>
      <c r="C21" s="10" t="s">
        <v>93</v>
      </c>
      <c r="D21" s="14">
        <v>0</v>
      </c>
      <c r="E21" s="13">
        <v>4</v>
      </c>
      <c r="F21" s="14">
        <v>2</v>
      </c>
      <c r="G21" s="18">
        <v>3</v>
      </c>
      <c r="H21" s="21">
        <v>0</v>
      </c>
      <c r="I21" s="22">
        <v>4</v>
      </c>
      <c r="J21" s="26">
        <v>0</v>
      </c>
      <c r="K21" s="22">
        <v>2.5</v>
      </c>
      <c r="L21" s="62">
        <v>0</v>
      </c>
      <c r="M21" s="7">
        <v>1.5</v>
      </c>
      <c r="N21" s="60">
        <v>0</v>
      </c>
      <c r="O21" s="61">
        <v>0.5</v>
      </c>
      <c r="P21" s="62"/>
      <c r="Q21" s="71">
        <v>1</v>
      </c>
      <c r="R21" s="62"/>
      <c r="S21" s="61"/>
      <c r="T21" s="62"/>
      <c r="U21" s="61"/>
      <c r="W21" s="7">
        <f t="shared" si="0"/>
        <v>12.5</v>
      </c>
      <c r="X21" s="7">
        <f t="shared" si="1"/>
        <v>0</v>
      </c>
      <c r="Y21" s="7">
        <f t="shared" si="2"/>
        <v>12.5</v>
      </c>
      <c r="Z21" s="7">
        <v>11.57</v>
      </c>
      <c r="AA21" s="7">
        <f t="shared" si="3"/>
        <v>0</v>
      </c>
      <c r="AB21" s="7">
        <f t="shared" si="5"/>
        <v>1.7857142857142858</v>
      </c>
      <c r="AC21" s="6">
        <f t="shared" si="4"/>
        <v>4.7857142857142856</v>
      </c>
    </row>
    <row r="22" spans="1:29" x14ac:dyDescent="0.25">
      <c r="A22" s="5">
        <v>21</v>
      </c>
      <c r="B22" s="1" t="s">
        <v>94</v>
      </c>
      <c r="C22" s="10" t="s">
        <v>95</v>
      </c>
      <c r="D22" s="14">
        <v>0</v>
      </c>
      <c r="E22" s="13">
        <v>2</v>
      </c>
      <c r="F22" s="14">
        <v>4</v>
      </c>
      <c r="G22" s="18">
        <v>5</v>
      </c>
      <c r="H22" s="23">
        <v>3</v>
      </c>
      <c r="I22" s="22">
        <v>5</v>
      </c>
      <c r="J22" s="26">
        <v>0</v>
      </c>
      <c r="K22" s="22">
        <v>0</v>
      </c>
      <c r="L22" s="62">
        <v>0</v>
      </c>
      <c r="M22" s="7">
        <v>2</v>
      </c>
      <c r="N22" s="60">
        <v>0</v>
      </c>
      <c r="O22" s="61">
        <v>2</v>
      </c>
      <c r="P22" s="62"/>
      <c r="Q22" s="13">
        <v>1.25</v>
      </c>
      <c r="R22" s="62"/>
      <c r="S22" s="61"/>
      <c r="T22" s="62"/>
      <c r="U22" s="61"/>
      <c r="W22" s="7">
        <f t="shared" si="0"/>
        <v>12.25</v>
      </c>
      <c r="X22" s="7">
        <f t="shared" si="1"/>
        <v>3</v>
      </c>
      <c r="Y22" s="7">
        <f t="shared" si="2"/>
        <v>15.25</v>
      </c>
      <c r="Z22" s="7">
        <v>13.17</v>
      </c>
      <c r="AA22" s="7">
        <f t="shared" si="3"/>
        <v>0.5</v>
      </c>
      <c r="AB22" s="7">
        <f t="shared" si="5"/>
        <v>1.75</v>
      </c>
      <c r="AC22" s="6">
        <f t="shared" si="4"/>
        <v>5.25</v>
      </c>
    </row>
    <row r="23" spans="1:29" x14ac:dyDescent="0.25">
      <c r="A23" s="5">
        <v>22</v>
      </c>
      <c r="B23" s="1" t="s">
        <v>96</v>
      </c>
      <c r="C23" s="10" t="s">
        <v>97</v>
      </c>
      <c r="D23" s="14">
        <v>0</v>
      </c>
      <c r="E23" s="13">
        <v>0</v>
      </c>
      <c r="F23" s="14">
        <v>1</v>
      </c>
      <c r="G23" s="18">
        <v>4</v>
      </c>
      <c r="H23" s="21">
        <v>1</v>
      </c>
      <c r="I23" s="22">
        <v>4</v>
      </c>
      <c r="J23" s="26">
        <v>1</v>
      </c>
      <c r="K23" s="22">
        <v>3.5</v>
      </c>
      <c r="L23" s="62">
        <v>2</v>
      </c>
      <c r="M23" s="7">
        <v>5</v>
      </c>
      <c r="N23" s="60">
        <v>0</v>
      </c>
      <c r="O23" s="61">
        <v>2</v>
      </c>
      <c r="P23" s="62"/>
      <c r="Q23" s="13">
        <v>0.4</v>
      </c>
      <c r="R23" s="62"/>
      <c r="S23" s="61"/>
      <c r="T23" s="62"/>
      <c r="U23" s="61"/>
      <c r="W23" s="7">
        <f t="shared" si="0"/>
        <v>14.9</v>
      </c>
      <c r="X23" s="7">
        <f t="shared" si="1"/>
        <v>4</v>
      </c>
      <c r="Y23" s="7">
        <f t="shared" si="2"/>
        <v>18.899999999999999</v>
      </c>
      <c r="Z23" s="7">
        <v>14.48</v>
      </c>
      <c r="AA23" s="7">
        <f t="shared" si="3"/>
        <v>0.66666666666666663</v>
      </c>
      <c r="AB23" s="7">
        <f t="shared" si="5"/>
        <v>2.1285714285714286</v>
      </c>
      <c r="AC23" s="6">
        <f t="shared" si="4"/>
        <v>5.7952380952380951</v>
      </c>
    </row>
    <row r="24" spans="1:29" x14ac:dyDescent="0.25">
      <c r="A24" s="5">
        <v>23</v>
      </c>
      <c r="B24" s="1" t="s">
        <v>98</v>
      </c>
      <c r="C24" s="10" t="s">
        <v>99</v>
      </c>
      <c r="D24" s="15">
        <v>1</v>
      </c>
      <c r="E24" s="13">
        <v>4</v>
      </c>
      <c r="F24" s="14">
        <v>3</v>
      </c>
      <c r="G24" s="18">
        <v>5</v>
      </c>
      <c r="H24" s="21">
        <v>3</v>
      </c>
      <c r="I24" s="22">
        <v>3</v>
      </c>
      <c r="J24" s="26">
        <v>3</v>
      </c>
      <c r="K24" s="22">
        <v>4</v>
      </c>
      <c r="L24" s="57">
        <v>3</v>
      </c>
      <c r="M24" s="7">
        <v>5</v>
      </c>
      <c r="N24" s="60">
        <v>1</v>
      </c>
      <c r="O24" s="61">
        <v>3</v>
      </c>
      <c r="P24" s="62"/>
      <c r="Q24" s="13">
        <v>2</v>
      </c>
      <c r="R24" s="62"/>
      <c r="S24" s="61"/>
      <c r="T24" s="62"/>
      <c r="U24" s="61"/>
      <c r="W24" s="7">
        <f t="shared" si="0"/>
        <v>23</v>
      </c>
      <c r="X24" s="7">
        <f t="shared" si="1"/>
        <v>11</v>
      </c>
      <c r="Y24" s="7">
        <f t="shared" si="2"/>
        <v>34</v>
      </c>
      <c r="Z24" s="7">
        <v>20.68</v>
      </c>
      <c r="AA24" s="7">
        <f t="shared" si="3"/>
        <v>1.8333333333333333</v>
      </c>
      <c r="AB24" s="7">
        <f t="shared" si="5"/>
        <v>3.2857142857142856</v>
      </c>
      <c r="AC24" s="6">
        <f t="shared" si="4"/>
        <v>8.1190476190476186</v>
      </c>
    </row>
    <row r="25" spans="1:29" ht="18" thickBot="1" x14ac:dyDescent="0.3">
      <c r="A25" s="5">
        <v>24</v>
      </c>
      <c r="B25" s="3" t="s">
        <v>100</v>
      </c>
      <c r="C25" s="11" t="s">
        <v>101</v>
      </c>
      <c r="D25" s="16">
        <v>4</v>
      </c>
      <c r="E25" s="17">
        <v>3.5</v>
      </c>
      <c r="F25" s="19">
        <v>3</v>
      </c>
      <c r="G25" s="20">
        <v>2</v>
      </c>
      <c r="H25" s="24">
        <v>1</v>
      </c>
      <c r="I25" s="25">
        <v>4</v>
      </c>
      <c r="J25" s="27">
        <v>3</v>
      </c>
      <c r="K25" s="25">
        <v>1</v>
      </c>
      <c r="L25" s="65">
        <v>4</v>
      </c>
      <c r="M25" s="7">
        <v>2</v>
      </c>
      <c r="N25" s="69">
        <v>0</v>
      </c>
      <c r="O25" s="64">
        <v>0.5</v>
      </c>
      <c r="P25" s="65"/>
      <c r="Q25" s="17">
        <v>-0.5</v>
      </c>
      <c r="R25" s="65"/>
      <c r="S25" s="64"/>
      <c r="T25" s="65"/>
      <c r="U25" s="64"/>
      <c r="W25" s="7">
        <f t="shared" si="0"/>
        <v>8.5</v>
      </c>
      <c r="X25" s="7">
        <f t="shared" si="1"/>
        <v>12</v>
      </c>
      <c r="Y25" s="7">
        <f t="shared" si="2"/>
        <v>20.5</v>
      </c>
      <c r="Z25" s="7">
        <v>17.100000000000001</v>
      </c>
      <c r="AA25" s="7">
        <f t="shared" si="3"/>
        <v>2</v>
      </c>
      <c r="AB25" s="7">
        <f t="shared" si="5"/>
        <v>1.2142857142857142</v>
      </c>
      <c r="AC25" s="6">
        <f t="shared" si="4"/>
        <v>6.2142857142857144</v>
      </c>
    </row>
    <row r="26" spans="1:29" ht="19" thickTop="1" thickBot="1" x14ac:dyDescent="0.3">
      <c r="P26" s="32"/>
      <c r="Q26" s="30"/>
    </row>
    <row r="27" spans="1:29" ht="19" thickTop="1" thickBot="1" x14ac:dyDescent="0.3">
      <c r="B27" s="74" t="s">
        <v>58</v>
      </c>
      <c r="C27" s="75"/>
      <c r="D27" s="28">
        <f>SUM(D2:D25)/24</f>
        <v>1.4583333333333333</v>
      </c>
      <c r="E27" s="29">
        <f>SUM(E2:E25)/24</f>
        <v>2.9375</v>
      </c>
      <c r="F27" s="28">
        <f t="shared" ref="F27:Y27" si="6">SUM(F2:F25)/24</f>
        <v>1.7083333333333333</v>
      </c>
      <c r="G27" s="29">
        <f t="shared" si="6"/>
        <v>3.3333333333333335</v>
      </c>
      <c r="H27" s="28">
        <f t="shared" si="6"/>
        <v>1.6666666666666667</v>
      </c>
      <c r="I27" s="29">
        <f t="shared" si="6"/>
        <v>3.2916666666666665</v>
      </c>
      <c r="J27" s="28">
        <f t="shared" si="6"/>
        <v>1.0833333333333333</v>
      </c>
      <c r="K27" s="29">
        <f t="shared" si="6"/>
        <v>1.9395833333333332</v>
      </c>
      <c r="L27" s="28">
        <f t="shared" si="6"/>
        <v>1.0833333333333333</v>
      </c>
      <c r="M27" s="29">
        <f>SUM(O2:O25)/24</f>
        <v>2.1708333333333334</v>
      </c>
      <c r="N27" s="28">
        <f t="shared" si="6"/>
        <v>0.70833333333333337</v>
      </c>
      <c r="O27" s="29">
        <f>SUM(O2:O25)/24</f>
        <v>2.1708333333333334</v>
      </c>
      <c r="P27" s="33">
        <f t="shared" si="6"/>
        <v>0</v>
      </c>
      <c r="Q27" s="31">
        <f t="shared" si="6"/>
        <v>1.1020833333333333</v>
      </c>
      <c r="R27" s="28">
        <f t="shared" si="6"/>
        <v>0</v>
      </c>
      <c r="S27" s="29">
        <f t="shared" si="6"/>
        <v>0</v>
      </c>
      <c r="T27" s="28">
        <f t="shared" si="6"/>
        <v>0</v>
      </c>
      <c r="U27" s="29">
        <f t="shared" si="6"/>
        <v>0</v>
      </c>
      <c r="V27" s="8"/>
      <c r="W27" s="7">
        <f t="shared" si="6"/>
        <v>13.445833333333331</v>
      </c>
      <c r="X27" s="7">
        <f t="shared" si="6"/>
        <v>6</v>
      </c>
      <c r="Y27" s="7">
        <f t="shared" si="6"/>
        <v>19.445833333333333</v>
      </c>
      <c r="Z27" s="6">
        <f>SUM(Z2:Z25)/24</f>
        <v>15.176250000000003</v>
      </c>
      <c r="AA27" s="6">
        <f>SUM(AA2:AA25)/24</f>
        <v>1</v>
      </c>
      <c r="AB27" s="6">
        <f>SUM(AB2:AB25)/24</f>
        <v>1.9208333333333332</v>
      </c>
      <c r="AC27" s="6">
        <f>SUM(AC2:AC25)/24</f>
        <v>5.9208333333333343</v>
      </c>
    </row>
    <row r="28" spans="1:29" ht="18" thickTop="1" x14ac:dyDescent="0.25"/>
    <row r="30" spans="1:29" x14ac:dyDescent="0.25">
      <c r="I30" s="4" t="s">
        <v>153</v>
      </c>
      <c r="J30" s="70">
        <v>7</v>
      </c>
    </row>
    <row r="31" spans="1:29" x14ac:dyDescent="0.25">
      <c r="I31" s="4" t="s">
        <v>154</v>
      </c>
      <c r="J31" s="70">
        <v>6</v>
      </c>
    </row>
  </sheetData>
  <mergeCells count="10">
    <mergeCell ref="P1:Q1"/>
    <mergeCell ref="R1:S1"/>
    <mergeCell ref="T1:U1"/>
    <mergeCell ref="B27:C27"/>
    <mergeCell ref="D1:E1"/>
    <mergeCell ref="F1:G1"/>
    <mergeCell ref="H1:I1"/>
    <mergeCell ref="J1:K1"/>
    <mergeCell ref="L1:M1"/>
    <mergeCell ref="N1:O1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50" workbookViewId="0">
      <selection activeCell="M17" sqref="M17"/>
    </sheetView>
  </sheetViews>
  <sheetFormatPr baseColWidth="10" defaultRowHeight="17" x14ac:dyDescent="0.25"/>
  <cols>
    <col min="1" max="1" width="4.5" style="4" customWidth="1"/>
    <col min="2" max="2" width="10.83203125" style="4" bestFit="1" customWidth="1"/>
    <col min="3" max="3" width="12.1640625" style="4" bestFit="1" customWidth="1"/>
    <col min="4" max="28" width="10.83203125" style="4"/>
    <col min="29" max="29" width="14.5" style="4" bestFit="1" customWidth="1"/>
    <col min="30" max="16384" width="10.83203125" style="4"/>
  </cols>
  <sheetData>
    <row r="1" spans="1:29" ht="18" thickTop="1" x14ac:dyDescent="0.25">
      <c r="A1" s="5" t="s">
        <v>2</v>
      </c>
      <c r="B1" s="5" t="s">
        <v>0</v>
      </c>
      <c r="C1" s="9" t="s">
        <v>1</v>
      </c>
      <c r="D1" s="76" t="s">
        <v>51</v>
      </c>
      <c r="E1" s="77"/>
      <c r="F1" s="76" t="s">
        <v>52</v>
      </c>
      <c r="G1" s="77"/>
      <c r="H1" s="76" t="s">
        <v>53</v>
      </c>
      <c r="I1" s="78"/>
      <c r="J1" s="79" t="s">
        <v>145</v>
      </c>
      <c r="K1" s="80"/>
      <c r="L1" s="81" t="s">
        <v>54</v>
      </c>
      <c r="M1" s="73"/>
      <c r="N1" s="72" t="s">
        <v>146</v>
      </c>
      <c r="O1" s="73"/>
      <c r="P1" s="72" t="s">
        <v>147</v>
      </c>
      <c r="Q1" s="73"/>
      <c r="R1" s="72" t="s">
        <v>148</v>
      </c>
      <c r="S1" s="73"/>
      <c r="T1" s="72"/>
      <c r="U1" s="73"/>
      <c r="W1" s="6" t="s">
        <v>55</v>
      </c>
      <c r="X1" s="6" t="s">
        <v>56</v>
      </c>
      <c r="Y1" s="6" t="s">
        <v>57</v>
      </c>
      <c r="Z1" s="6" t="s">
        <v>142</v>
      </c>
      <c r="AA1" s="6" t="s">
        <v>143</v>
      </c>
      <c r="AB1" s="6" t="s">
        <v>152</v>
      </c>
      <c r="AC1" s="6" t="s">
        <v>156</v>
      </c>
    </row>
    <row r="2" spans="1:29" x14ac:dyDescent="0.25">
      <c r="A2" s="5">
        <v>1</v>
      </c>
      <c r="B2" s="42" t="s">
        <v>102</v>
      </c>
      <c r="C2" s="43" t="s">
        <v>103</v>
      </c>
      <c r="D2" s="35">
        <v>0</v>
      </c>
      <c r="E2" s="36">
        <v>0.05</v>
      </c>
      <c r="F2" s="35">
        <v>0</v>
      </c>
      <c r="G2" s="36">
        <v>3.5</v>
      </c>
      <c r="H2" s="44">
        <v>1</v>
      </c>
      <c r="I2" s="50">
        <v>4.5</v>
      </c>
      <c r="J2" s="52">
        <v>1</v>
      </c>
      <c r="K2" s="53">
        <v>1.5</v>
      </c>
      <c r="L2" s="60">
        <v>4</v>
      </c>
      <c r="M2" s="61">
        <v>2.5</v>
      </c>
      <c r="N2" s="37">
        <v>3</v>
      </c>
      <c r="O2" s="61">
        <v>2</v>
      </c>
      <c r="P2" s="62">
        <v>1</v>
      </c>
      <c r="Q2" s="61">
        <v>3.5</v>
      </c>
      <c r="R2" s="62"/>
      <c r="S2" s="61">
        <v>1.2</v>
      </c>
      <c r="T2" s="62"/>
      <c r="U2" s="61"/>
      <c r="W2" s="7">
        <f>SUM(G2,E2,I2,K2,M2,O2,Q2,S2,U2,)</f>
        <v>18.75</v>
      </c>
      <c r="X2" s="7">
        <f>SUM(D2,H2,J2,L2,N2,P2,R2,T2,)</f>
        <v>10</v>
      </c>
      <c r="Y2" s="7">
        <f>SUM(W2:X2)</f>
        <v>28.75</v>
      </c>
      <c r="Z2" s="7">
        <f>W2/8</f>
        <v>2.34375</v>
      </c>
      <c r="AA2" s="7">
        <f>X2/7</f>
        <v>1.4285714285714286</v>
      </c>
      <c r="AB2" s="7">
        <v>17.45</v>
      </c>
      <c r="AC2" s="6">
        <f>AA2+Z2+3</f>
        <v>6.7723214285714288</v>
      </c>
    </row>
    <row r="3" spans="1:29" x14ac:dyDescent="0.25">
      <c r="A3" s="5">
        <v>2</v>
      </c>
      <c r="B3" s="42" t="s">
        <v>104</v>
      </c>
      <c r="C3" s="43" t="s">
        <v>105</v>
      </c>
      <c r="D3" s="37">
        <v>3</v>
      </c>
      <c r="E3" s="36">
        <v>3</v>
      </c>
      <c r="F3" s="35">
        <v>1</v>
      </c>
      <c r="G3" s="36">
        <v>0</v>
      </c>
      <c r="H3" s="44">
        <v>0</v>
      </c>
      <c r="I3" s="50">
        <v>2</v>
      </c>
      <c r="J3" s="52">
        <v>2</v>
      </c>
      <c r="K3" s="53">
        <v>5</v>
      </c>
      <c r="L3" s="60">
        <v>2</v>
      </c>
      <c r="M3" s="61">
        <v>2.5</v>
      </c>
      <c r="N3" s="62">
        <v>1</v>
      </c>
      <c r="O3" s="61">
        <v>3</v>
      </c>
      <c r="P3" s="62">
        <v>2</v>
      </c>
      <c r="Q3" s="61">
        <v>3.5</v>
      </c>
      <c r="R3" s="62"/>
      <c r="S3" s="61">
        <v>2</v>
      </c>
      <c r="T3" s="62"/>
      <c r="U3" s="61"/>
      <c r="W3" s="7">
        <f t="shared" ref="W3:W25" si="0">SUM(G3,E3,I3,K3,M3,O3,Q3,S3,U3,)</f>
        <v>21</v>
      </c>
      <c r="X3" s="7">
        <f t="shared" ref="X3:X25" si="1">SUM(D3,H3,J3,L3,N3,P3,R3,T3,)</f>
        <v>10</v>
      </c>
      <c r="Y3" s="7">
        <f t="shared" ref="Y3:Y25" si="2">SUM(W3:X3)</f>
        <v>31</v>
      </c>
      <c r="Z3" s="7">
        <f t="shared" ref="Z3:Z25" si="3">W3/8</f>
        <v>2.625</v>
      </c>
      <c r="AA3" s="7">
        <f t="shared" ref="AA3:AA25" si="4">X3/7</f>
        <v>1.4285714285714286</v>
      </c>
      <c r="AB3" s="7">
        <v>18.010000000000002</v>
      </c>
      <c r="AC3" s="6">
        <f t="shared" ref="AC3:AC25" si="5">AA3+Z3+3</f>
        <v>7.0535714285714288</v>
      </c>
    </row>
    <row r="4" spans="1:29" x14ac:dyDescent="0.25">
      <c r="A4" s="5">
        <v>3</v>
      </c>
      <c r="B4" s="42" t="s">
        <v>106</v>
      </c>
      <c r="C4" s="43" t="s">
        <v>107</v>
      </c>
      <c r="D4" s="35">
        <v>0</v>
      </c>
      <c r="E4" s="36">
        <v>3</v>
      </c>
      <c r="F4" s="35">
        <v>3</v>
      </c>
      <c r="G4" s="36">
        <v>5</v>
      </c>
      <c r="H4" s="44">
        <v>0</v>
      </c>
      <c r="I4" s="50">
        <v>4</v>
      </c>
      <c r="J4" s="52">
        <v>1</v>
      </c>
      <c r="K4" s="53">
        <v>4.5</v>
      </c>
      <c r="L4" s="60">
        <v>0</v>
      </c>
      <c r="M4" s="61">
        <v>2</v>
      </c>
      <c r="N4" s="62">
        <v>5</v>
      </c>
      <c r="O4" s="61">
        <v>3.5</v>
      </c>
      <c r="P4" s="37">
        <v>3</v>
      </c>
      <c r="Q4" s="61">
        <v>2</v>
      </c>
      <c r="R4" s="62"/>
      <c r="S4" s="61">
        <v>0</v>
      </c>
      <c r="T4" s="62"/>
      <c r="U4" s="61"/>
      <c r="W4" s="7">
        <f t="shared" si="0"/>
        <v>24</v>
      </c>
      <c r="X4" s="7">
        <f t="shared" si="1"/>
        <v>9</v>
      </c>
      <c r="Y4" s="7">
        <f t="shared" si="2"/>
        <v>33</v>
      </c>
      <c r="Z4" s="7">
        <f t="shared" si="3"/>
        <v>3</v>
      </c>
      <c r="AA4" s="7">
        <f t="shared" si="4"/>
        <v>1.2857142857142858</v>
      </c>
      <c r="AB4" s="7">
        <v>18.29</v>
      </c>
      <c r="AC4" s="6">
        <f t="shared" si="5"/>
        <v>7.2857142857142856</v>
      </c>
    </row>
    <row r="5" spans="1:29" x14ac:dyDescent="0.25">
      <c r="A5" s="5">
        <v>4</v>
      </c>
      <c r="B5" s="42" t="s">
        <v>108</v>
      </c>
      <c r="C5" s="43" t="s">
        <v>109</v>
      </c>
      <c r="D5" s="35">
        <v>0</v>
      </c>
      <c r="E5" s="36">
        <v>3</v>
      </c>
      <c r="F5" s="35">
        <v>4</v>
      </c>
      <c r="G5" s="36">
        <v>4.5</v>
      </c>
      <c r="H5" s="44">
        <v>1</v>
      </c>
      <c r="I5" s="50">
        <v>3.5</v>
      </c>
      <c r="J5" s="52">
        <v>1</v>
      </c>
      <c r="K5" s="53">
        <v>2.5</v>
      </c>
      <c r="L5" s="60">
        <v>0</v>
      </c>
      <c r="M5" s="61">
        <v>0</v>
      </c>
      <c r="N5" s="62">
        <v>0</v>
      </c>
      <c r="O5" s="61">
        <v>3</v>
      </c>
      <c r="P5" s="62">
        <v>1</v>
      </c>
      <c r="Q5" s="61">
        <v>3</v>
      </c>
      <c r="R5" s="62"/>
      <c r="S5" s="61">
        <v>1.5</v>
      </c>
      <c r="T5" s="62"/>
      <c r="U5" s="61"/>
      <c r="W5" s="7">
        <f t="shared" si="0"/>
        <v>21</v>
      </c>
      <c r="X5" s="7">
        <f t="shared" si="1"/>
        <v>3</v>
      </c>
      <c r="Y5" s="7">
        <f t="shared" si="2"/>
        <v>24</v>
      </c>
      <c r="Z5" s="7">
        <f t="shared" si="3"/>
        <v>2.625</v>
      </c>
      <c r="AA5" s="7">
        <f t="shared" si="4"/>
        <v>0.42857142857142855</v>
      </c>
      <c r="AB5" s="7">
        <v>14.68</v>
      </c>
      <c r="AC5" s="6">
        <f t="shared" si="5"/>
        <v>6.0535714285714288</v>
      </c>
    </row>
    <row r="6" spans="1:29" x14ac:dyDescent="0.25">
      <c r="A6" s="5">
        <v>5</v>
      </c>
      <c r="B6" s="42" t="s">
        <v>110</v>
      </c>
      <c r="C6" s="43" t="s">
        <v>111</v>
      </c>
      <c r="D6" s="35">
        <v>3</v>
      </c>
      <c r="E6" s="36">
        <v>4</v>
      </c>
      <c r="F6" s="37">
        <v>3</v>
      </c>
      <c r="G6" s="36">
        <v>4.5</v>
      </c>
      <c r="H6" s="44">
        <v>3</v>
      </c>
      <c r="I6" s="50">
        <v>0</v>
      </c>
      <c r="J6" s="52">
        <v>0</v>
      </c>
      <c r="K6" s="53">
        <v>2.5</v>
      </c>
      <c r="L6" s="60">
        <v>0</v>
      </c>
      <c r="M6" s="61">
        <v>3</v>
      </c>
      <c r="N6" s="62">
        <v>5</v>
      </c>
      <c r="O6" s="61">
        <v>0.05</v>
      </c>
      <c r="P6" s="37">
        <v>3</v>
      </c>
      <c r="Q6" s="61">
        <v>3.5</v>
      </c>
      <c r="R6" s="62"/>
      <c r="S6" s="61">
        <v>1.75</v>
      </c>
      <c r="T6" s="62"/>
      <c r="U6" s="61"/>
      <c r="W6" s="7">
        <f t="shared" si="0"/>
        <v>19.3</v>
      </c>
      <c r="X6" s="7">
        <f t="shared" si="1"/>
        <v>14</v>
      </c>
      <c r="Y6" s="7">
        <f t="shared" si="2"/>
        <v>33.299999999999997</v>
      </c>
      <c r="Z6" s="7">
        <f t="shared" si="3"/>
        <v>2.4125000000000001</v>
      </c>
      <c r="AA6" s="7">
        <f t="shared" si="4"/>
        <v>2</v>
      </c>
      <c r="AB6" s="7">
        <v>19.489999999999998</v>
      </c>
      <c r="AC6" s="6">
        <f t="shared" si="5"/>
        <v>7.4124999999999996</v>
      </c>
    </row>
    <row r="7" spans="1:29" x14ac:dyDescent="0.25">
      <c r="A7" s="5">
        <v>6</v>
      </c>
      <c r="B7" s="45" t="s">
        <v>112</v>
      </c>
      <c r="C7" s="46" t="s">
        <v>113</v>
      </c>
      <c r="D7" s="35">
        <v>0</v>
      </c>
      <c r="E7" s="36">
        <v>0</v>
      </c>
      <c r="F7" s="40">
        <v>0</v>
      </c>
      <c r="G7" s="36">
        <v>3.5</v>
      </c>
      <c r="H7" s="40">
        <v>0</v>
      </c>
      <c r="I7" s="50">
        <v>4</v>
      </c>
      <c r="J7" s="54">
        <v>0</v>
      </c>
      <c r="K7" s="53">
        <v>3</v>
      </c>
      <c r="L7" s="60">
        <v>1</v>
      </c>
      <c r="M7" s="61">
        <v>1.5</v>
      </c>
      <c r="N7" s="62">
        <v>1</v>
      </c>
      <c r="O7" s="61">
        <v>4</v>
      </c>
      <c r="P7" s="62">
        <v>1</v>
      </c>
      <c r="Q7" s="61">
        <v>4</v>
      </c>
      <c r="R7" s="62"/>
      <c r="S7" s="61">
        <v>2</v>
      </c>
      <c r="T7" s="62"/>
      <c r="U7" s="61"/>
      <c r="W7" s="7">
        <f t="shared" si="0"/>
        <v>22</v>
      </c>
      <c r="X7" s="7">
        <f t="shared" si="1"/>
        <v>3</v>
      </c>
      <c r="Y7" s="7">
        <f t="shared" si="2"/>
        <v>25</v>
      </c>
      <c r="Z7" s="7">
        <f t="shared" si="3"/>
        <v>2.75</v>
      </c>
      <c r="AA7" s="7">
        <f t="shared" si="4"/>
        <v>0.42857142857142855</v>
      </c>
      <c r="AB7" s="7">
        <v>14.93</v>
      </c>
      <c r="AC7" s="6">
        <f t="shared" si="5"/>
        <v>6.1785714285714288</v>
      </c>
    </row>
    <row r="8" spans="1:29" x14ac:dyDescent="0.25">
      <c r="A8" s="5">
        <v>7</v>
      </c>
      <c r="B8" s="42" t="s">
        <v>25</v>
      </c>
      <c r="C8" s="43" t="s">
        <v>114</v>
      </c>
      <c r="D8" s="35">
        <v>2</v>
      </c>
      <c r="E8" s="36">
        <v>5</v>
      </c>
      <c r="F8" s="35">
        <v>2</v>
      </c>
      <c r="G8" s="13">
        <v>5</v>
      </c>
      <c r="H8" s="44">
        <v>2</v>
      </c>
      <c r="I8" s="50">
        <v>5</v>
      </c>
      <c r="J8" s="52">
        <v>0</v>
      </c>
      <c r="K8" s="53">
        <v>3</v>
      </c>
      <c r="L8" s="60">
        <v>1</v>
      </c>
      <c r="M8" s="61">
        <v>2</v>
      </c>
      <c r="N8" s="62">
        <v>2</v>
      </c>
      <c r="O8" s="61">
        <v>0</v>
      </c>
      <c r="P8" s="62">
        <v>-3</v>
      </c>
      <c r="Q8" s="61">
        <v>0</v>
      </c>
      <c r="R8" s="62"/>
      <c r="S8" s="61">
        <v>0.4</v>
      </c>
      <c r="T8" s="62"/>
      <c r="U8" s="61"/>
      <c r="W8" s="7">
        <f t="shared" si="0"/>
        <v>20.399999999999999</v>
      </c>
      <c r="X8" s="7">
        <f t="shared" si="1"/>
        <v>4</v>
      </c>
      <c r="Y8" s="7">
        <f t="shared" si="2"/>
        <v>24.4</v>
      </c>
      <c r="Z8" s="7">
        <f t="shared" si="3"/>
        <v>2.5499999999999998</v>
      </c>
      <c r="AA8" s="7">
        <f t="shared" si="4"/>
        <v>0.5714285714285714</v>
      </c>
      <c r="AB8" s="7">
        <v>15</v>
      </c>
      <c r="AC8" s="6">
        <f t="shared" si="5"/>
        <v>6.121428571428571</v>
      </c>
    </row>
    <row r="9" spans="1:29" x14ac:dyDescent="0.25">
      <c r="A9" s="5">
        <v>8</v>
      </c>
      <c r="B9" s="42" t="s">
        <v>115</v>
      </c>
      <c r="C9" s="43" t="s">
        <v>116</v>
      </c>
      <c r="D9" s="35">
        <v>3</v>
      </c>
      <c r="E9" s="36">
        <v>0</v>
      </c>
      <c r="F9" s="37">
        <v>3</v>
      </c>
      <c r="G9" s="13">
        <v>2.5</v>
      </c>
      <c r="H9" s="44">
        <v>5</v>
      </c>
      <c r="I9" s="50">
        <v>3</v>
      </c>
      <c r="J9" s="52">
        <v>0</v>
      </c>
      <c r="K9" s="53">
        <v>3</v>
      </c>
      <c r="L9" s="37">
        <v>3</v>
      </c>
      <c r="M9" s="61">
        <v>2</v>
      </c>
      <c r="N9" s="62">
        <v>2</v>
      </c>
      <c r="O9" s="61">
        <v>1</v>
      </c>
      <c r="P9" s="62">
        <v>0</v>
      </c>
      <c r="Q9" s="61">
        <v>1.5</v>
      </c>
      <c r="R9" s="62"/>
      <c r="S9" s="61">
        <v>0.5</v>
      </c>
      <c r="T9" s="62"/>
      <c r="U9" s="61"/>
      <c r="W9" s="7">
        <f t="shared" si="0"/>
        <v>13.5</v>
      </c>
      <c r="X9" s="7">
        <f t="shared" si="1"/>
        <v>13</v>
      </c>
      <c r="Y9" s="7">
        <f t="shared" si="2"/>
        <v>26.5</v>
      </c>
      <c r="Z9" s="7">
        <f t="shared" si="3"/>
        <v>1.6875</v>
      </c>
      <c r="AA9" s="7">
        <f t="shared" si="4"/>
        <v>1.8571428571428572</v>
      </c>
      <c r="AB9" s="7">
        <v>17.57</v>
      </c>
      <c r="AC9" s="6">
        <f t="shared" si="5"/>
        <v>6.5446428571428577</v>
      </c>
    </row>
    <row r="10" spans="1:29" x14ac:dyDescent="0.25">
      <c r="A10" s="5">
        <v>9</v>
      </c>
      <c r="B10" s="42" t="s">
        <v>117</v>
      </c>
      <c r="C10" s="43" t="s">
        <v>118</v>
      </c>
      <c r="D10" s="35">
        <v>2</v>
      </c>
      <c r="E10" s="36">
        <v>0.5</v>
      </c>
      <c r="F10" s="35">
        <v>1</v>
      </c>
      <c r="G10" s="13">
        <v>3</v>
      </c>
      <c r="H10" s="44">
        <v>0</v>
      </c>
      <c r="I10" s="50">
        <v>3.5</v>
      </c>
      <c r="J10" s="52">
        <v>4</v>
      </c>
      <c r="K10" s="53">
        <v>3</v>
      </c>
      <c r="L10" s="60">
        <v>1</v>
      </c>
      <c r="M10" s="61">
        <v>3.5</v>
      </c>
      <c r="N10" s="62">
        <v>1</v>
      </c>
      <c r="O10" s="61">
        <v>2</v>
      </c>
      <c r="P10" s="62">
        <v>1</v>
      </c>
      <c r="Q10" s="61">
        <v>3</v>
      </c>
      <c r="R10" s="62"/>
      <c r="S10" s="61">
        <v>0.7</v>
      </c>
      <c r="T10" s="62"/>
      <c r="U10" s="61"/>
      <c r="W10" s="7">
        <f t="shared" si="0"/>
        <v>19.2</v>
      </c>
      <c r="X10" s="7">
        <f t="shared" si="1"/>
        <v>9</v>
      </c>
      <c r="Y10" s="7">
        <f t="shared" si="2"/>
        <v>28.2</v>
      </c>
      <c r="Z10" s="7">
        <f t="shared" si="3"/>
        <v>2.4</v>
      </c>
      <c r="AA10" s="7">
        <f t="shared" si="4"/>
        <v>1.2857142857142858</v>
      </c>
      <c r="AB10" s="7">
        <v>17.09</v>
      </c>
      <c r="AC10" s="6">
        <f t="shared" si="5"/>
        <v>6.6857142857142859</v>
      </c>
    </row>
    <row r="11" spans="1:29" x14ac:dyDescent="0.25">
      <c r="A11" s="5">
        <v>10</v>
      </c>
      <c r="B11" s="42" t="s">
        <v>119</v>
      </c>
      <c r="C11" s="43" t="s">
        <v>120</v>
      </c>
      <c r="D11" s="35">
        <v>1</v>
      </c>
      <c r="E11" s="36">
        <v>1.5</v>
      </c>
      <c r="F11" s="35">
        <v>0</v>
      </c>
      <c r="G11" s="13">
        <v>0.05</v>
      </c>
      <c r="H11" s="44">
        <v>0</v>
      </c>
      <c r="I11" s="50">
        <v>2</v>
      </c>
      <c r="J11" s="52">
        <v>0</v>
      </c>
      <c r="K11" s="53">
        <v>5</v>
      </c>
      <c r="L11" s="60">
        <v>1</v>
      </c>
      <c r="M11" s="61">
        <v>2</v>
      </c>
      <c r="N11" s="62">
        <v>1</v>
      </c>
      <c r="O11" s="61">
        <v>0.05</v>
      </c>
      <c r="P11" s="66">
        <v>3</v>
      </c>
      <c r="Q11" s="61">
        <v>1</v>
      </c>
      <c r="R11" s="37">
        <v>3</v>
      </c>
      <c r="S11" s="61">
        <v>0.75</v>
      </c>
      <c r="T11" s="62"/>
      <c r="U11" s="61"/>
      <c r="W11" s="7">
        <f t="shared" si="0"/>
        <v>12.350000000000001</v>
      </c>
      <c r="X11" s="7">
        <f t="shared" si="1"/>
        <v>9</v>
      </c>
      <c r="Y11" s="7">
        <f t="shared" si="2"/>
        <v>21.35</v>
      </c>
      <c r="Z11" s="7">
        <f t="shared" si="3"/>
        <v>1.5437500000000002</v>
      </c>
      <c r="AA11" s="7">
        <f t="shared" si="4"/>
        <v>1.2857142857142858</v>
      </c>
      <c r="AB11" s="7">
        <v>15.37</v>
      </c>
      <c r="AC11" s="6">
        <f t="shared" si="5"/>
        <v>5.8294642857142858</v>
      </c>
    </row>
    <row r="12" spans="1:29" x14ac:dyDescent="0.25">
      <c r="A12" s="5">
        <v>11</v>
      </c>
      <c r="B12" s="42" t="s">
        <v>121</v>
      </c>
      <c r="C12" s="43" t="s">
        <v>122</v>
      </c>
      <c r="D12" s="35">
        <v>0</v>
      </c>
      <c r="E12" s="36">
        <v>3.5</v>
      </c>
      <c r="F12" s="35">
        <v>3</v>
      </c>
      <c r="G12" s="13">
        <v>4</v>
      </c>
      <c r="H12" s="44">
        <v>2</v>
      </c>
      <c r="I12" s="50">
        <v>4.5</v>
      </c>
      <c r="J12" s="52">
        <v>0</v>
      </c>
      <c r="K12" s="53">
        <v>4.5</v>
      </c>
      <c r="L12" s="60">
        <v>1</v>
      </c>
      <c r="M12" s="61">
        <v>3</v>
      </c>
      <c r="N12" s="62">
        <v>0</v>
      </c>
      <c r="O12" s="61">
        <v>2</v>
      </c>
      <c r="P12" s="62">
        <v>0</v>
      </c>
      <c r="Q12" s="61">
        <v>0.5</v>
      </c>
      <c r="R12" s="62"/>
      <c r="S12" s="61">
        <v>0.5</v>
      </c>
      <c r="T12" s="62"/>
      <c r="U12" s="61"/>
      <c r="W12" s="7">
        <f t="shared" si="0"/>
        <v>22.5</v>
      </c>
      <c r="X12" s="7">
        <f t="shared" si="1"/>
        <v>3</v>
      </c>
      <c r="Y12" s="7">
        <f t="shared" si="2"/>
        <v>25.5</v>
      </c>
      <c r="Z12" s="7">
        <f t="shared" si="3"/>
        <v>2.8125</v>
      </c>
      <c r="AA12" s="7">
        <f t="shared" si="4"/>
        <v>0.42857142857142855</v>
      </c>
      <c r="AB12" s="7">
        <v>15.05</v>
      </c>
      <c r="AC12" s="6">
        <f t="shared" si="5"/>
        <v>6.2410714285714288</v>
      </c>
    </row>
    <row r="13" spans="1:29" x14ac:dyDescent="0.25">
      <c r="A13" s="5">
        <v>12</v>
      </c>
      <c r="B13" s="42" t="s">
        <v>92</v>
      </c>
      <c r="C13" s="43" t="s">
        <v>123</v>
      </c>
      <c r="D13" s="35">
        <v>1</v>
      </c>
      <c r="E13" s="36">
        <v>4.5</v>
      </c>
      <c r="F13" s="35">
        <v>0</v>
      </c>
      <c r="G13" s="13">
        <v>5</v>
      </c>
      <c r="H13" s="44">
        <v>2</v>
      </c>
      <c r="I13" s="50">
        <v>0</v>
      </c>
      <c r="J13" s="52">
        <v>0</v>
      </c>
      <c r="K13" s="53">
        <v>3</v>
      </c>
      <c r="L13" s="60">
        <v>0</v>
      </c>
      <c r="M13" s="61">
        <v>2</v>
      </c>
      <c r="N13" s="62">
        <v>0</v>
      </c>
      <c r="O13" s="61">
        <v>0</v>
      </c>
      <c r="P13" s="62">
        <v>-3</v>
      </c>
      <c r="Q13" s="61">
        <v>0</v>
      </c>
      <c r="R13" s="62">
        <v>0</v>
      </c>
      <c r="S13" s="61">
        <v>2.5</v>
      </c>
      <c r="T13" s="62"/>
      <c r="U13" s="61"/>
      <c r="W13" s="7">
        <f t="shared" si="0"/>
        <v>17</v>
      </c>
      <c r="X13" s="7">
        <f t="shared" si="1"/>
        <v>0</v>
      </c>
      <c r="Y13" s="7">
        <f t="shared" si="2"/>
        <v>17</v>
      </c>
      <c r="Z13" s="7">
        <f t="shared" si="3"/>
        <v>2.125</v>
      </c>
      <c r="AA13" s="7">
        <f t="shared" si="4"/>
        <v>0</v>
      </c>
      <c r="AB13" s="7">
        <v>12.25</v>
      </c>
      <c r="AC13" s="6">
        <f t="shared" si="5"/>
        <v>5.125</v>
      </c>
    </row>
    <row r="14" spans="1:29" x14ac:dyDescent="0.25">
      <c r="A14" s="5">
        <v>13</v>
      </c>
      <c r="B14" s="42" t="s">
        <v>124</v>
      </c>
      <c r="C14" s="43" t="s">
        <v>125</v>
      </c>
      <c r="D14" s="35">
        <v>3</v>
      </c>
      <c r="E14" s="36">
        <v>4</v>
      </c>
      <c r="F14" s="35">
        <v>2</v>
      </c>
      <c r="G14" s="13">
        <v>5</v>
      </c>
      <c r="H14" s="44">
        <v>6</v>
      </c>
      <c r="I14" s="50">
        <v>5</v>
      </c>
      <c r="J14" s="52">
        <v>2</v>
      </c>
      <c r="K14" s="53">
        <v>5</v>
      </c>
      <c r="L14" s="37">
        <v>3</v>
      </c>
      <c r="M14" s="61">
        <v>4.5</v>
      </c>
      <c r="N14" s="62">
        <v>4</v>
      </c>
      <c r="O14" s="61">
        <v>4.5</v>
      </c>
      <c r="P14" s="62">
        <v>0</v>
      </c>
      <c r="Q14" s="61">
        <v>4.5</v>
      </c>
      <c r="R14" s="62"/>
      <c r="S14" s="61" t="s">
        <v>151</v>
      </c>
      <c r="T14" s="62"/>
      <c r="U14" s="61"/>
      <c r="W14" s="7">
        <f t="shared" si="0"/>
        <v>32.5</v>
      </c>
      <c r="X14" s="7">
        <f t="shared" si="1"/>
        <v>18</v>
      </c>
      <c r="Y14" s="7">
        <f t="shared" si="2"/>
        <v>50.5</v>
      </c>
      <c r="Z14" s="7">
        <f t="shared" si="3"/>
        <v>4.0625</v>
      </c>
      <c r="AA14" s="7">
        <f t="shared" si="4"/>
        <v>2.5714285714285716</v>
      </c>
      <c r="AB14" s="7">
        <v>24.7</v>
      </c>
      <c r="AC14" s="6">
        <f t="shared" si="5"/>
        <v>9.6339285714285712</v>
      </c>
    </row>
    <row r="15" spans="1:29" x14ac:dyDescent="0.25">
      <c r="A15" s="5">
        <v>14</v>
      </c>
      <c r="B15" s="42" t="s">
        <v>126</v>
      </c>
      <c r="C15" s="43" t="s">
        <v>127</v>
      </c>
      <c r="D15" s="35">
        <v>1</v>
      </c>
      <c r="E15" s="36">
        <v>2.5</v>
      </c>
      <c r="F15" s="35">
        <v>1</v>
      </c>
      <c r="G15" s="13">
        <v>3.5</v>
      </c>
      <c r="H15" s="44">
        <v>0</v>
      </c>
      <c r="I15" s="50">
        <v>4</v>
      </c>
      <c r="J15" s="52">
        <v>0</v>
      </c>
      <c r="K15" s="53">
        <v>4</v>
      </c>
      <c r="L15" s="60">
        <v>0</v>
      </c>
      <c r="M15" s="61">
        <v>1</v>
      </c>
      <c r="N15" s="62">
        <v>1</v>
      </c>
      <c r="O15" s="61">
        <v>4</v>
      </c>
      <c r="P15" s="62">
        <v>1</v>
      </c>
      <c r="Q15" s="61">
        <v>2</v>
      </c>
      <c r="R15" s="62"/>
      <c r="S15" s="61">
        <v>0.4</v>
      </c>
      <c r="T15" s="62"/>
      <c r="U15" s="61"/>
      <c r="W15" s="7">
        <f t="shared" si="0"/>
        <v>21.4</v>
      </c>
      <c r="X15" s="7">
        <f t="shared" si="1"/>
        <v>3</v>
      </c>
      <c r="Y15" s="7">
        <f t="shared" si="2"/>
        <v>24.4</v>
      </c>
      <c r="Z15" s="7">
        <f t="shared" si="3"/>
        <v>2.6749999999999998</v>
      </c>
      <c r="AA15" s="7">
        <f t="shared" si="4"/>
        <v>0.42857142857142855</v>
      </c>
      <c r="AB15" s="7">
        <v>14.78</v>
      </c>
      <c r="AC15" s="6">
        <f t="shared" si="5"/>
        <v>6.1035714285714278</v>
      </c>
    </row>
    <row r="16" spans="1:29" x14ac:dyDescent="0.25">
      <c r="A16" s="5">
        <v>15</v>
      </c>
      <c r="B16" s="42" t="s">
        <v>19</v>
      </c>
      <c r="C16" s="43" t="s">
        <v>128</v>
      </c>
      <c r="D16" s="37">
        <v>3</v>
      </c>
      <c r="E16" s="36">
        <v>5</v>
      </c>
      <c r="F16" s="35">
        <v>6</v>
      </c>
      <c r="G16" s="13">
        <v>5</v>
      </c>
      <c r="H16" s="37">
        <v>3</v>
      </c>
      <c r="I16" s="50">
        <v>5</v>
      </c>
      <c r="J16" s="52">
        <v>3</v>
      </c>
      <c r="K16" s="53">
        <v>5</v>
      </c>
      <c r="L16" s="60">
        <v>4</v>
      </c>
      <c r="M16" s="61">
        <v>4.5</v>
      </c>
      <c r="N16" s="62">
        <v>5</v>
      </c>
      <c r="O16" s="61">
        <v>5</v>
      </c>
      <c r="P16" s="37">
        <v>3</v>
      </c>
      <c r="Q16" s="61">
        <v>5</v>
      </c>
      <c r="R16" s="62"/>
      <c r="S16" s="61">
        <v>1</v>
      </c>
      <c r="T16" s="62"/>
      <c r="U16" s="61"/>
      <c r="W16" s="7">
        <f t="shared" si="0"/>
        <v>35.5</v>
      </c>
      <c r="X16" s="7">
        <f t="shared" si="1"/>
        <v>21</v>
      </c>
      <c r="Y16" s="7">
        <f t="shared" si="2"/>
        <v>56.5</v>
      </c>
      <c r="Z16" s="7">
        <f t="shared" si="3"/>
        <v>4.4375</v>
      </c>
      <c r="AA16" s="7">
        <f t="shared" si="4"/>
        <v>3</v>
      </c>
      <c r="AB16" s="7">
        <v>26.88</v>
      </c>
      <c r="AC16" s="6">
        <v>10</v>
      </c>
    </row>
    <row r="17" spans="1:29" x14ac:dyDescent="0.25">
      <c r="A17" s="5">
        <v>16</v>
      </c>
      <c r="B17" s="42" t="s">
        <v>129</v>
      </c>
      <c r="C17" s="43" t="s">
        <v>130</v>
      </c>
      <c r="D17" s="35">
        <v>3</v>
      </c>
      <c r="E17" s="36">
        <v>3</v>
      </c>
      <c r="F17" s="35">
        <v>3</v>
      </c>
      <c r="G17" s="13">
        <v>2.5</v>
      </c>
      <c r="H17" s="37">
        <v>3</v>
      </c>
      <c r="I17" s="50">
        <v>4.5</v>
      </c>
      <c r="J17" s="52">
        <v>1</v>
      </c>
      <c r="K17" s="53">
        <v>4.5</v>
      </c>
      <c r="L17" s="60">
        <v>0</v>
      </c>
      <c r="M17" s="61">
        <v>4.5</v>
      </c>
      <c r="N17" s="62">
        <v>3</v>
      </c>
      <c r="O17" s="61">
        <v>3.5</v>
      </c>
      <c r="P17" s="62">
        <v>4</v>
      </c>
      <c r="Q17" s="61">
        <v>3</v>
      </c>
      <c r="R17" s="37">
        <v>3</v>
      </c>
      <c r="S17" s="61">
        <v>0.75</v>
      </c>
      <c r="T17" s="62"/>
      <c r="U17" s="61"/>
      <c r="W17" s="7">
        <f t="shared" si="0"/>
        <v>26.25</v>
      </c>
      <c r="X17" s="7">
        <f t="shared" si="1"/>
        <v>17</v>
      </c>
      <c r="Y17" s="7">
        <f t="shared" si="2"/>
        <v>43.25</v>
      </c>
      <c r="Z17" s="7">
        <f t="shared" si="3"/>
        <v>3.28125</v>
      </c>
      <c r="AA17" s="7">
        <f t="shared" si="4"/>
        <v>2.4285714285714284</v>
      </c>
      <c r="AB17" s="7">
        <v>22.66</v>
      </c>
      <c r="AC17" s="6">
        <f t="shared" si="5"/>
        <v>8.7098214285714288</v>
      </c>
    </row>
    <row r="18" spans="1:29" x14ac:dyDescent="0.25">
      <c r="A18" s="5">
        <v>17</v>
      </c>
      <c r="B18" s="42" t="s">
        <v>131</v>
      </c>
      <c r="C18" s="43" t="s">
        <v>132</v>
      </c>
      <c r="D18" s="35">
        <v>0</v>
      </c>
      <c r="E18" s="36">
        <v>0</v>
      </c>
      <c r="F18" s="35">
        <v>0</v>
      </c>
      <c r="G18" s="13">
        <v>1</v>
      </c>
      <c r="H18" s="44">
        <v>-1</v>
      </c>
      <c r="I18" s="50">
        <v>3.5</v>
      </c>
      <c r="J18" s="52">
        <v>2</v>
      </c>
      <c r="K18" s="53">
        <v>3</v>
      </c>
      <c r="L18" s="60">
        <v>0</v>
      </c>
      <c r="M18" s="61">
        <v>3</v>
      </c>
      <c r="N18" s="62">
        <v>0</v>
      </c>
      <c r="O18" s="61">
        <v>0</v>
      </c>
      <c r="P18" s="62">
        <v>-3</v>
      </c>
      <c r="Q18" s="61">
        <v>0</v>
      </c>
      <c r="R18" s="62"/>
      <c r="S18" s="61">
        <v>2.75</v>
      </c>
      <c r="T18" s="62"/>
      <c r="U18" s="61"/>
      <c r="W18" s="7">
        <f t="shared" si="0"/>
        <v>13.25</v>
      </c>
      <c r="X18" s="7">
        <f t="shared" si="1"/>
        <v>-2</v>
      </c>
      <c r="Y18" s="7">
        <f t="shared" si="2"/>
        <v>11.25</v>
      </c>
      <c r="Z18" s="7">
        <f t="shared" si="3"/>
        <v>1.65625</v>
      </c>
      <c r="AA18" s="7">
        <f t="shared" si="4"/>
        <v>-0.2857142857142857</v>
      </c>
      <c r="AB18" s="7">
        <v>10.36</v>
      </c>
      <c r="AC18" s="6">
        <f t="shared" si="5"/>
        <v>4.3705357142857144</v>
      </c>
    </row>
    <row r="19" spans="1:29" x14ac:dyDescent="0.25">
      <c r="A19" s="5">
        <v>18</v>
      </c>
      <c r="B19" s="42" t="s">
        <v>133</v>
      </c>
      <c r="C19" s="43" t="s">
        <v>48</v>
      </c>
      <c r="D19" s="35">
        <v>0</v>
      </c>
      <c r="E19" s="36">
        <v>3.5</v>
      </c>
      <c r="F19" s="35">
        <v>5</v>
      </c>
      <c r="G19" s="13">
        <v>4.5</v>
      </c>
      <c r="H19" s="44">
        <v>0</v>
      </c>
      <c r="I19" s="50">
        <v>3.5</v>
      </c>
      <c r="J19" s="52">
        <v>1</v>
      </c>
      <c r="K19" s="53">
        <v>0</v>
      </c>
      <c r="L19" s="60">
        <v>4</v>
      </c>
      <c r="M19" s="61">
        <v>3</v>
      </c>
      <c r="N19" s="37">
        <v>3</v>
      </c>
      <c r="O19" s="61">
        <v>2.5</v>
      </c>
      <c r="P19" s="62">
        <v>0</v>
      </c>
      <c r="Q19" s="61">
        <v>5</v>
      </c>
      <c r="R19" s="62"/>
      <c r="S19" s="61">
        <v>0</v>
      </c>
      <c r="T19" s="62"/>
      <c r="U19" s="61"/>
      <c r="W19" s="7">
        <f t="shared" si="0"/>
        <v>22</v>
      </c>
      <c r="X19" s="7">
        <f t="shared" si="1"/>
        <v>8</v>
      </c>
      <c r="Y19" s="7">
        <f t="shared" si="2"/>
        <v>30</v>
      </c>
      <c r="Z19" s="7">
        <f t="shared" si="3"/>
        <v>2.75</v>
      </c>
      <c r="AA19" s="7">
        <f t="shared" si="4"/>
        <v>1.1428571428571428</v>
      </c>
      <c r="AB19" s="7">
        <v>17.309999999999999</v>
      </c>
      <c r="AC19" s="6">
        <f t="shared" si="5"/>
        <v>6.8928571428571423</v>
      </c>
    </row>
    <row r="20" spans="1:29" x14ac:dyDescent="0.25">
      <c r="A20" s="5">
        <v>19</v>
      </c>
      <c r="B20" s="42" t="s">
        <v>134</v>
      </c>
      <c r="C20" s="43" t="s">
        <v>135</v>
      </c>
      <c r="D20" s="35">
        <v>2</v>
      </c>
      <c r="E20" s="36">
        <v>2.5</v>
      </c>
      <c r="F20" s="35">
        <v>0</v>
      </c>
      <c r="G20" s="13">
        <v>1</v>
      </c>
      <c r="H20" s="44">
        <v>0</v>
      </c>
      <c r="I20" s="50">
        <v>3.5</v>
      </c>
      <c r="J20" s="52">
        <v>0</v>
      </c>
      <c r="K20" s="53">
        <v>0</v>
      </c>
      <c r="L20" s="60">
        <v>0</v>
      </c>
      <c r="M20" s="63">
        <v>0.5</v>
      </c>
      <c r="N20" s="62">
        <v>4</v>
      </c>
      <c r="O20" s="61">
        <v>2.5</v>
      </c>
      <c r="P20" s="62">
        <v>1</v>
      </c>
      <c r="Q20" s="61">
        <v>1</v>
      </c>
      <c r="R20" s="62"/>
      <c r="S20" s="61">
        <v>0</v>
      </c>
      <c r="T20" s="62"/>
      <c r="U20" s="61"/>
      <c r="W20" s="7">
        <f t="shared" si="0"/>
        <v>11</v>
      </c>
      <c r="X20" s="7">
        <f t="shared" si="1"/>
        <v>7</v>
      </c>
      <c r="Y20" s="7">
        <f t="shared" si="2"/>
        <v>18</v>
      </c>
      <c r="Z20" s="7">
        <f t="shared" si="3"/>
        <v>1.375</v>
      </c>
      <c r="AA20" s="7">
        <f t="shared" si="4"/>
        <v>1</v>
      </c>
      <c r="AB20" s="7">
        <v>14.08</v>
      </c>
      <c r="AC20" s="6">
        <f t="shared" si="5"/>
        <v>5.375</v>
      </c>
    </row>
    <row r="21" spans="1:29" x14ac:dyDescent="0.25">
      <c r="A21" s="5">
        <v>20</v>
      </c>
      <c r="B21" s="42" t="s">
        <v>23</v>
      </c>
      <c r="C21" s="43" t="s">
        <v>136</v>
      </c>
      <c r="D21" s="35">
        <v>3</v>
      </c>
      <c r="E21" s="36">
        <v>4</v>
      </c>
      <c r="F21" s="35">
        <v>1</v>
      </c>
      <c r="G21" s="13">
        <v>5</v>
      </c>
      <c r="H21" s="44">
        <v>0</v>
      </c>
      <c r="I21" s="50">
        <v>4</v>
      </c>
      <c r="J21" s="52">
        <v>0</v>
      </c>
      <c r="K21" s="53">
        <v>3.5</v>
      </c>
      <c r="L21" s="60">
        <v>0</v>
      </c>
      <c r="M21" s="61">
        <v>0</v>
      </c>
      <c r="N21" s="62">
        <v>3</v>
      </c>
      <c r="O21" s="61">
        <v>2.5</v>
      </c>
      <c r="P21" s="62">
        <v>-1</v>
      </c>
      <c r="Q21" s="61">
        <v>2</v>
      </c>
      <c r="R21" s="62"/>
      <c r="S21" s="61">
        <v>3</v>
      </c>
      <c r="T21" s="62"/>
      <c r="U21" s="61"/>
      <c r="W21" s="7">
        <f t="shared" si="0"/>
        <v>24</v>
      </c>
      <c r="X21" s="7">
        <f t="shared" si="1"/>
        <v>5</v>
      </c>
      <c r="Y21" s="7">
        <f t="shared" si="2"/>
        <v>29</v>
      </c>
      <c r="Z21" s="7">
        <f t="shared" si="3"/>
        <v>3</v>
      </c>
      <c r="AA21" s="7">
        <f t="shared" si="4"/>
        <v>0.7142857142857143</v>
      </c>
      <c r="AB21" s="7">
        <v>16.38</v>
      </c>
      <c r="AC21" s="6">
        <f t="shared" si="5"/>
        <v>6.7142857142857144</v>
      </c>
    </row>
    <row r="22" spans="1:29" x14ac:dyDescent="0.25">
      <c r="A22" s="5">
        <v>21</v>
      </c>
      <c r="B22" s="42" t="s">
        <v>19</v>
      </c>
      <c r="C22" s="43" t="s">
        <v>137</v>
      </c>
      <c r="D22" s="35">
        <v>1</v>
      </c>
      <c r="E22" s="36">
        <v>5</v>
      </c>
      <c r="F22" s="35">
        <v>6</v>
      </c>
      <c r="G22" s="13">
        <v>3</v>
      </c>
      <c r="H22" s="37">
        <v>3</v>
      </c>
      <c r="I22" s="50">
        <v>5</v>
      </c>
      <c r="J22" s="52">
        <v>2</v>
      </c>
      <c r="K22" s="53">
        <v>3.5</v>
      </c>
      <c r="L22" s="60">
        <v>3</v>
      </c>
      <c r="M22" s="61">
        <v>5</v>
      </c>
      <c r="N22" s="62">
        <v>3</v>
      </c>
      <c r="O22" s="61">
        <v>2.5</v>
      </c>
      <c r="P22" s="62">
        <v>3</v>
      </c>
      <c r="Q22" s="61">
        <v>3</v>
      </c>
      <c r="R22" s="37">
        <v>3</v>
      </c>
      <c r="S22" s="61">
        <v>2.75</v>
      </c>
      <c r="T22" s="62"/>
      <c r="U22" s="61"/>
      <c r="W22" s="7">
        <f t="shared" si="0"/>
        <v>29.75</v>
      </c>
      <c r="X22" s="7">
        <f t="shared" si="1"/>
        <v>18</v>
      </c>
      <c r="Y22" s="7">
        <f t="shared" si="2"/>
        <v>47.75</v>
      </c>
      <c r="Z22" s="7">
        <f t="shared" si="3"/>
        <v>3.71875</v>
      </c>
      <c r="AA22" s="7">
        <f t="shared" si="4"/>
        <v>2.5714285714285716</v>
      </c>
      <c r="AB22" s="7">
        <v>24.01</v>
      </c>
      <c r="AC22" s="6">
        <f t="shared" si="5"/>
        <v>9.2901785714285712</v>
      </c>
    </row>
    <row r="23" spans="1:29" x14ac:dyDescent="0.25">
      <c r="A23" s="5">
        <v>22</v>
      </c>
      <c r="B23" s="42" t="s">
        <v>80</v>
      </c>
      <c r="C23" s="43" t="s">
        <v>138</v>
      </c>
      <c r="D23" s="35">
        <v>1</v>
      </c>
      <c r="E23" s="36">
        <v>4.5</v>
      </c>
      <c r="F23" s="35">
        <v>1</v>
      </c>
      <c r="G23" s="13">
        <v>2.5</v>
      </c>
      <c r="H23" s="44">
        <v>0</v>
      </c>
      <c r="I23" s="50">
        <v>2</v>
      </c>
      <c r="J23" s="52">
        <v>2</v>
      </c>
      <c r="K23" s="53">
        <v>4</v>
      </c>
      <c r="L23" s="60">
        <v>0</v>
      </c>
      <c r="M23" s="61">
        <v>3</v>
      </c>
      <c r="N23" s="62">
        <v>0</v>
      </c>
      <c r="O23" s="61">
        <v>4</v>
      </c>
      <c r="P23" s="62">
        <v>1</v>
      </c>
      <c r="Q23" s="61">
        <v>1</v>
      </c>
      <c r="R23" s="62"/>
      <c r="S23" s="61">
        <v>0</v>
      </c>
      <c r="T23" s="62"/>
      <c r="U23" s="61"/>
      <c r="W23" s="7">
        <f t="shared" si="0"/>
        <v>21</v>
      </c>
      <c r="X23" s="7">
        <f t="shared" si="1"/>
        <v>4</v>
      </c>
      <c r="Y23" s="7">
        <f t="shared" si="2"/>
        <v>25</v>
      </c>
      <c r="Z23" s="7">
        <f t="shared" si="3"/>
        <v>2.625</v>
      </c>
      <c r="AA23" s="7">
        <f t="shared" si="4"/>
        <v>0.5714285714285714</v>
      </c>
      <c r="AB23" s="7">
        <v>15.15</v>
      </c>
      <c r="AC23" s="6">
        <f t="shared" si="5"/>
        <v>6.1964285714285712</v>
      </c>
    </row>
    <row r="24" spans="1:29" x14ac:dyDescent="0.25">
      <c r="A24" s="5">
        <v>23</v>
      </c>
      <c r="B24" s="42" t="s">
        <v>139</v>
      </c>
      <c r="C24" s="43" t="s">
        <v>140</v>
      </c>
      <c r="D24" s="35">
        <v>2</v>
      </c>
      <c r="E24" s="36">
        <v>4</v>
      </c>
      <c r="F24" s="37">
        <v>3</v>
      </c>
      <c r="G24" s="13">
        <v>2.5</v>
      </c>
      <c r="H24" s="44">
        <v>0</v>
      </c>
      <c r="I24" s="50">
        <v>0</v>
      </c>
      <c r="J24" s="52">
        <v>0</v>
      </c>
      <c r="K24" s="53">
        <v>3.5</v>
      </c>
      <c r="L24" s="60">
        <v>4</v>
      </c>
      <c r="M24" s="61">
        <v>2.5</v>
      </c>
      <c r="N24" s="37">
        <v>3</v>
      </c>
      <c r="O24" s="61">
        <v>4</v>
      </c>
      <c r="P24" s="62">
        <v>2</v>
      </c>
      <c r="Q24" s="61">
        <v>4</v>
      </c>
      <c r="R24" s="62"/>
      <c r="S24" s="61">
        <v>2.25</v>
      </c>
      <c r="T24" s="62"/>
      <c r="U24" s="61"/>
      <c r="W24" s="7">
        <f t="shared" si="0"/>
        <v>22.75</v>
      </c>
      <c r="X24" s="7">
        <f t="shared" si="1"/>
        <v>11</v>
      </c>
      <c r="Y24" s="7">
        <f t="shared" si="2"/>
        <v>33.75</v>
      </c>
      <c r="Z24" s="7">
        <f t="shared" si="3"/>
        <v>2.84375</v>
      </c>
      <c r="AA24" s="7">
        <f t="shared" si="4"/>
        <v>1.5714285714285714</v>
      </c>
      <c r="AB24" s="7">
        <v>18.93</v>
      </c>
      <c r="AC24" s="6">
        <f t="shared" si="5"/>
        <v>7.4151785714285712</v>
      </c>
    </row>
    <row r="25" spans="1:29" ht="18" thickBot="1" x14ac:dyDescent="0.3">
      <c r="A25" s="5">
        <v>24</v>
      </c>
      <c r="B25" s="47" t="s">
        <v>94</v>
      </c>
      <c r="C25" s="48" t="s">
        <v>141</v>
      </c>
      <c r="D25" s="38">
        <v>3</v>
      </c>
      <c r="E25" s="39">
        <v>5</v>
      </c>
      <c r="F25" s="41">
        <v>3</v>
      </c>
      <c r="G25" s="17">
        <v>4</v>
      </c>
      <c r="H25" s="49">
        <v>5</v>
      </c>
      <c r="I25" s="51">
        <v>5</v>
      </c>
      <c r="J25" s="55">
        <v>2</v>
      </c>
      <c r="K25" s="56">
        <v>5</v>
      </c>
      <c r="L25" s="37">
        <v>3</v>
      </c>
      <c r="M25" s="64">
        <v>0</v>
      </c>
      <c r="N25" s="65">
        <v>0</v>
      </c>
      <c r="O25" s="64">
        <v>3</v>
      </c>
      <c r="P25" s="65">
        <v>3</v>
      </c>
      <c r="Q25" s="64">
        <v>3.5</v>
      </c>
      <c r="R25" s="65"/>
      <c r="S25" s="64">
        <v>2</v>
      </c>
      <c r="T25" s="65"/>
      <c r="U25" s="64"/>
      <c r="W25" s="7">
        <f t="shared" si="0"/>
        <v>27.5</v>
      </c>
      <c r="X25" s="7">
        <f t="shared" si="1"/>
        <v>16</v>
      </c>
      <c r="Y25" s="7">
        <f t="shared" si="2"/>
        <v>43.5</v>
      </c>
      <c r="Z25" s="7">
        <f t="shared" si="3"/>
        <v>3.4375</v>
      </c>
      <c r="AA25" s="7">
        <f t="shared" si="4"/>
        <v>2.2857142857142856</v>
      </c>
      <c r="AB25" s="7">
        <v>22.49</v>
      </c>
      <c r="AC25" s="6">
        <f t="shared" si="5"/>
        <v>8.7232142857142847</v>
      </c>
    </row>
    <row r="26" spans="1:29" ht="19" thickTop="1" thickBot="1" x14ac:dyDescent="0.3">
      <c r="P26" s="32"/>
      <c r="Q26" s="30"/>
    </row>
    <row r="27" spans="1:29" ht="19" thickTop="1" thickBot="1" x14ac:dyDescent="0.3">
      <c r="B27" s="74" t="s">
        <v>58</v>
      </c>
      <c r="C27" s="75"/>
      <c r="D27" s="28">
        <f>SUM(D2:D25)/24</f>
        <v>1.5416666666666667</v>
      </c>
      <c r="E27" s="29">
        <f>SUM(E2:E25)/24</f>
        <v>2.9604166666666667</v>
      </c>
      <c r="F27" s="28">
        <f t="shared" ref="F27:Y27" si="6">SUM(F2:F25)/24</f>
        <v>2.125</v>
      </c>
      <c r="G27" s="29">
        <f t="shared" si="6"/>
        <v>3.3354166666666667</v>
      </c>
      <c r="H27" s="28">
        <f t="shared" si="6"/>
        <v>1.4583333333333333</v>
      </c>
      <c r="I27" s="29">
        <f t="shared" si="6"/>
        <v>3.375</v>
      </c>
      <c r="J27" s="28">
        <f t="shared" si="6"/>
        <v>1</v>
      </c>
      <c r="K27" s="29">
        <f t="shared" si="6"/>
        <v>3.3958333333333335</v>
      </c>
      <c r="L27" s="28">
        <f t="shared" si="6"/>
        <v>1.4583333333333333</v>
      </c>
      <c r="M27" s="29">
        <f t="shared" si="6"/>
        <v>2.3958333333333335</v>
      </c>
      <c r="N27" s="28">
        <f t="shared" si="6"/>
        <v>2.0833333333333335</v>
      </c>
      <c r="O27" s="29">
        <f t="shared" si="6"/>
        <v>2.4416666666666669</v>
      </c>
      <c r="P27" s="33">
        <f t="shared" si="6"/>
        <v>0.95833333333333337</v>
      </c>
      <c r="Q27" s="31">
        <f t="shared" si="6"/>
        <v>2.4791666666666665</v>
      </c>
      <c r="R27" s="28">
        <f t="shared" si="6"/>
        <v>0.375</v>
      </c>
      <c r="S27" s="29">
        <f t="shared" si="6"/>
        <v>1.1958333333333333</v>
      </c>
      <c r="T27" s="28">
        <f t="shared" si="6"/>
        <v>0</v>
      </c>
      <c r="U27" s="29">
        <f t="shared" si="6"/>
        <v>0</v>
      </c>
      <c r="V27" s="8"/>
      <c r="W27" s="7">
        <f t="shared" si="6"/>
        <v>21.579166666666666</v>
      </c>
      <c r="X27" s="7">
        <f t="shared" si="6"/>
        <v>8.875</v>
      </c>
      <c r="Y27" s="7">
        <f t="shared" si="6"/>
        <v>30.454166666666666</v>
      </c>
      <c r="Z27" s="7">
        <f t="shared" ref="Z27:AA27" si="7">AVERAGE(Z2:Z25)</f>
        <v>2.6973958333333332</v>
      </c>
      <c r="AA27" s="7">
        <f t="shared" si="7"/>
        <v>1.267857142857143</v>
      </c>
      <c r="AB27" s="7">
        <f>AVERAGE(AB2:AB25)</f>
        <v>17.62125</v>
      </c>
      <c r="AC27" s="6">
        <f>SUM(AC2:AC25)/24</f>
        <v>6.9470238095238104</v>
      </c>
    </row>
    <row r="28" spans="1:29" ht="18" thickTop="1" x14ac:dyDescent="0.25"/>
    <row r="30" spans="1:29" x14ac:dyDescent="0.25">
      <c r="H30" s="4" t="s">
        <v>149</v>
      </c>
      <c r="I30" s="70">
        <v>7</v>
      </c>
    </row>
  </sheetData>
  <mergeCells count="10">
    <mergeCell ref="P1:Q1"/>
    <mergeCell ref="R1:S1"/>
    <mergeCell ref="T1:U1"/>
    <mergeCell ref="B27:C27"/>
    <mergeCell ref="D1:E1"/>
    <mergeCell ref="F1:G1"/>
    <mergeCell ref="H1:I1"/>
    <mergeCell ref="J1:K1"/>
    <mergeCell ref="L1:M1"/>
    <mergeCell ref="N1:O1"/>
  </mergeCells>
  <phoneticPr fontId="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</vt:lpstr>
      <vt:lpstr>202</vt:lpstr>
      <vt:lpstr>203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2016-05-18T11:27:46Z</cp:lastPrinted>
  <dcterms:created xsi:type="dcterms:W3CDTF">2016-02-14T19:04:26Z</dcterms:created>
  <dcterms:modified xsi:type="dcterms:W3CDTF">2016-05-18T11:28:30Z</dcterms:modified>
</cp:coreProperties>
</file>