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rzanefar.QOM\Desktop\"/>
    </mc:Choice>
  </mc:AlternateContent>
  <bookViews>
    <workbookView xWindow="0" yWindow="0" windowWidth="20490" windowHeight="7755"/>
  </bookViews>
  <sheets>
    <sheet name="بند9-10-7-2" sheetId="3" r:id="rId1"/>
    <sheet name="بند9-10-7-2-4" sheetId="4" r:id="rId2"/>
    <sheet name="بند 9-10-7-2-5" sheetId="5" r:id="rId3"/>
  </sheets>
  <calcPr calcId="152511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4" i="3"/>
  <c r="S5" i="3"/>
  <c r="S6" i="3"/>
  <c r="S7" i="3"/>
  <c r="S8" i="3"/>
  <c r="S9" i="3"/>
  <c r="S10" i="3"/>
  <c r="S11" i="3"/>
  <c r="S12" i="3"/>
  <c r="S13" i="3"/>
  <c r="S4" i="3"/>
  <c r="P5" i="3"/>
  <c r="P6" i="3"/>
  <c r="P7" i="3"/>
  <c r="P8" i="3"/>
  <c r="P9" i="3"/>
  <c r="P10" i="3"/>
  <c r="P11" i="3"/>
  <c r="P12" i="3"/>
  <c r="P13" i="3"/>
  <c r="P4" i="3"/>
  <c r="M5" i="3"/>
  <c r="M6" i="3"/>
  <c r="M7" i="3"/>
  <c r="M8" i="3"/>
  <c r="M9" i="3"/>
  <c r="M10" i="3"/>
  <c r="M11" i="3"/>
  <c r="M12" i="3"/>
  <c r="M13" i="3"/>
  <c r="M4" i="3"/>
  <c r="J5" i="3"/>
  <c r="J6" i="3"/>
  <c r="J7" i="3"/>
  <c r="J8" i="3"/>
  <c r="J9" i="3"/>
  <c r="J10" i="3"/>
  <c r="J11" i="3"/>
  <c r="J12" i="3"/>
  <c r="J13" i="3"/>
  <c r="J4" i="3"/>
  <c r="R7" i="3"/>
  <c r="Q5" i="3"/>
  <c r="Q6" i="3"/>
  <c r="Q7" i="3"/>
  <c r="Q8" i="3"/>
  <c r="R8" i="3" s="1"/>
  <c r="Q9" i="3"/>
  <c r="R9" i="3" s="1"/>
  <c r="Q10" i="3"/>
  <c r="Q11" i="3"/>
  <c r="Q12" i="3"/>
  <c r="R12" i="3" s="1"/>
  <c r="Q13" i="3"/>
  <c r="R13" i="3" s="1"/>
  <c r="Q4" i="3"/>
  <c r="R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4" i="3"/>
  <c r="O4" i="3" s="1"/>
  <c r="L13" i="3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K4" i="3"/>
  <c r="L4" i="3" s="1"/>
  <c r="I6" i="3"/>
  <c r="I10" i="3"/>
  <c r="H5" i="3"/>
  <c r="I5" i="3" s="1"/>
  <c r="H6" i="3"/>
  <c r="H7" i="3"/>
  <c r="I7" i="3" s="1"/>
  <c r="H8" i="3"/>
  <c r="I8" i="3" s="1"/>
  <c r="H9" i="3"/>
  <c r="I9" i="3" s="1"/>
  <c r="H10" i="3"/>
  <c r="H11" i="3"/>
  <c r="I11" i="3" s="1"/>
  <c r="H12" i="3"/>
  <c r="I12" i="3" s="1"/>
  <c r="H13" i="3"/>
  <c r="I13" i="3" s="1"/>
  <c r="H4" i="3"/>
  <c r="I4" i="3" s="1"/>
  <c r="R10" i="3" l="1"/>
  <c r="R6" i="3"/>
  <c r="R11" i="3"/>
  <c r="R5" i="3"/>
</calcChain>
</file>

<file path=xl/sharedStrings.xml><?xml version="1.0" encoding="utf-8"?>
<sst xmlns="http://schemas.openxmlformats.org/spreadsheetml/2006/main" count="62" uniqueCount="53">
  <si>
    <t>قطر</t>
  </si>
  <si>
    <t>fsu</t>
  </si>
  <si>
    <t>fyk</t>
  </si>
  <si>
    <t>اختلاف</t>
  </si>
  <si>
    <t>ABS(fy,obs-fyk)</t>
  </si>
  <si>
    <t>1.25fyk</t>
  </si>
  <si>
    <t>1.18*fy,obs</t>
  </si>
  <si>
    <r>
      <t>f</t>
    </r>
    <r>
      <rPr>
        <b/>
        <vertAlign val="subscript"/>
        <sz val="11"/>
        <color theme="1"/>
        <rFont val="Arial"/>
        <family val="2"/>
        <scheme val="minor"/>
      </rPr>
      <t>y,obs</t>
    </r>
  </si>
  <si>
    <r>
      <t>f</t>
    </r>
    <r>
      <rPr>
        <b/>
        <vertAlign val="subscript"/>
        <sz val="11"/>
        <color theme="1"/>
        <rFont val="Arial"/>
        <family val="2"/>
        <scheme val="minor"/>
      </rPr>
      <t>su,obs</t>
    </r>
  </si>
  <si>
    <r>
      <t>fsu&gt;1.18*f</t>
    </r>
    <r>
      <rPr>
        <b/>
        <vertAlign val="subscript"/>
        <sz val="11"/>
        <color theme="1"/>
        <rFont val="Arial"/>
        <family val="2"/>
        <scheme val="minor"/>
      </rPr>
      <t>y,obs</t>
    </r>
  </si>
  <si>
    <r>
      <t>f</t>
    </r>
    <r>
      <rPr>
        <b/>
        <vertAlign val="subscript"/>
        <sz val="11"/>
        <color theme="1"/>
        <rFont val="Arial"/>
        <family val="2"/>
        <scheme val="minor"/>
      </rPr>
      <t>su,obs</t>
    </r>
    <r>
      <rPr>
        <b/>
        <sz val="11"/>
        <color theme="1"/>
        <rFont val="Arial"/>
        <family val="2"/>
        <scheme val="minor"/>
      </rPr>
      <t>&gt;=1.25f</t>
    </r>
    <r>
      <rPr>
        <b/>
        <vertAlign val="subscript"/>
        <sz val="11"/>
        <color theme="1"/>
        <rFont val="Arial"/>
        <family val="2"/>
        <scheme val="minor"/>
      </rPr>
      <t>yk</t>
    </r>
  </si>
  <si>
    <r>
      <t>ABS(f</t>
    </r>
    <r>
      <rPr>
        <b/>
        <vertAlign val="subscript"/>
        <sz val="11"/>
        <color theme="1"/>
        <rFont val="Arial"/>
        <family val="2"/>
        <scheme val="minor"/>
      </rPr>
      <t>y,obs</t>
    </r>
    <r>
      <rPr>
        <b/>
        <sz val="11"/>
        <color theme="1"/>
        <rFont val="Arial"/>
        <family val="2"/>
        <scheme val="minor"/>
      </rPr>
      <t>-f</t>
    </r>
    <r>
      <rPr>
        <b/>
        <vertAlign val="subscript"/>
        <sz val="11"/>
        <color theme="1"/>
        <rFont val="Arial"/>
        <family val="2"/>
        <scheme val="minor"/>
      </rPr>
      <t>yk</t>
    </r>
    <r>
      <rPr>
        <b/>
        <sz val="11"/>
        <color theme="1"/>
        <rFont val="Arial"/>
        <family val="2"/>
        <scheme val="minor"/>
      </rPr>
      <t>)&lt;=125</t>
    </r>
  </si>
  <si>
    <r>
      <t>f</t>
    </r>
    <r>
      <rPr>
        <b/>
        <vertAlign val="subscript"/>
        <sz val="11"/>
        <color theme="1"/>
        <rFont val="Arial"/>
        <family val="2"/>
        <scheme val="minor"/>
      </rPr>
      <t>su,obs</t>
    </r>
    <r>
      <rPr>
        <b/>
        <sz val="11"/>
        <color theme="1"/>
        <rFont val="Arial"/>
        <family val="2"/>
        <scheme val="minor"/>
      </rPr>
      <t>&gt;=1.25f</t>
    </r>
    <r>
      <rPr>
        <b/>
        <vertAlign val="subscript"/>
        <sz val="11"/>
        <color theme="1"/>
        <rFont val="Arial"/>
        <family val="2"/>
        <scheme val="minor"/>
      </rPr>
      <t>y,obs</t>
    </r>
  </si>
  <si>
    <r>
      <t>1.25</t>
    </r>
    <r>
      <rPr>
        <b/>
        <vertAlign val="subscript"/>
        <sz val="11"/>
        <color theme="1"/>
        <rFont val="Arial"/>
        <family val="2"/>
        <scheme val="minor"/>
      </rPr>
      <t>fy,obs</t>
    </r>
  </si>
  <si>
    <t>صفحه 130 مبحث نهم ویرایش 92</t>
  </si>
  <si>
    <r>
      <t>f</t>
    </r>
    <r>
      <rPr>
        <b/>
        <vertAlign val="subscript"/>
        <sz val="11"/>
        <color theme="1"/>
        <rFont val="Arial"/>
        <family val="2"/>
        <scheme val="minor"/>
      </rPr>
      <t>y,obs</t>
    </r>
    <r>
      <rPr>
        <b/>
        <sz val="11"/>
        <color theme="1"/>
        <rFont val="Arial"/>
        <family val="2"/>
        <scheme val="minor"/>
      </rPr>
      <t>&gt;=f</t>
    </r>
    <r>
      <rPr>
        <b/>
        <vertAlign val="subscript"/>
        <sz val="11"/>
        <color theme="1"/>
        <rFont val="Arial"/>
        <family val="2"/>
        <scheme val="minor"/>
      </rPr>
      <t>yk</t>
    </r>
  </si>
  <si>
    <t>ردیف</t>
  </si>
  <si>
    <t>S240</t>
  </si>
  <si>
    <t>S340</t>
  </si>
  <si>
    <t>S400</t>
  </si>
  <si>
    <t>S500</t>
  </si>
  <si>
    <r>
      <rPr>
        <b/>
        <sz val="12"/>
        <color theme="1"/>
        <rFont val="B Nazanin"/>
        <charset val="178"/>
      </rPr>
      <t>حداقل مقدار مجاز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sz val="11"/>
        <color theme="1"/>
        <rFont val="GreekC"/>
      </rPr>
      <t>e</t>
    </r>
    <r>
      <rPr>
        <vertAlign val="subscript"/>
        <sz val="11"/>
        <color theme="1"/>
        <rFont val="GreekC"/>
      </rPr>
      <t>10</t>
    </r>
  </si>
  <si>
    <r>
      <rPr>
        <b/>
        <sz val="12"/>
        <color theme="1"/>
        <rFont val="B Nazanin"/>
        <charset val="178"/>
      </rPr>
      <t>حداقل مقدار مجاز</t>
    </r>
    <r>
      <rPr>
        <sz val="11"/>
        <color theme="1"/>
        <rFont val="Arial"/>
        <family val="2"/>
        <charset val="178"/>
        <scheme val="minor"/>
      </rPr>
      <t xml:space="preserve"> </t>
    </r>
    <r>
      <rPr>
        <sz val="11"/>
        <color theme="1"/>
        <rFont val="GreekC"/>
      </rPr>
      <t>e</t>
    </r>
    <r>
      <rPr>
        <vertAlign val="subscript"/>
        <sz val="11"/>
        <color theme="1"/>
        <rFont val="GreekC"/>
      </rPr>
      <t>5</t>
    </r>
    <r>
      <rPr>
        <sz val="11"/>
        <color theme="1"/>
        <rFont val="Arial"/>
        <family val="2"/>
        <scheme val="minor"/>
      </rPr>
      <t/>
    </r>
  </si>
  <si>
    <r>
      <t xml:space="preserve">ازدیاد طول نسبی </t>
    </r>
    <r>
      <rPr>
        <b/>
        <vertAlign val="superscript"/>
        <sz val="16"/>
        <color theme="1"/>
        <rFont val="B Nazanin"/>
        <charset val="178"/>
      </rPr>
      <t>رده فولاد</t>
    </r>
  </si>
  <si>
    <t>رده</t>
  </si>
  <si>
    <t>زاویه خمش</t>
  </si>
  <si>
    <t>خمش سرد</t>
  </si>
  <si>
    <t>خمش گرم</t>
  </si>
  <si>
    <t>نسبت قطر فک خمش به قطر اسمی میلگرد</t>
  </si>
  <si>
    <t xml:space="preserve">زاویه خمش و نسبت قطر خمش به قطر اسمی میلگردها در آزمایش خمش میلگردهای فولادی  </t>
  </si>
  <si>
    <t>حداقل مجاز ازدیاد طول نسبی میلگردهاهای فولادی در آزمایش کشش</t>
  </si>
  <si>
    <t>علامت مشخصه در استاندارد ایران</t>
  </si>
  <si>
    <t>طبقه بندی از  نظر شکل رویه</t>
  </si>
  <si>
    <t>رده از نظر سختی</t>
  </si>
  <si>
    <t>s240</t>
  </si>
  <si>
    <t>s340</t>
  </si>
  <si>
    <t>s400</t>
  </si>
  <si>
    <t>s500</t>
  </si>
  <si>
    <t>س240</t>
  </si>
  <si>
    <t>آج 500</t>
  </si>
  <si>
    <t>آج 400</t>
  </si>
  <si>
    <t>آج340</t>
  </si>
  <si>
    <t>ساده</t>
  </si>
  <si>
    <t>ا</t>
  </si>
  <si>
    <t>اجدار مارپیچ</t>
  </si>
  <si>
    <t>آجدار جناقی</t>
  </si>
  <si>
    <t>آجدارمرکب</t>
  </si>
  <si>
    <t>نرم</t>
  </si>
  <si>
    <t>نیم سخت</t>
  </si>
  <si>
    <t>سخت</t>
  </si>
  <si>
    <r>
      <t>f</t>
    </r>
    <r>
      <rPr>
        <b/>
        <vertAlign val="subscript"/>
        <sz val="11"/>
        <color theme="1"/>
        <rFont val="B Nazanin"/>
        <charset val="178"/>
      </rPr>
      <t>su</t>
    </r>
  </si>
  <si>
    <r>
      <t>f</t>
    </r>
    <r>
      <rPr>
        <b/>
        <vertAlign val="subscript"/>
        <sz val="11"/>
        <color theme="1"/>
        <rFont val="B Nazanin"/>
        <charset val="178"/>
      </rPr>
      <t>yk</t>
    </r>
  </si>
  <si>
    <t>صفحه 25 مبحث نهم ویرایش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</si>
</sst>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b/>
      <sz val="11"/>
      <color theme="1"/>
      <name val="Arial"/>
      <family val="2"/>
      <scheme val="minor"/>
    </font>
    <font>
      <b/>
      <vertAlign val="subscript"/>
      <sz val="11"/>
      <color theme="1"/>
      <name val="Arial"/>
      <family val="2"/>
      <scheme val="minor"/>
    </font>
    <font>
      <sz val="11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GreekC"/>
    </font>
    <font>
      <vertAlign val="subscript"/>
      <sz val="11"/>
      <color theme="1"/>
      <name val="GreekC"/>
    </font>
    <font>
      <b/>
      <vertAlign val="subscript"/>
      <sz val="16"/>
      <color theme="1"/>
      <name val="B Nazanin"/>
      <charset val="178"/>
    </font>
    <font>
      <b/>
      <vertAlign val="superscript"/>
      <sz val="16"/>
      <color theme="1"/>
      <name val="B Nazanin"/>
      <charset val="178"/>
    </font>
    <font>
      <b/>
      <vertAlign val="subscript"/>
      <sz val="11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7" workbookViewId="0">
      <selection activeCell="O24" sqref="O24"/>
    </sheetView>
  </sheetViews>
  <sheetFormatPr defaultRowHeight="14.25" x14ac:dyDescent="0.2"/>
  <cols>
    <col min="1" max="1" width="5.25" customWidth="1"/>
    <col min="2" max="2" width="5" customWidth="1"/>
    <col min="8" max="8" width="12.625" customWidth="1"/>
    <col min="14" max="14" width="12.25" customWidth="1"/>
  </cols>
  <sheetData>
    <row r="1" spans="1:20" ht="15" thickBot="1" x14ac:dyDescent="0.25"/>
    <row r="2" spans="1:20" ht="16.5" x14ac:dyDescent="0.2">
      <c r="A2" s="54" t="s">
        <v>16</v>
      </c>
      <c r="B2" s="61" t="s">
        <v>0</v>
      </c>
      <c r="C2" s="57" t="s">
        <v>7</v>
      </c>
      <c r="D2" s="57" t="s">
        <v>8</v>
      </c>
      <c r="E2" s="57" t="s">
        <v>2</v>
      </c>
      <c r="F2" s="59" t="s">
        <v>1</v>
      </c>
      <c r="G2" s="63" t="s">
        <v>15</v>
      </c>
      <c r="H2" s="73" t="s">
        <v>9</v>
      </c>
      <c r="I2" s="74"/>
      <c r="J2" s="75"/>
      <c r="K2" s="65" t="s">
        <v>10</v>
      </c>
      <c r="L2" s="66"/>
      <c r="M2" s="18"/>
      <c r="N2" s="70" t="s">
        <v>11</v>
      </c>
      <c r="O2" s="71"/>
      <c r="P2" s="72"/>
      <c r="Q2" s="67" t="s">
        <v>12</v>
      </c>
      <c r="R2" s="68"/>
      <c r="S2" s="69"/>
      <c r="T2" s="62" t="s">
        <v>14</v>
      </c>
    </row>
    <row r="3" spans="1:20" ht="40.5" customHeight="1" x14ac:dyDescent="0.2">
      <c r="A3" s="55"/>
      <c r="B3" s="52"/>
      <c r="C3" s="58"/>
      <c r="D3" s="58"/>
      <c r="E3" s="58"/>
      <c r="F3" s="60"/>
      <c r="G3" s="64"/>
      <c r="H3" s="11" t="s">
        <v>6</v>
      </c>
      <c r="I3" s="3"/>
      <c r="J3" s="12" t="s">
        <v>3</v>
      </c>
      <c r="K3" s="19" t="s">
        <v>5</v>
      </c>
      <c r="L3" s="2"/>
      <c r="M3" s="20" t="s">
        <v>3</v>
      </c>
      <c r="N3" s="22" t="s">
        <v>4</v>
      </c>
      <c r="O3" s="4"/>
      <c r="P3" s="23" t="s">
        <v>3</v>
      </c>
      <c r="Q3" s="25" t="s">
        <v>13</v>
      </c>
      <c r="R3" s="5"/>
      <c r="S3" s="30" t="s">
        <v>3</v>
      </c>
      <c r="T3" s="62"/>
    </row>
    <row r="4" spans="1:20" x14ac:dyDescent="0.2">
      <c r="A4" s="35">
        <v>1</v>
      </c>
      <c r="B4" s="6">
        <v>12</v>
      </c>
      <c r="C4" s="6">
        <v>455</v>
      </c>
      <c r="D4" s="6">
        <v>624.5</v>
      </c>
      <c r="E4" s="6">
        <v>340</v>
      </c>
      <c r="F4" s="14">
        <v>500</v>
      </c>
      <c r="G4" s="31" t="str">
        <f>IF(C4&gt;=E4,"OK","NOT OK")</f>
        <v>OK</v>
      </c>
      <c r="H4" s="13">
        <f>C4*1.18</f>
        <v>536.9</v>
      </c>
      <c r="I4" s="7" t="str">
        <f>IF(H4&lt;F4,"OK","Not OK")</f>
        <v>Not OK</v>
      </c>
      <c r="J4" s="14">
        <f>D4-H4</f>
        <v>87.600000000000023</v>
      </c>
      <c r="K4" s="13">
        <f>E4*1.25</f>
        <v>425</v>
      </c>
      <c r="L4" s="8" t="str">
        <f>IF(D4&gt;=K4,"OK","NOT OK")</f>
        <v>OK</v>
      </c>
      <c r="M4" s="14">
        <f t="shared" ref="M4:M13" si="0">D4-K4</f>
        <v>199.5</v>
      </c>
      <c r="N4" s="13">
        <f>ABS(C4-E4)</f>
        <v>115</v>
      </c>
      <c r="O4" s="9" t="str">
        <f t="shared" ref="O4:O13" si="1">IF(N4&lt;=125,"OK","NOT OK")</f>
        <v>OK</v>
      </c>
      <c r="P4" s="14">
        <f>125-N4</f>
        <v>10</v>
      </c>
      <c r="Q4" s="13">
        <f t="shared" ref="Q4:Q13" si="2">1.25*C4</f>
        <v>568.75</v>
      </c>
      <c r="R4" s="10" t="str">
        <f t="shared" ref="R4:R13" si="3">IF(D4&gt;=Q4,"OK","NOT OK")</f>
        <v>OK</v>
      </c>
      <c r="S4" s="14">
        <f>D4-Q4</f>
        <v>55.75</v>
      </c>
      <c r="T4" s="62"/>
    </row>
    <row r="5" spans="1:20" x14ac:dyDescent="0.2">
      <c r="A5" s="35">
        <v>2</v>
      </c>
      <c r="B5" s="6">
        <v>12</v>
      </c>
      <c r="C5" s="6">
        <v>451</v>
      </c>
      <c r="D5" s="6">
        <v>621</v>
      </c>
      <c r="E5" s="6">
        <v>340</v>
      </c>
      <c r="F5" s="14">
        <v>500</v>
      </c>
      <c r="G5" s="31" t="str">
        <f t="shared" ref="G5:G13" si="4">IF(C5&gt;=E5,"OK","NOT OK")</f>
        <v>OK</v>
      </c>
      <c r="H5" s="13">
        <f t="shared" ref="H5:H13" si="5">C5*1.18</f>
        <v>532.17999999999995</v>
      </c>
      <c r="I5" s="7" t="str">
        <f t="shared" ref="I5:I13" si="6">IF(H5&lt;F5,"OK","Not OK")</f>
        <v>Not OK</v>
      </c>
      <c r="J5" s="14">
        <f t="shared" ref="J5:J13" si="7">D5-H5</f>
        <v>88.82000000000005</v>
      </c>
      <c r="K5" s="13">
        <f t="shared" ref="K5:K13" si="8">E5*1.25</f>
        <v>425</v>
      </c>
      <c r="L5" s="8" t="str">
        <f t="shared" ref="L5:L13" si="9">IF(D5&gt;=K5,"OK","NOT OK")</f>
        <v>OK</v>
      </c>
      <c r="M5" s="14">
        <f t="shared" si="0"/>
        <v>196</v>
      </c>
      <c r="N5" s="13">
        <f t="shared" ref="N5:N13" si="10">ABS(C5-E5)</f>
        <v>111</v>
      </c>
      <c r="O5" s="9" t="str">
        <f t="shared" si="1"/>
        <v>OK</v>
      </c>
      <c r="P5" s="14">
        <f t="shared" ref="P5:P13" si="11">125-N5</f>
        <v>14</v>
      </c>
      <c r="Q5" s="13">
        <f t="shared" si="2"/>
        <v>563.75</v>
      </c>
      <c r="R5" s="10" t="str">
        <f t="shared" si="3"/>
        <v>OK</v>
      </c>
      <c r="S5" s="14">
        <f t="shared" ref="S5:S13" si="12">D5-Q5</f>
        <v>57.25</v>
      </c>
      <c r="T5" s="62"/>
    </row>
    <row r="6" spans="1:20" x14ac:dyDescent="0.2">
      <c r="A6" s="35">
        <v>3</v>
      </c>
      <c r="B6" s="6">
        <v>12</v>
      </c>
      <c r="C6" s="6">
        <v>457</v>
      </c>
      <c r="D6" s="6">
        <v>628.9</v>
      </c>
      <c r="E6" s="6">
        <v>340</v>
      </c>
      <c r="F6" s="14">
        <v>500</v>
      </c>
      <c r="G6" s="31" t="str">
        <f t="shared" si="4"/>
        <v>OK</v>
      </c>
      <c r="H6" s="13">
        <f t="shared" si="5"/>
        <v>539.26</v>
      </c>
      <c r="I6" s="7" t="str">
        <f t="shared" si="6"/>
        <v>Not OK</v>
      </c>
      <c r="J6" s="14">
        <f t="shared" si="7"/>
        <v>89.639999999999986</v>
      </c>
      <c r="K6" s="13">
        <f t="shared" si="8"/>
        <v>425</v>
      </c>
      <c r="L6" s="8" t="str">
        <f t="shared" si="9"/>
        <v>OK</v>
      </c>
      <c r="M6" s="14">
        <f t="shared" si="0"/>
        <v>203.89999999999998</v>
      </c>
      <c r="N6" s="13">
        <f t="shared" si="10"/>
        <v>117</v>
      </c>
      <c r="O6" s="9" t="str">
        <f t="shared" si="1"/>
        <v>OK</v>
      </c>
      <c r="P6" s="14">
        <f t="shared" si="11"/>
        <v>8</v>
      </c>
      <c r="Q6" s="13">
        <f t="shared" si="2"/>
        <v>571.25</v>
      </c>
      <c r="R6" s="10" t="str">
        <f t="shared" si="3"/>
        <v>OK</v>
      </c>
      <c r="S6" s="14">
        <f t="shared" si="12"/>
        <v>57.649999999999977</v>
      </c>
      <c r="T6" s="62"/>
    </row>
    <row r="7" spans="1:20" x14ac:dyDescent="0.2">
      <c r="A7" s="35">
        <v>4</v>
      </c>
      <c r="B7" s="6">
        <v>12</v>
      </c>
      <c r="C7" s="6">
        <v>449</v>
      </c>
      <c r="D7" s="6">
        <v>618.5</v>
      </c>
      <c r="E7" s="6">
        <v>340</v>
      </c>
      <c r="F7" s="14">
        <v>500</v>
      </c>
      <c r="G7" s="31" t="str">
        <f t="shared" si="4"/>
        <v>OK</v>
      </c>
      <c r="H7" s="13">
        <f t="shared" si="5"/>
        <v>529.81999999999994</v>
      </c>
      <c r="I7" s="7" t="str">
        <f t="shared" si="6"/>
        <v>Not OK</v>
      </c>
      <c r="J7" s="14">
        <f t="shared" si="7"/>
        <v>88.680000000000064</v>
      </c>
      <c r="K7" s="13">
        <f t="shared" si="8"/>
        <v>425</v>
      </c>
      <c r="L7" s="8" t="str">
        <f t="shared" si="9"/>
        <v>OK</v>
      </c>
      <c r="M7" s="14">
        <f t="shared" si="0"/>
        <v>193.5</v>
      </c>
      <c r="N7" s="13">
        <f t="shared" si="10"/>
        <v>109</v>
      </c>
      <c r="O7" s="9" t="str">
        <f t="shared" si="1"/>
        <v>OK</v>
      </c>
      <c r="P7" s="14">
        <f t="shared" si="11"/>
        <v>16</v>
      </c>
      <c r="Q7" s="13">
        <f t="shared" si="2"/>
        <v>561.25</v>
      </c>
      <c r="R7" s="10" t="str">
        <f t="shared" si="3"/>
        <v>OK</v>
      </c>
      <c r="S7" s="14">
        <f t="shared" si="12"/>
        <v>57.25</v>
      </c>
      <c r="T7" s="62"/>
    </row>
    <row r="8" spans="1:20" x14ac:dyDescent="0.2">
      <c r="A8" s="35">
        <v>5</v>
      </c>
      <c r="B8" s="6">
        <v>12</v>
      </c>
      <c r="C8" s="6">
        <v>460</v>
      </c>
      <c r="D8" s="6">
        <v>629.4</v>
      </c>
      <c r="E8" s="6">
        <v>340</v>
      </c>
      <c r="F8" s="14">
        <v>500</v>
      </c>
      <c r="G8" s="31" t="str">
        <f t="shared" si="4"/>
        <v>OK</v>
      </c>
      <c r="H8" s="13">
        <f t="shared" si="5"/>
        <v>542.79999999999995</v>
      </c>
      <c r="I8" s="7" t="str">
        <f t="shared" si="6"/>
        <v>Not OK</v>
      </c>
      <c r="J8" s="14">
        <f t="shared" si="7"/>
        <v>86.600000000000023</v>
      </c>
      <c r="K8" s="13">
        <f t="shared" si="8"/>
        <v>425</v>
      </c>
      <c r="L8" s="8" t="str">
        <f t="shared" si="9"/>
        <v>OK</v>
      </c>
      <c r="M8" s="14">
        <f t="shared" si="0"/>
        <v>204.39999999999998</v>
      </c>
      <c r="N8" s="13">
        <f t="shared" si="10"/>
        <v>120</v>
      </c>
      <c r="O8" s="9" t="str">
        <f t="shared" si="1"/>
        <v>OK</v>
      </c>
      <c r="P8" s="14">
        <f t="shared" si="11"/>
        <v>5</v>
      </c>
      <c r="Q8" s="13">
        <f t="shared" si="2"/>
        <v>575</v>
      </c>
      <c r="R8" s="10" t="str">
        <f t="shared" si="3"/>
        <v>OK</v>
      </c>
      <c r="S8" s="14">
        <f t="shared" si="12"/>
        <v>54.399999999999977</v>
      </c>
      <c r="T8" s="62"/>
    </row>
    <row r="9" spans="1:20" x14ac:dyDescent="0.2">
      <c r="A9" s="33">
        <v>1</v>
      </c>
      <c r="B9" s="6">
        <v>22</v>
      </c>
      <c r="C9" s="6">
        <v>532</v>
      </c>
      <c r="D9" s="6">
        <v>662</v>
      </c>
      <c r="E9" s="6">
        <v>400</v>
      </c>
      <c r="F9" s="14">
        <v>600</v>
      </c>
      <c r="G9" s="31" t="str">
        <f t="shared" si="4"/>
        <v>OK</v>
      </c>
      <c r="H9" s="13">
        <f t="shared" si="5"/>
        <v>627.76</v>
      </c>
      <c r="I9" s="7" t="str">
        <f t="shared" si="6"/>
        <v>Not OK</v>
      </c>
      <c r="J9" s="14">
        <f t="shared" si="7"/>
        <v>34.240000000000009</v>
      </c>
      <c r="K9" s="13">
        <f t="shared" si="8"/>
        <v>500</v>
      </c>
      <c r="L9" s="8" t="str">
        <f t="shared" si="9"/>
        <v>OK</v>
      </c>
      <c r="M9" s="14">
        <f t="shared" si="0"/>
        <v>162</v>
      </c>
      <c r="N9" s="13">
        <f t="shared" si="10"/>
        <v>132</v>
      </c>
      <c r="O9" s="9" t="str">
        <f t="shared" si="1"/>
        <v>NOT OK</v>
      </c>
      <c r="P9" s="14">
        <f t="shared" si="11"/>
        <v>-7</v>
      </c>
      <c r="Q9" s="13">
        <f t="shared" si="2"/>
        <v>665</v>
      </c>
      <c r="R9" s="10" t="str">
        <f t="shared" si="3"/>
        <v>NOT OK</v>
      </c>
      <c r="S9" s="14">
        <f t="shared" si="12"/>
        <v>-3</v>
      </c>
      <c r="T9" s="62"/>
    </row>
    <row r="10" spans="1:20" x14ac:dyDescent="0.2">
      <c r="A10" s="33">
        <v>2</v>
      </c>
      <c r="B10" s="6">
        <v>22</v>
      </c>
      <c r="C10" s="6">
        <v>527</v>
      </c>
      <c r="D10" s="6">
        <v>657.1</v>
      </c>
      <c r="E10" s="6">
        <v>400</v>
      </c>
      <c r="F10" s="14">
        <v>600</v>
      </c>
      <c r="G10" s="31" t="str">
        <f t="shared" si="4"/>
        <v>OK</v>
      </c>
      <c r="H10" s="13">
        <f t="shared" si="5"/>
        <v>621.86</v>
      </c>
      <c r="I10" s="7" t="str">
        <f t="shared" si="6"/>
        <v>Not OK</v>
      </c>
      <c r="J10" s="14">
        <f t="shared" si="7"/>
        <v>35.240000000000009</v>
      </c>
      <c r="K10" s="13">
        <f t="shared" si="8"/>
        <v>500</v>
      </c>
      <c r="L10" s="8" t="str">
        <f t="shared" si="9"/>
        <v>OK</v>
      </c>
      <c r="M10" s="14">
        <f t="shared" si="0"/>
        <v>157.10000000000002</v>
      </c>
      <c r="N10" s="13">
        <f t="shared" si="10"/>
        <v>127</v>
      </c>
      <c r="O10" s="9" t="str">
        <f t="shared" si="1"/>
        <v>NOT OK</v>
      </c>
      <c r="P10" s="14">
        <f t="shared" si="11"/>
        <v>-2</v>
      </c>
      <c r="Q10" s="13">
        <f t="shared" si="2"/>
        <v>658.75</v>
      </c>
      <c r="R10" s="10" t="str">
        <f t="shared" si="3"/>
        <v>NOT OK</v>
      </c>
      <c r="S10" s="14">
        <f t="shared" si="12"/>
        <v>-1.6499999999999773</v>
      </c>
      <c r="T10" s="62"/>
    </row>
    <row r="11" spans="1:20" x14ac:dyDescent="0.2">
      <c r="A11" s="33">
        <v>3</v>
      </c>
      <c r="B11" s="6">
        <v>22</v>
      </c>
      <c r="C11" s="6">
        <v>529</v>
      </c>
      <c r="D11" s="6">
        <v>660.9</v>
      </c>
      <c r="E11" s="6">
        <v>400</v>
      </c>
      <c r="F11" s="14">
        <v>600</v>
      </c>
      <c r="G11" s="31" t="str">
        <f t="shared" si="4"/>
        <v>OK</v>
      </c>
      <c r="H11" s="13">
        <f t="shared" si="5"/>
        <v>624.21999999999991</v>
      </c>
      <c r="I11" s="7" t="str">
        <f t="shared" si="6"/>
        <v>Not OK</v>
      </c>
      <c r="J11" s="14">
        <f t="shared" si="7"/>
        <v>36.680000000000064</v>
      </c>
      <c r="K11" s="13">
        <f t="shared" si="8"/>
        <v>500</v>
      </c>
      <c r="L11" s="8" t="str">
        <f t="shared" si="9"/>
        <v>OK</v>
      </c>
      <c r="M11" s="14">
        <f t="shared" si="0"/>
        <v>160.89999999999998</v>
      </c>
      <c r="N11" s="13">
        <f t="shared" si="10"/>
        <v>129</v>
      </c>
      <c r="O11" s="9" t="str">
        <f t="shared" si="1"/>
        <v>NOT OK</v>
      </c>
      <c r="P11" s="14">
        <f t="shared" si="11"/>
        <v>-4</v>
      </c>
      <c r="Q11" s="13">
        <f t="shared" si="2"/>
        <v>661.25</v>
      </c>
      <c r="R11" s="10" t="str">
        <f t="shared" si="3"/>
        <v>NOT OK</v>
      </c>
      <c r="S11" s="14">
        <f t="shared" si="12"/>
        <v>-0.35000000000002274</v>
      </c>
      <c r="T11" s="62"/>
    </row>
    <row r="12" spans="1:20" x14ac:dyDescent="0.2">
      <c r="A12" s="33">
        <v>4</v>
      </c>
      <c r="B12" s="6">
        <v>22</v>
      </c>
      <c r="C12" s="6">
        <v>527</v>
      </c>
      <c r="D12" s="6">
        <v>658.6</v>
      </c>
      <c r="E12" s="6">
        <v>400</v>
      </c>
      <c r="F12" s="14">
        <v>600</v>
      </c>
      <c r="G12" s="31" t="str">
        <f t="shared" si="4"/>
        <v>OK</v>
      </c>
      <c r="H12" s="13">
        <f t="shared" si="5"/>
        <v>621.86</v>
      </c>
      <c r="I12" s="7" t="str">
        <f t="shared" si="6"/>
        <v>Not OK</v>
      </c>
      <c r="J12" s="14">
        <f t="shared" si="7"/>
        <v>36.740000000000009</v>
      </c>
      <c r="K12" s="13">
        <f t="shared" si="8"/>
        <v>500</v>
      </c>
      <c r="L12" s="8" t="str">
        <f t="shared" si="9"/>
        <v>OK</v>
      </c>
      <c r="M12" s="14">
        <f t="shared" si="0"/>
        <v>158.60000000000002</v>
      </c>
      <c r="N12" s="13">
        <f t="shared" si="10"/>
        <v>127</v>
      </c>
      <c r="O12" s="9" t="str">
        <f t="shared" si="1"/>
        <v>NOT OK</v>
      </c>
      <c r="P12" s="14">
        <f t="shared" si="11"/>
        <v>-2</v>
      </c>
      <c r="Q12" s="13">
        <f t="shared" si="2"/>
        <v>658.75</v>
      </c>
      <c r="R12" s="10" t="str">
        <f t="shared" si="3"/>
        <v>NOT OK</v>
      </c>
      <c r="S12" s="14">
        <f t="shared" si="12"/>
        <v>-0.14999999999997726</v>
      </c>
      <c r="T12" s="62"/>
    </row>
    <row r="13" spans="1:20" ht="15" thickBot="1" x14ac:dyDescent="0.25">
      <c r="A13" s="34">
        <v>5</v>
      </c>
      <c r="B13" s="29">
        <v>22</v>
      </c>
      <c r="C13" s="29">
        <v>530</v>
      </c>
      <c r="D13" s="29">
        <v>660.2</v>
      </c>
      <c r="E13" s="29">
        <v>400</v>
      </c>
      <c r="F13" s="17">
        <v>600</v>
      </c>
      <c r="G13" s="32" t="str">
        <f t="shared" si="4"/>
        <v>OK</v>
      </c>
      <c r="H13" s="15">
        <f t="shared" si="5"/>
        <v>625.4</v>
      </c>
      <c r="I13" s="16" t="str">
        <f t="shared" si="6"/>
        <v>Not OK</v>
      </c>
      <c r="J13" s="17">
        <f t="shared" si="7"/>
        <v>34.800000000000068</v>
      </c>
      <c r="K13" s="15">
        <f t="shared" si="8"/>
        <v>500</v>
      </c>
      <c r="L13" s="21" t="str">
        <f t="shared" si="9"/>
        <v>OK</v>
      </c>
      <c r="M13" s="17">
        <f t="shared" si="0"/>
        <v>160.20000000000005</v>
      </c>
      <c r="N13" s="15">
        <f t="shared" si="10"/>
        <v>130</v>
      </c>
      <c r="O13" s="24" t="str">
        <f t="shared" si="1"/>
        <v>NOT OK</v>
      </c>
      <c r="P13" s="14">
        <f t="shared" si="11"/>
        <v>-5</v>
      </c>
      <c r="Q13" s="15">
        <f t="shared" si="2"/>
        <v>662.5</v>
      </c>
      <c r="R13" s="26" t="str">
        <f t="shared" si="3"/>
        <v>NOT OK</v>
      </c>
      <c r="S13" s="17">
        <f t="shared" si="12"/>
        <v>-2.2999999999999545</v>
      </c>
      <c r="T13" s="62"/>
    </row>
    <row r="14" spans="1:20" x14ac:dyDescent="0.2">
      <c r="M14" s="1"/>
    </row>
    <row r="15" spans="1:20" ht="15" thickBot="1" x14ac:dyDescent="0.25"/>
    <row r="16" spans="1:20" ht="19.5" x14ac:dyDescent="0.2">
      <c r="G16" s="46" t="s">
        <v>24</v>
      </c>
      <c r="H16" s="56" t="s">
        <v>31</v>
      </c>
      <c r="I16" s="56"/>
      <c r="J16" s="56"/>
      <c r="K16" s="56" t="s">
        <v>32</v>
      </c>
      <c r="L16" s="56"/>
      <c r="M16" s="56"/>
      <c r="N16" s="47" t="s">
        <v>33</v>
      </c>
      <c r="O16" s="48" t="s">
        <v>50</v>
      </c>
      <c r="P16" s="49" t="s">
        <v>51</v>
      </c>
      <c r="Q16" s="53" t="s">
        <v>52</v>
      </c>
    </row>
    <row r="17" spans="7:20" ht="24.95" customHeight="1" x14ac:dyDescent="0.5">
      <c r="G17" s="41" t="s">
        <v>34</v>
      </c>
      <c r="H17" s="52" t="s">
        <v>38</v>
      </c>
      <c r="I17" s="52"/>
      <c r="J17" s="52"/>
      <c r="K17" s="52" t="s">
        <v>42</v>
      </c>
      <c r="L17" s="52"/>
      <c r="M17" s="52"/>
      <c r="N17" s="40" t="s">
        <v>47</v>
      </c>
      <c r="O17" s="40">
        <v>360</v>
      </c>
      <c r="P17" s="42">
        <v>240</v>
      </c>
      <c r="Q17" s="53"/>
      <c r="T17" s="50"/>
    </row>
    <row r="18" spans="7:20" ht="24.95" customHeight="1" x14ac:dyDescent="0.2">
      <c r="G18" s="41" t="s">
        <v>35</v>
      </c>
      <c r="H18" s="52" t="s">
        <v>41</v>
      </c>
      <c r="I18" s="52"/>
      <c r="J18" s="52"/>
      <c r="K18" s="52" t="s">
        <v>44</v>
      </c>
      <c r="L18" s="52"/>
      <c r="M18" s="52"/>
      <c r="N18" s="40" t="s">
        <v>48</v>
      </c>
      <c r="O18" s="40">
        <v>500</v>
      </c>
      <c r="P18" s="42">
        <v>340</v>
      </c>
      <c r="Q18" s="53"/>
    </row>
    <row r="19" spans="7:20" ht="24.95" customHeight="1" x14ac:dyDescent="0.2">
      <c r="G19" s="41" t="s">
        <v>36</v>
      </c>
      <c r="H19" s="52" t="s">
        <v>40</v>
      </c>
      <c r="I19" s="52"/>
      <c r="J19" s="52"/>
      <c r="K19" s="52" t="s">
        <v>45</v>
      </c>
      <c r="L19" s="52"/>
      <c r="M19" s="52"/>
      <c r="N19" s="40" t="s">
        <v>48</v>
      </c>
      <c r="O19" s="40">
        <v>600</v>
      </c>
      <c r="P19" s="42">
        <v>400</v>
      </c>
      <c r="Q19" s="53"/>
    </row>
    <row r="20" spans="7:20" ht="24.95" customHeight="1" thickBot="1" x14ac:dyDescent="0.25">
      <c r="G20" s="43" t="s">
        <v>37</v>
      </c>
      <c r="H20" s="51" t="s">
        <v>39</v>
      </c>
      <c r="I20" s="51"/>
      <c r="J20" s="51"/>
      <c r="K20" s="51" t="s">
        <v>46</v>
      </c>
      <c r="L20" s="51"/>
      <c r="M20" s="51"/>
      <c r="N20" s="44" t="s">
        <v>49</v>
      </c>
      <c r="O20" s="44">
        <v>650</v>
      </c>
      <c r="P20" s="45">
        <v>500</v>
      </c>
      <c r="Q20" s="53"/>
    </row>
    <row r="23" spans="7:20" x14ac:dyDescent="0.2">
      <c r="K23" t="s">
        <v>43</v>
      </c>
    </row>
  </sheetData>
  <mergeCells count="23">
    <mergeCell ref="T2:T13"/>
    <mergeCell ref="G2:G3"/>
    <mergeCell ref="K2:L2"/>
    <mergeCell ref="Q2:S2"/>
    <mergeCell ref="N2:P2"/>
    <mergeCell ref="H2:J2"/>
    <mergeCell ref="Q16:Q20"/>
    <mergeCell ref="A2:A3"/>
    <mergeCell ref="H16:J16"/>
    <mergeCell ref="K16:M16"/>
    <mergeCell ref="H17:J17"/>
    <mergeCell ref="H18:J18"/>
    <mergeCell ref="H19:J19"/>
    <mergeCell ref="C2:C3"/>
    <mergeCell ref="D2:D3"/>
    <mergeCell ref="E2:E3"/>
    <mergeCell ref="F2:F3"/>
    <mergeCell ref="B2:B3"/>
    <mergeCell ref="H20:J20"/>
    <mergeCell ref="K17:M17"/>
    <mergeCell ref="K18:M18"/>
    <mergeCell ref="K19:M19"/>
    <mergeCell ref="K20:M2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rightToLeft="1" workbookViewId="0">
      <selection sqref="A1:E1"/>
    </sheetView>
  </sheetViews>
  <sheetFormatPr defaultRowHeight="14.25" x14ac:dyDescent="0.2"/>
  <cols>
    <col min="1" max="1" width="20.375" bestFit="1" customWidth="1"/>
  </cols>
  <sheetData>
    <row r="1" spans="1:5" ht="23.25" customHeight="1" thickBot="1" x14ac:dyDescent="0.25">
      <c r="A1" s="76" t="s">
        <v>30</v>
      </c>
      <c r="B1" s="76"/>
      <c r="C1" s="76"/>
      <c r="D1" s="76"/>
      <c r="E1" s="76"/>
    </row>
    <row r="2" spans="1:5" ht="38.25" customHeight="1" x14ac:dyDescent="0.2">
      <c r="A2" s="36" t="s">
        <v>23</v>
      </c>
      <c r="B2" s="37" t="s">
        <v>17</v>
      </c>
      <c r="C2" s="37" t="s">
        <v>18</v>
      </c>
      <c r="D2" s="37" t="s">
        <v>19</v>
      </c>
      <c r="E2" s="38" t="s">
        <v>20</v>
      </c>
    </row>
    <row r="3" spans="1:5" ht="21" x14ac:dyDescent="0.55000000000000004">
      <c r="A3" s="27" t="s">
        <v>21</v>
      </c>
      <c r="B3" s="6">
        <v>0.18</v>
      </c>
      <c r="C3" s="6">
        <v>0.15</v>
      </c>
      <c r="D3" s="6">
        <v>0.12</v>
      </c>
      <c r="E3" s="14">
        <v>0.08</v>
      </c>
    </row>
    <row r="4" spans="1:5" ht="21.75" thickBot="1" x14ac:dyDescent="0.6">
      <c r="A4" s="28" t="s">
        <v>22</v>
      </c>
      <c r="B4" s="29">
        <v>0.25</v>
      </c>
      <c r="C4" s="29">
        <v>0.18</v>
      </c>
      <c r="D4" s="29">
        <v>0.16</v>
      </c>
      <c r="E4" s="17">
        <v>0.1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workbookViewId="0">
      <selection activeCell="C9" sqref="C9"/>
    </sheetView>
  </sheetViews>
  <sheetFormatPr defaultColWidth="9.125" defaultRowHeight="18" x14ac:dyDescent="0.2"/>
  <cols>
    <col min="1" max="2" width="9.125" style="39"/>
    <col min="3" max="3" width="12.875" style="39" customWidth="1"/>
    <col min="4" max="4" width="19" style="39" customWidth="1"/>
    <col min="5" max="16384" width="9.125" style="39"/>
  </cols>
  <sheetData>
    <row r="1" spans="1:4" ht="51" customHeight="1" thickBot="1" x14ac:dyDescent="0.25">
      <c r="A1" s="79" t="s">
        <v>29</v>
      </c>
      <c r="B1" s="79"/>
      <c r="C1" s="79"/>
      <c r="D1" s="79"/>
    </row>
    <row r="2" spans="1:4" x14ac:dyDescent="0.2">
      <c r="A2" s="54" t="s">
        <v>24</v>
      </c>
      <c r="B2" s="61" t="s">
        <v>25</v>
      </c>
      <c r="C2" s="61"/>
      <c r="D2" s="77" t="s">
        <v>28</v>
      </c>
    </row>
    <row r="3" spans="1:4" x14ac:dyDescent="0.2">
      <c r="A3" s="55"/>
      <c r="B3" s="40" t="s">
        <v>26</v>
      </c>
      <c r="C3" s="40" t="s">
        <v>27</v>
      </c>
      <c r="D3" s="78"/>
    </row>
    <row r="4" spans="1:4" x14ac:dyDescent="0.2">
      <c r="A4" s="41" t="s">
        <v>17</v>
      </c>
      <c r="B4" s="40">
        <v>180</v>
      </c>
      <c r="C4" s="40">
        <v>90</v>
      </c>
      <c r="D4" s="42">
        <v>2</v>
      </c>
    </row>
    <row r="5" spans="1:4" x14ac:dyDescent="0.2">
      <c r="A5" s="41" t="s">
        <v>18</v>
      </c>
      <c r="B5" s="40">
        <v>180</v>
      </c>
      <c r="C5" s="40">
        <v>90</v>
      </c>
      <c r="D5" s="42">
        <v>3</v>
      </c>
    </row>
    <row r="6" spans="1:4" x14ac:dyDescent="0.2">
      <c r="A6" s="41" t="s">
        <v>19</v>
      </c>
      <c r="B6" s="40">
        <v>180</v>
      </c>
      <c r="C6" s="40">
        <v>90</v>
      </c>
      <c r="D6" s="42">
        <v>5</v>
      </c>
    </row>
    <row r="7" spans="1:4" ht="18.75" thickBot="1" x14ac:dyDescent="0.25">
      <c r="A7" s="43" t="s">
        <v>20</v>
      </c>
      <c r="B7" s="44">
        <v>90</v>
      </c>
      <c r="C7" s="44">
        <v>90</v>
      </c>
      <c r="D7" s="45">
        <v>5</v>
      </c>
    </row>
  </sheetData>
  <mergeCells count="4">
    <mergeCell ref="B2:C2"/>
    <mergeCell ref="D2:D3"/>
    <mergeCell ref="A2:A3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بند9-10-7-2</vt:lpstr>
      <vt:lpstr>بند9-10-7-2-4</vt:lpstr>
      <vt:lpstr>بند 9-10-7-2-5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rahbord</dc:creator>
  <cp:lastModifiedBy>محمد حسین فرزانه فر</cp:lastModifiedBy>
  <dcterms:created xsi:type="dcterms:W3CDTF">2015-02-23T07:55:16Z</dcterms:created>
  <dcterms:modified xsi:type="dcterms:W3CDTF">2018-05-19T08:18:20Z</dcterms:modified>
</cp:coreProperties>
</file>