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40" windowHeight="11325" activeTab="0"/>
  </bookViews>
  <sheets>
    <sheet name="جدول 1" sheetId="1" r:id="rId1"/>
    <sheet name="جدول 1-1" sheetId="2" r:id="rId2"/>
    <sheet name="جدول 2-1" sheetId="3" r:id="rId3"/>
    <sheet name="جدول 2" sheetId="4" r:id="rId4"/>
    <sheet name="جدول 1-2" sheetId="5" r:id="rId5"/>
    <sheet name="جدول 2-2" sheetId="6" r:id="rId6"/>
    <sheet name="جدول 3" sheetId="7" r:id="rId7"/>
    <sheet name="جدول 1-3" sheetId="8" r:id="rId8"/>
    <sheet name="جدول 2-3" sheetId="9" r:id="rId9"/>
    <sheet name="جدول 4" sheetId="10" r:id="rId10"/>
    <sheet name="جدول 1-4" sheetId="11" r:id="rId11"/>
    <sheet name="جدول 2-4" sheetId="12" r:id="rId12"/>
  </sheets>
  <externalReferences>
    <externalReference r:id="rId15"/>
  </externalReferences>
  <definedNames/>
  <calcPr fullCalcOnLoad="1"/>
</workbook>
</file>

<file path=xl/comments10.xml><?xml version="1.0" encoding="utf-8"?>
<comments xmlns="http://schemas.openxmlformats.org/spreadsheetml/2006/main">
  <authors>
    <author>m_khoshakhlagh</author>
  </authors>
  <commentList>
    <comment ref="N16" authorId="0">
      <text>
        <r>
          <rPr>
            <b/>
            <sz val="8"/>
            <rFont val="Tahoma"/>
            <family val="0"/>
          </rPr>
          <t>m_khoshakhlagh:</t>
        </r>
        <r>
          <rPr>
            <sz val="8"/>
            <rFont val="Tahoma"/>
            <family val="0"/>
          </rPr>
          <t xml:space="preserve">
رقم براوردي است</t>
        </r>
      </text>
    </comment>
  </commentList>
</comments>
</file>

<file path=xl/comments11.xml><?xml version="1.0" encoding="utf-8"?>
<comments xmlns="http://schemas.openxmlformats.org/spreadsheetml/2006/main">
  <authors>
    <author>m_khoshakhlagh</author>
  </authors>
  <commentList>
    <comment ref="K18" authorId="0">
      <text>
        <r>
          <rPr>
            <b/>
            <sz val="8"/>
            <rFont val="Tahoma"/>
            <family val="0"/>
          </rPr>
          <t>m_khoshakhlagh:</t>
        </r>
        <r>
          <rPr>
            <sz val="8"/>
            <rFont val="Tahoma"/>
            <family val="0"/>
          </rPr>
          <t xml:space="preserve">
تفاوت جمع كل هزينه هاي جدول يك از درآمدهاي سازمان
در واقع فرض شده است كه تفاوت هزينه ها از درآمد ها از محل درآمدهاي ناشي از سرمايه گذاري تامين شده است</t>
        </r>
      </text>
    </comment>
    <comment ref="O16" authorId="0">
      <text>
        <r>
          <rPr>
            <b/>
            <sz val="8"/>
            <rFont val="Tahoma"/>
            <family val="0"/>
          </rPr>
          <t>m_khoshakhlagh:</t>
        </r>
        <r>
          <rPr>
            <sz val="8"/>
            <rFont val="Tahoma"/>
            <family val="0"/>
          </rPr>
          <t xml:space="preserve">
رقم براوردي است</t>
        </r>
      </text>
    </comment>
  </commentList>
</comments>
</file>

<file path=xl/comments12.xml><?xml version="1.0" encoding="utf-8"?>
<comments xmlns="http://schemas.openxmlformats.org/spreadsheetml/2006/main">
  <authors>
    <author>m_khoshakhlagh</author>
  </authors>
  <commentList>
    <comment ref="K18" authorId="0">
      <text>
        <r>
          <rPr>
            <b/>
            <sz val="8"/>
            <rFont val="Tahoma"/>
            <family val="0"/>
          </rPr>
          <t>m_khoshakhlagh:</t>
        </r>
        <r>
          <rPr>
            <sz val="8"/>
            <rFont val="Tahoma"/>
            <family val="0"/>
          </rPr>
          <t xml:space="preserve">
تفاوت جمع كل هزينه هاي جدول يك از درآمدهاي سازمان
در واقع فرض شده است كه تفاوت هزينه ها از درآمد ها از محل درآمدهاي ناشي از سرمايه گذاري تامين شده است</t>
        </r>
      </text>
    </comment>
    <comment ref="O16" authorId="0">
      <text>
        <r>
          <rPr>
            <b/>
            <sz val="8"/>
            <rFont val="Tahoma"/>
            <family val="0"/>
          </rPr>
          <t>m_khoshakhlagh:</t>
        </r>
        <r>
          <rPr>
            <sz val="8"/>
            <rFont val="Tahoma"/>
            <family val="0"/>
          </rPr>
          <t xml:space="preserve">
رقم براوردي است</t>
        </r>
      </text>
    </comment>
  </commentList>
</comments>
</file>

<file path=xl/sharedStrings.xml><?xml version="1.0" encoding="utf-8"?>
<sst xmlns="http://schemas.openxmlformats.org/spreadsheetml/2006/main" count="846" uniqueCount="166">
  <si>
    <t>(ميليون ريال)</t>
  </si>
  <si>
    <t>جمع</t>
  </si>
  <si>
    <t>دنياي خارج</t>
  </si>
  <si>
    <t xml:space="preserve">بخش خصوصيHF.2          </t>
  </si>
  <si>
    <t xml:space="preserve">دولت عموميHF.1          </t>
  </si>
  <si>
    <t xml:space="preserve">    كاركردها                      عاملين تامين مالي</t>
  </si>
  <si>
    <t>موسسات غيرانتفاعي در خدمت خانوارها</t>
  </si>
  <si>
    <t xml:space="preserve"> خانوارها</t>
  </si>
  <si>
    <t>شركت‌هاي بيمه‌ تكميلي (HF.2.2)</t>
  </si>
  <si>
    <t>صندوقهاي تامين اجتماعي HF.1.2</t>
  </si>
  <si>
    <t>دولت داخلي (HF.1.1 )</t>
  </si>
  <si>
    <t>بانك‌ها</t>
  </si>
  <si>
    <t>سازمان تامين اجتماعي</t>
  </si>
  <si>
    <t>سازمان خدمات درماني</t>
  </si>
  <si>
    <t>دولت مركزي  (HF.1.1.1 )</t>
  </si>
  <si>
    <t>شركت‌هاي بيمه‌ تكميلي خصوصي</t>
  </si>
  <si>
    <t>شركت‌هاي بيمه‌ تكميلي دولتي</t>
  </si>
  <si>
    <t>صدا و سيما</t>
  </si>
  <si>
    <t>سازمان خدمات درماني صنعت نفت</t>
  </si>
  <si>
    <t>نيروهاي مسلح</t>
  </si>
  <si>
    <t>دانشگاههاي علوم پزشكي زير مجموعه وزارت بهداشت</t>
  </si>
  <si>
    <t>وزارت بهداشت و درمان</t>
  </si>
  <si>
    <t>HF.3</t>
  </si>
  <si>
    <t>HF.2.5.1</t>
  </si>
  <si>
    <t>HF.2.4</t>
  </si>
  <si>
    <t>HF.2.3</t>
  </si>
  <si>
    <t>HF.2.2.2</t>
  </si>
  <si>
    <t>HF.2.2.1</t>
  </si>
  <si>
    <t>HF.1.2.2</t>
  </si>
  <si>
    <t>HF.1.2.1</t>
  </si>
  <si>
    <t>HF.1.1.3</t>
  </si>
  <si>
    <t>HF.1.1.1.5</t>
  </si>
  <si>
    <t>HF.1.1.1.4</t>
  </si>
  <si>
    <t>HF.1.1.1.3</t>
  </si>
  <si>
    <t>HF.1.1.1.2</t>
  </si>
  <si>
    <t>HF.1.1.1.1</t>
  </si>
  <si>
    <t xml:space="preserve"> شرح</t>
  </si>
  <si>
    <t xml:space="preserve">  HC.1</t>
  </si>
  <si>
    <t xml:space="preserve"> خدمات درماني </t>
  </si>
  <si>
    <t xml:space="preserve">  HC.2</t>
  </si>
  <si>
    <t xml:space="preserve"> خدمات توانبخشي </t>
  </si>
  <si>
    <t xml:space="preserve">  HC.3</t>
  </si>
  <si>
    <t xml:space="preserve"> خدمات پرستاري بلند مدت</t>
  </si>
  <si>
    <t>HC.4</t>
  </si>
  <si>
    <t xml:space="preserve"> خدمات جانبي مراقبت پزشكي</t>
  </si>
  <si>
    <t>HC.5</t>
  </si>
  <si>
    <t xml:space="preserve"> انواع دارو و سايركالاهاي پزشكي توزيع شده به بيماران سرپايي</t>
  </si>
  <si>
    <t>HC.6</t>
  </si>
  <si>
    <t xml:space="preserve"> خدمات بهداشت عمومي و پيشگيري </t>
  </si>
  <si>
    <t>HC.7</t>
  </si>
  <si>
    <t xml:space="preserve"> مديريت سلامت و بيمه‌ي سلامت</t>
  </si>
  <si>
    <t>HC.n.s.k</t>
  </si>
  <si>
    <t>TCHE</t>
  </si>
  <si>
    <t xml:space="preserve"> كل هزينه‌ي جاري بهداشت</t>
  </si>
  <si>
    <t xml:space="preserve">HCR.1     </t>
  </si>
  <si>
    <t xml:space="preserve"> تشكيل سرمايه‌ي موسسات فراهم كننده‌ي خدمات سلامت</t>
  </si>
  <si>
    <t>THE</t>
  </si>
  <si>
    <t xml:space="preserve"> كل هزينه‌ي سلامت</t>
  </si>
  <si>
    <t xml:space="preserve">HCR.2 </t>
  </si>
  <si>
    <t>HCR.3</t>
  </si>
  <si>
    <t xml:space="preserve"> تحقيق و توسعه در زمينه سلامت</t>
  </si>
  <si>
    <t>HCR.4</t>
  </si>
  <si>
    <t xml:space="preserve"> نظارت بر مواد غذايي، آب آشاميدني و نكات بهداشتي</t>
  </si>
  <si>
    <t>HCR.5</t>
  </si>
  <si>
    <t xml:space="preserve"> بهداشت محيط </t>
  </si>
  <si>
    <t>HCR.6</t>
  </si>
  <si>
    <t xml:space="preserve"> اداره و تهيه‌ي خدمات اجتماعي بصورت كمك زندگي</t>
  </si>
  <si>
    <t>HCR.7</t>
  </si>
  <si>
    <t xml:space="preserve"> اداره و تهيه‌ي مزاياي نقدي مربوط به تامين سلامت </t>
  </si>
  <si>
    <t>HCR.n.s.k</t>
  </si>
  <si>
    <t xml:space="preserve"> ساير هزينه‌هاي سلامت كه نوع آن مشخص نيست</t>
  </si>
  <si>
    <t>GHE</t>
  </si>
  <si>
    <t xml:space="preserve"> هزينه‌هاي عمومي سلامت</t>
  </si>
  <si>
    <t>ساير هزينه ها كه بر اساس نوع كاركرد مشخص نيستند</t>
  </si>
  <si>
    <t>HP.1</t>
  </si>
  <si>
    <t xml:space="preserve"> بيمارستان‌ها</t>
  </si>
  <si>
    <t>HP.2</t>
  </si>
  <si>
    <t xml:space="preserve"> فراهم كنندگان خدمات پرستاري و تسهيلات اقامتي</t>
  </si>
  <si>
    <t>HP.3</t>
  </si>
  <si>
    <t xml:space="preserve"> فراهم كنندگان خدمات سرپايي</t>
  </si>
  <si>
    <t>HP.4</t>
  </si>
  <si>
    <t xml:space="preserve"> داروخانه‌ها و ساير خرده‌فروشان كالاهاي پزشكي</t>
  </si>
  <si>
    <t>HP.5</t>
  </si>
  <si>
    <t xml:space="preserve"> تهيه‌كنندگان و اداره كنندگان برنامه‌هاي سلامت عمومي</t>
  </si>
  <si>
    <t>HP.6</t>
  </si>
  <si>
    <t xml:space="preserve"> اداره‌ي سلامت عمومي و بيمه </t>
  </si>
  <si>
    <t>HP.7</t>
  </si>
  <si>
    <t xml:space="preserve"> ساير رشته ‌فعاليت‌ها</t>
  </si>
  <si>
    <t>HP.8</t>
  </si>
  <si>
    <t xml:space="preserve"> موسسات فراهم كننده‌ي خدمات وابسته به سلامت</t>
  </si>
  <si>
    <t>HP.n.s.k</t>
  </si>
  <si>
    <t xml:space="preserve"> جمع </t>
  </si>
  <si>
    <t xml:space="preserve">جمع </t>
  </si>
  <si>
    <t>موسسات فراهم كننده‌ي خدمات وابسته به سلامت</t>
  </si>
  <si>
    <t>ساير رشته فعاليت‌ها</t>
  </si>
  <si>
    <t>اداره‌ي سلامت عمومي و بيمه</t>
  </si>
  <si>
    <t>تهيه‌كنندگان و اداره كنندگان برنامه‌هاي سلامت</t>
  </si>
  <si>
    <t>داروخانه‌ها و ساير خرده‌فروشان  كالاهاي پزشكي</t>
  </si>
  <si>
    <t>فراهم كنندگان خدمات سرپايي</t>
  </si>
  <si>
    <t>فراهم كنندگان خدمات پرستاري و تسهيلات اقامتي</t>
  </si>
  <si>
    <t>بيمارستان‌ها</t>
  </si>
  <si>
    <t>كد ICHA</t>
  </si>
  <si>
    <t xml:space="preserve">فراهم كنندگاني كه بر اساس نوع كاركرد طبقه بندي نشده اند </t>
  </si>
  <si>
    <t>وجوه خصوصي</t>
  </si>
  <si>
    <t xml:space="preserve">وجوه عمومي  S.1  </t>
  </si>
  <si>
    <t>S.2</t>
  </si>
  <si>
    <t>ساير وجوه عمومي S.1.2</t>
  </si>
  <si>
    <t>وجوه دولت داخلي  S.1.1</t>
  </si>
  <si>
    <t>ساير وجوه خصوصي S.2.4</t>
  </si>
  <si>
    <t>وجوه موسسات غيرانتفاعي درخدمت اشخاص</t>
  </si>
  <si>
    <t>وجوه خانوار</t>
  </si>
  <si>
    <t>وجوه كارفرما</t>
  </si>
  <si>
    <t xml:space="preserve">ساير </t>
  </si>
  <si>
    <t>برگشت از دارايي ها ي نگه داشته شده توسط سازمان عمومي</t>
  </si>
  <si>
    <t>درآمد دولت مركزي</t>
  </si>
  <si>
    <t>ساير</t>
  </si>
  <si>
    <t>برگشت از دارايي ها ي نگه داشته شده توسط سازمان خصوصي</t>
  </si>
  <si>
    <t>خانوار</t>
  </si>
  <si>
    <t>كارفرما</t>
  </si>
  <si>
    <t>S.3</t>
  </si>
  <si>
    <t>S.2.4.2</t>
  </si>
  <si>
    <t>S.2.4.1</t>
  </si>
  <si>
    <t>S.2.3</t>
  </si>
  <si>
    <t>S.2.2</t>
  </si>
  <si>
    <t>S.2.1</t>
  </si>
  <si>
    <t>S.1.2.2</t>
  </si>
  <si>
    <t>S.1.2.1</t>
  </si>
  <si>
    <t>S.1.1.2</t>
  </si>
  <si>
    <t>S.1.1.1</t>
  </si>
  <si>
    <t xml:space="preserve"> ساير دستگاه‌هاي دولت مركزي</t>
  </si>
  <si>
    <t>HF.2.5.2</t>
  </si>
  <si>
    <t xml:space="preserve"> صدا و سيما</t>
  </si>
  <si>
    <t xml:space="preserve"> شهرداري</t>
  </si>
  <si>
    <t xml:space="preserve"> سازمان خدمات درماني</t>
  </si>
  <si>
    <t xml:space="preserve"> سازمان تامين اجتماعي</t>
  </si>
  <si>
    <t xml:space="preserve"> پرداخت‌هاي مستقيم</t>
  </si>
  <si>
    <t xml:space="preserve"> موسسات غير انتفاعي درخدمت خانوارها</t>
  </si>
  <si>
    <t xml:space="preserve"> بانك‌ها</t>
  </si>
  <si>
    <t xml:space="preserve">دنياي خارج </t>
  </si>
  <si>
    <t>شركت‌ها HF.2.5</t>
  </si>
  <si>
    <t>دانشگاه آزاد</t>
  </si>
  <si>
    <t>HF.1.1.1.6</t>
  </si>
  <si>
    <t>ساير شركتها</t>
  </si>
  <si>
    <t>HF.2.5.3</t>
  </si>
  <si>
    <t>شهرداري</t>
  </si>
  <si>
    <r>
      <t xml:space="preserve">كد </t>
    </r>
    <r>
      <rPr>
        <b/>
        <sz val="12"/>
        <rFont val="B Mitra"/>
        <family val="0"/>
      </rPr>
      <t>ICHA</t>
    </r>
  </si>
  <si>
    <t xml:space="preserve"> آموزش پزشكي و تعليم كاركنان سلامت    </t>
  </si>
  <si>
    <t>درآمد شهرداري</t>
  </si>
  <si>
    <t xml:space="preserve"> شركت‌هاي بيمه‌ي تكميلي دولتي</t>
  </si>
  <si>
    <t xml:space="preserve"> شركت‌هاي بيمه‌ي تكميلي خصوصي</t>
  </si>
  <si>
    <t xml:space="preserve"> ( درصد )</t>
  </si>
  <si>
    <t xml:space="preserve">  عا ملين تامين مالي              منابع تامين مالي</t>
  </si>
  <si>
    <t xml:space="preserve">ساير دستگاه‌هاي دولت مركزي  </t>
  </si>
  <si>
    <t xml:space="preserve">      كاركردها                              فراهم كنندگان </t>
  </si>
  <si>
    <r>
      <t xml:space="preserve">جدول ا </t>
    </r>
    <r>
      <rPr>
        <b/>
        <sz val="18"/>
        <rFont val="Times New Roman"/>
        <family val="1"/>
      </rPr>
      <t>–</t>
    </r>
    <r>
      <rPr>
        <b/>
        <sz val="18"/>
        <rFont val="B Mitra"/>
        <family val="0"/>
      </rPr>
      <t xml:space="preserve">   هزينه هاي ملي سلامت بر حسب نوع عاملين تامين مالي و نوع  كاركرد ( </t>
    </r>
    <r>
      <rPr>
        <b/>
        <sz val="18"/>
        <rFont val="Calibri"/>
        <family val="2"/>
      </rPr>
      <t>FA * F</t>
    </r>
    <r>
      <rPr>
        <b/>
        <sz val="18"/>
        <rFont val="B Mitra"/>
        <family val="0"/>
      </rPr>
      <t xml:space="preserve"> )</t>
    </r>
  </si>
  <si>
    <r>
      <t xml:space="preserve">جدول 2 </t>
    </r>
    <r>
      <rPr>
        <b/>
        <sz val="18"/>
        <rFont val="Times New Roman"/>
        <family val="1"/>
      </rPr>
      <t xml:space="preserve">– </t>
    </r>
    <r>
      <rPr>
        <b/>
        <sz val="18"/>
        <rFont val="B Mitra"/>
        <family val="0"/>
      </rPr>
      <t xml:space="preserve"> هزينه هاي ملي سلامت بر حسب نوع عاملين تامين مالي و نوع فراهم كننده ( </t>
    </r>
    <r>
      <rPr>
        <b/>
        <sz val="18"/>
        <rFont val="Calibri"/>
        <family val="2"/>
      </rPr>
      <t>FA * P</t>
    </r>
    <r>
      <rPr>
        <b/>
        <sz val="18"/>
        <rFont val="B Mitra"/>
        <family val="0"/>
      </rPr>
      <t xml:space="preserve"> )</t>
    </r>
  </si>
  <si>
    <t>جدول 3 –   هزينه هاي ملي سلامت بر حسب نوع فراهم كننده و نوع كاركرد ( P * F )</t>
  </si>
  <si>
    <r>
      <t xml:space="preserve">جدول 4 </t>
    </r>
    <r>
      <rPr>
        <b/>
        <sz val="18"/>
        <rFont val="Times New Roman"/>
        <family val="1"/>
      </rPr>
      <t xml:space="preserve">– </t>
    </r>
    <r>
      <rPr>
        <b/>
        <sz val="18"/>
        <rFont val="B Mitra"/>
        <family val="0"/>
      </rPr>
      <t xml:space="preserve"> هزينه هاي ملي سلامت بر حسب نوع منبع تامين مالي و نوع عامل تامين مالي ( </t>
    </r>
    <r>
      <rPr>
        <b/>
        <sz val="18"/>
        <rFont val="Calibri"/>
        <family val="2"/>
      </rPr>
      <t>FS * FA</t>
    </r>
    <r>
      <rPr>
        <b/>
        <sz val="18"/>
        <rFont val="B Mitra"/>
        <family val="0"/>
      </rPr>
      <t xml:space="preserve"> )</t>
    </r>
  </si>
  <si>
    <t xml:space="preserve">جدول 1-1-     درصد هزينه‌هاي انجام شده توسط هر يك ازعاملين تامين مالي بابت كاركردهاي مختلف سلامت درسال1388 </t>
  </si>
  <si>
    <t xml:space="preserve">جدول 2-1-     درصد مشاركت هر يك ازعاملين تامين مالي دركاركردهاي مختلف سلامت درسال1388 </t>
  </si>
  <si>
    <t>جدول 1-2    درصد هزينه‌هاي عاملين تامين مالي بر حسب فراهم كنندگان خدمات سلامت در سال1388</t>
  </si>
  <si>
    <t>جدول 2-2-    درصد مشاركت هر يك ازعاملين تامين مالي در پوشش هزينه هاي هر يك از فراهم كنندگان خدمات سلامت در سال1388</t>
  </si>
  <si>
    <t>جدول 1-3-     درصد هزينه‌هاي فراهم كنندگان خدمات سلامت بابت كاركردهاي مختلف در سال 1388</t>
  </si>
  <si>
    <t>جدول 2-3-    درصد مشاركت هر يك  از فراهم كنندگان خدمات سلامت در كاركردهاي مختلف در سال 1388</t>
  </si>
  <si>
    <t>جدول 1-4-    سهم هر يك ازعاملين تامين مالي از منابع مختلف مالي درسال 1388</t>
  </si>
  <si>
    <t>جدول 2-4-    سهم هر يك ازمنابع مالي در پوشش هزينه هاي عاملين تامين مالي درسال1388</t>
  </si>
</sst>
</file>

<file path=xl/styles.xml><?xml version="1.0" encoding="utf-8"?>
<styleSheet xmlns="http://schemas.openxmlformats.org/spreadsheetml/2006/main">
  <numFmts count="10">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_-* #,##0.0_-;_-* #,##0.0\-;_-* &quot;-&quot;??_-;_-@_-"/>
    <numFmt numFmtId="165" formatCode="_-* #,##0_-;_-* #,##0\-;_-* &quot;-&quot;??_-;_-@_-"/>
  </numFmts>
  <fonts count="65">
    <font>
      <sz val="10"/>
      <name val="Arial"/>
      <family val="0"/>
    </font>
    <font>
      <sz val="12"/>
      <name val="B Lotus"/>
      <family val="0"/>
    </font>
    <font>
      <sz val="16"/>
      <name val="B Lotus"/>
      <family val="0"/>
    </font>
    <font>
      <sz val="16"/>
      <name val="Arial"/>
      <family val="0"/>
    </font>
    <font>
      <b/>
      <sz val="14"/>
      <name val="B Lotus"/>
      <family val="0"/>
    </font>
    <font>
      <b/>
      <sz val="16"/>
      <name val="B Lotus"/>
      <family val="0"/>
    </font>
    <font>
      <sz val="14"/>
      <name val="B Lotus"/>
      <family val="0"/>
    </font>
    <font>
      <sz val="13"/>
      <name val="B Lotus"/>
      <family val="0"/>
    </font>
    <font>
      <sz val="8"/>
      <name val="Arial"/>
      <family val="0"/>
    </font>
    <font>
      <sz val="12"/>
      <color indexed="8"/>
      <name val="B Lotus"/>
      <family val="0"/>
    </font>
    <font>
      <sz val="13"/>
      <color indexed="8"/>
      <name val="B Lotus"/>
      <family val="0"/>
    </font>
    <font>
      <b/>
      <sz val="8"/>
      <name val="Tahoma"/>
      <family val="0"/>
    </font>
    <font>
      <sz val="8"/>
      <name val="Tahoma"/>
      <family val="0"/>
    </font>
    <font>
      <b/>
      <sz val="14"/>
      <name val="B Mitra"/>
      <family val="0"/>
    </font>
    <font>
      <sz val="14"/>
      <name val="B Mitra"/>
      <family val="0"/>
    </font>
    <font>
      <sz val="10"/>
      <name val="B Mitra"/>
      <family val="0"/>
    </font>
    <font>
      <sz val="16"/>
      <name val="B Mitra"/>
      <family val="0"/>
    </font>
    <font>
      <b/>
      <sz val="12"/>
      <name val="B Mitra"/>
      <family val="0"/>
    </font>
    <font>
      <b/>
      <sz val="10"/>
      <name val="B Mitra"/>
      <family val="0"/>
    </font>
    <font>
      <b/>
      <sz val="16"/>
      <name val="B Mitra"/>
      <family val="0"/>
    </font>
    <font>
      <sz val="15"/>
      <name val="B Mitra"/>
      <family val="0"/>
    </font>
    <font>
      <b/>
      <sz val="10"/>
      <name val="B Lotus"/>
      <family val="0"/>
    </font>
    <font>
      <sz val="15"/>
      <name val="Arial"/>
      <family val="0"/>
    </font>
    <font>
      <sz val="15"/>
      <name val="B Lotus"/>
      <family val="0"/>
    </font>
    <font>
      <b/>
      <sz val="18"/>
      <name val="B Lotus"/>
      <family val="0"/>
    </font>
    <font>
      <b/>
      <sz val="12"/>
      <name val="B Lotus"/>
      <family val="0"/>
    </font>
    <font>
      <b/>
      <sz val="15"/>
      <name val="B Mitra"/>
      <family val="0"/>
    </font>
    <font>
      <b/>
      <sz val="18"/>
      <name val="B Mitra"/>
      <family val="0"/>
    </font>
    <font>
      <b/>
      <sz val="18"/>
      <name val="Times New Roman"/>
      <family val="1"/>
    </font>
    <font>
      <b/>
      <sz val="1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medium"/>
      <top style="medium"/>
      <bottom>
        <color indexed="63"/>
      </bottom>
    </border>
    <border>
      <left style="medium"/>
      <right style="thin"/>
      <top style="medium"/>
      <bottom style="medium"/>
    </border>
    <border>
      <left style="thin"/>
      <right>
        <color indexed="63"/>
      </right>
      <top style="medium"/>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color indexed="63"/>
      </top>
      <bottom style="thin"/>
    </border>
    <border>
      <left>
        <color indexed="63"/>
      </left>
      <right style="medium"/>
      <top style="thin"/>
      <bottom style="thin"/>
    </border>
    <border>
      <left style="medium"/>
      <right style="medium"/>
      <top style="thin"/>
      <bottom style="medium"/>
    </border>
    <border>
      <left>
        <color indexed="63"/>
      </left>
      <right style="medium"/>
      <top>
        <color indexed="63"/>
      </top>
      <bottom style="medium"/>
    </border>
    <border>
      <left style="medium"/>
      <right style="medium"/>
      <top>
        <color indexed="63"/>
      </top>
      <bottom style="medium"/>
    </border>
    <border>
      <left style="thin"/>
      <right style="thin"/>
      <top>
        <color indexed="63"/>
      </top>
      <bottom style="thin"/>
    </border>
    <border>
      <left style="thin"/>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thin"/>
      <bottom>
        <color indexed="63"/>
      </bottom>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color indexed="63"/>
      </right>
      <top>
        <color indexed="63"/>
      </top>
      <bottom style="medium"/>
    </border>
    <border>
      <left style="medium"/>
      <right style="medium"/>
      <top style="thin"/>
      <bottom>
        <color indexed="63"/>
      </bottom>
    </border>
    <border>
      <left style="medium"/>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9">
    <xf numFmtId="0" fontId="0" fillId="0" borderId="0" xfId="0" applyAlignment="1">
      <alignment/>
    </xf>
    <xf numFmtId="3" fontId="1" fillId="0" borderId="0" xfId="0" applyNumberFormat="1" applyFont="1" applyAlignment="1">
      <alignment horizontal="center"/>
    </xf>
    <xf numFmtId="3" fontId="2" fillId="0" borderId="0" xfId="0" applyNumberFormat="1" applyFont="1" applyBorder="1" applyAlignment="1">
      <alignment horizontal="center" vertical="center"/>
    </xf>
    <xf numFmtId="3" fontId="3" fillId="0" borderId="0" xfId="0" applyNumberFormat="1" applyFont="1" applyBorder="1" applyAlignment="1">
      <alignment horizontal="center" vertical="center"/>
    </xf>
    <xf numFmtId="3" fontId="1" fillId="0" borderId="10" xfId="0" applyNumberFormat="1" applyFont="1" applyBorder="1" applyAlignment="1">
      <alignment horizontal="center" vertical="center" wrapText="1"/>
    </xf>
    <xf numFmtId="3" fontId="6" fillId="0" borderId="0" xfId="0" applyNumberFormat="1" applyFont="1" applyBorder="1" applyAlignment="1">
      <alignment horizontal="center"/>
    </xf>
    <xf numFmtId="3" fontId="6" fillId="0" borderId="0" xfId="0" applyNumberFormat="1" applyFont="1" applyAlignment="1">
      <alignment horizontal="right"/>
    </xf>
    <xf numFmtId="3" fontId="6" fillId="0" borderId="0" xfId="0" applyNumberFormat="1" applyFont="1" applyBorder="1" applyAlignment="1">
      <alignment horizontal="center" vertical="center"/>
    </xf>
    <xf numFmtId="3" fontId="6" fillId="0" borderId="0" xfId="0" applyNumberFormat="1" applyFont="1" applyBorder="1" applyAlignment="1">
      <alignment horizontal="justify" vertical="center"/>
    </xf>
    <xf numFmtId="3" fontId="0" fillId="0" borderId="0" xfId="0" applyNumberFormat="1" applyBorder="1" applyAlignment="1">
      <alignment horizontal="justify" vertical="center"/>
    </xf>
    <xf numFmtId="3" fontId="1" fillId="0" borderId="11" xfId="0" applyNumberFormat="1" applyFont="1" applyBorder="1" applyAlignment="1">
      <alignment horizontal="center" vertical="center" wrapText="1"/>
    </xf>
    <xf numFmtId="3" fontId="1" fillId="33" borderId="12"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1" fillId="0" borderId="0" xfId="0" applyNumberFormat="1" applyFont="1" applyAlignment="1">
      <alignment horizontal="center" vertical="center"/>
    </xf>
    <xf numFmtId="3" fontId="1" fillId="0" borderId="13" xfId="0" applyNumberFormat="1" applyFont="1" applyBorder="1" applyAlignment="1">
      <alignment horizontal="center" vertical="center"/>
    </xf>
    <xf numFmtId="3" fontId="6" fillId="0" borderId="0" xfId="0" applyNumberFormat="1" applyFont="1" applyAlignment="1">
      <alignment horizontal="center"/>
    </xf>
    <xf numFmtId="43" fontId="0" fillId="0" borderId="0" xfId="42" applyFont="1" applyAlignment="1">
      <alignment/>
    </xf>
    <xf numFmtId="3" fontId="16" fillId="0" borderId="0" xfId="0" applyNumberFormat="1" applyFont="1" applyBorder="1" applyAlignment="1">
      <alignment horizontal="center" vertical="center"/>
    </xf>
    <xf numFmtId="1" fontId="15" fillId="0" borderId="0" xfId="0" applyNumberFormat="1" applyFont="1" applyBorder="1" applyAlignment="1">
      <alignment horizontal="center" vertical="center"/>
    </xf>
    <xf numFmtId="1" fontId="15" fillId="0" borderId="0" xfId="0" applyNumberFormat="1" applyFont="1" applyAlignment="1">
      <alignment horizontal="center" vertical="center"/>
    </xf>
    <xf numFmtId="0" fontId="15" fillId="0" borderId="0" xfId="0" applyFont="1" applyBorder="1" applyAlignment="1">
      <alignment horizontal="center" vertical="center"/>
    </xf>
    <xf numFmtId="3" fontId="20" fillId="0" borderId="0" xfId="0" applyNumberFormat="1" applyFont="1" applyBorder="1" applyAlignment="1">
      <alignment/>
    </xf>
    <xf numFmtId="3" fontId="20" fillId="0" borderId="0" xfId="0" applyNumberFormat="1" applyFont="1" applyBorder="1" applyAlignment="1">
      <alignment horizontal="center" vertical="center"/>
    </xf>
    <xf numFmtId="3" fontId="14" fillId="0" borderId="0" xfId="0" applyNumberFormat="1" applyFont="1" applyAlignment="1">
      <alignment horizontal="center" vertical="center"/>
    </xf>
    <xf numFmtId="3" fontId="13" fillId="0" borderId="14" xfId="0" applyNumberFormat="1" applyFont="1" applyBorder="1" applyAlignment="1">
      <alignment horizontal="right"/>
    </xf>
    <xf numFmtId="0" fontId="0" fillId="0" borderId="0" xfId="0" applyFill="1" applyAlignment="1">
      <alignment/>
    </xf>
    <xf numFmtId="1" fontId="0" fillId="0" borderId="0" xfId="0" applyNumberFormat="1" applyBorder="1" applyAlignment="1">
      <alignment horizontal="center" vertical="center"/>
    </xf>
    <xf numFmtId="1" fontId="0" fillId="0" borderId="0" xfId="0" applyNumberFormat="1" applyAlignment="1">
      <alignment horizontal="center" vertical="center"/>
    </xf>
    <xf numFmtId="0" fontId="0" fillId="0" borderId="0" xfId="0" applyBorder="1" applyAlignment="1">
      <alignment horizontal="center" vertical="center"/>
    </xf>
    <xf numFmtId="3" fontId="22" fillId="0" borderId="0" xfId="0" applyNumberFormat="1" applyFont="1" applyBorder="1" applyAlignment="1">
      <alignment/>
    </xf>
    <xf numFmtId="3" fontId="23" fillId="0" borderId="0" xfId="0" applyNumberFormat="1" applyFont="1" applyBorder="1" applyAlignment="1">
      <alignment horizontal="center" vertical="center"/>
    </xf>
    <xf numFmtId="3" fontId="22" fillId="0" borderId="0" xfId="0" applyNumberFormat="1" applyFont="1" applyBorder="1" applyAlignment="1">
      <alignment horizontal="center" vertical="center"/>
    </xf>
    <xf numFmtId="3" fontId="7" fillId="0" borderId="10"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6" fillId="0" borderId="12" xfId="0" applyNumberFormat="1" applyFont="1" applyFill="1" applyBorder="1" applyAlignment="1">
      <alignment horizontal="center" vertical="center" wrapText="1"/>
    </xf>
    <xf numFmtId="3" fontId="5" fillId="0" borderId="0" xfId="0" applyNumberFormat="1" applyFont="1" applyBorder="1" applyAlignment="1">
      <alignment horizontal="center" vertical="center"/>
    </xf>
    <xf numFmtId="3" fontId="9" fillId="0" borderId="16"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164" fontId="4" fillId="0" borderId="0" xfId="42" applyNumberFormat="1" applyFont="1" applyBorder="1" applyAlignment="1">
      <alignment horizontal="center" vertical="center"/>
    </xf>
    <xf numFmtId="0" fontId="0" fillId="0" borderId="0" xfId="0" applyBorder="1" applyAlignment="1">
      <alignment/>
    </xf>
    <xf numFmtId="3" fontId="1" fillId="0" borderId="15" xfId="0" applyNumberFormat="1" applyFont="1" applyBorder="1" applyAlignment="1">
      <alignment horizontal="center"/>
    </xf>
    <xf numFmtId="3" fontId="17" fillId="0" borderId="18" xfId="0" applyNumberFormat="1" applyFont="1" applyBorder="1" applyAlignment="1">
      <alignment horizontal="center" vertical="center"/>
    </xf>
    <xf numFmtId="3" fontId="24" fillId="0" borderId="19" xfId="0" applyNumberFormat="1" applyFont="1" applyBorder="1" applyAlignment="1">
      <alignment horizontal="center" vertical="center"/>
    </xf>
    <xf numFmtId="3" fontId="24" fillId="0" borderId="20" xfId="0" applyNumberFormat="1" applyFont="1" applyBorder="1" applyAlignment="1">
      <alignment horizontal="center" vertical="center"/>
    </xf>
    <xf numFmtId="3" fontId="24" fillId="0" borderId="20" xfId="0" applyNumberFormat="1" applyFont="1" applyFill="1" applyBorder="1" applyAlignment="1">
      <alignment horizontal="center" vertical="center"/>
    </xf>
    <xf numFmtId="3" fontId="24" fillId="0" borderId="21" xfId="0" applyNumberFormat="1" applyFont="1" applyBorder="1" applyAlignment="1">
      <alignment horizontal="center" vertical="center"/>
    </xf>
    <xf numFmtId="3" fontId="24" fillId="0" borderId="22" xfId="0" applyNumberFormat="1" applyFont="1" applyBorder="1" applyAlignment="1">
      <alignment horizontal="center" vertical="center"/>
    </xf>
    <xf numFmtId="3" fontId="24" fillId="0" borderId="23" xfId="0" applyNumberFormat="1" applyFont="1" applyBorder="1" applyAlignment="1">
      <alignment horizontal="center" vertical="center"/>
    </xf>
    <xf numFmtId="3" fontId="24" fillId="0" borderId="23" xfId="0" applyNumberFormat="1" applyFont="1" applyFill="1" applyBorder="1" applyAlignment="1">
      <alignment horizontal="center" vertical="center"/>
    </xf>
    <xf numFmtId="3" fontId="24" fillId="0" borderId="24" xfId="0" applyNumberFormat="1" applyFont="1" applyBorder="1" applyAlignment="1">
      <alignment horizontal="center" vertical="center"/>
    </xf>
    <xf numFmtId="3" fontId="24" fillId="0" borderId="13" xfId="0" applyNumberFormat="1" applyFont="1" applyBorder="1" applyAlignment="1">
      <alignment horizontal="center" vertical="center"/>
    </xf>
    <xf numFmtId="3" fontId="24" fillId="0" borderId="25" xfId="0" applyNumberFormat="1" applyFont="1" applyBorder="1" applyAlignment="1">
      <alignment horizontal="center" vertical="center"/>
    </xf>
    <xf numFmtId="3" fontId="24" fillId="0" borderId="25" xfId="0" applyNumberFormat="1" applyFont="1" applyFill="1" applyBorder="1" applyAlignment="1">
      <alignment horizontal="center" vertical="center"/>
    </xf>
    <xf numFmtId="3" fontId="24" fillId="0" borderId="14" xfId="0" applyNumberFormat="1" applyFont="1" applyBorder="1" applyAlignment="1">
      <alignment horizontal="center" vertical="center"/>
    </xf>
    <xf numFmtId="164" fontId="24" fillId="0" borderId="19" xfId="42" applyNumberFormat="1" applyFont="1" applyBorder="1" applyAlignment="1">
      <alignment horizontal="center" vertical="center"/>
    </xf>
    <xf numFmtId="165" fontId="24" fillId="0" borderId="20" xfId="42" applyNumberFormat="1" applyFont="1" applyBorder="1" applyAlignment="1">
      <alignment horizontal="center" vertical="center"/>
    </xf>
    <xf numFmtId="165" fontId="24" fillId="0" borderId="21" xfId="42" applyNumberFormat="1" applyFont="1" applyBorder="1" applyAlignment="1">
      <alignment horizontal="center" vertical="center"/>
    </xf>
    <xf numFmtId="164" fontId="24" fillId="0" borderId="22" xfId="42" applyNumberFormat="1" applyFont="1" applyBorder="1" applyAlignment="1">
      <alignment horizontal="center" vertical="center"/>
    </xf>
    <xf numFmtId="165" fontId="24" fillId="0" borderId="23" xfId="42" applyNumberFormat="1" applyFont="1" applyBorder="1" applyAlignment="1">
      <alignment horizontal="center" vertical="center"/>
    </xf>
    <xf numFmtId="165" fontId="24" fillId="0" borderId="24" xfId="42" applyNumberFormat="1" applyFont="1" applyBorder="1" applyAlignment="1">
      <alignment horizontal="center" vertical="center"/>
    </xf>
    <xf numFmtId="165" fontId="24" fillId="0" borderId="13" xfId="42" applyNumberFormat="1" applyFont="1" applyBorder="1" applyAlignment="1">
      <alignment horizontal="center" vertical="center"/>
    </xf>
    <xf numFmtId="165" fontId="24" fillId="0" borderId="25" xfId="42" applyNumberFormat="1" applyFont="1" applyBorder="1" applyAlignment="1">
      <alignment horizontal="center" vertical="center"/>
    </xf>
    <xf numFmtId="165" fontId="24" fillId="0" borderId="14" xfId="42" applyNumberFormat="1" applyFont="1" applyBorder="1" applyAlignment="1">
      <alignment horizontal="center" vertical="center"/>
    </xf>
    <xf numFmtId="165" fontId="24" fillId="0" borderId="19" xfId="42" applyNumberFormat="1" applyFont="1" applyBorder="1" applyAlignment="1">
      <alignment horizontal="center" vertical="center"/>
    </xf>
    <xf numFmtId="165" fontId="24" fillId="0" borderId="22" xfId="42" applyNumberFormat="1" applyFont="1" applyBorder="1" applyAlignment="1">
      <alignment horizontal="center" vertical="center"/>
    </xf>
    <xf numFmtId="3" fontId="24" fillId="0" borderId="24" xfId="0" applyNumberFormat="1" applyFont="1" applyFill="1" applyBorder="1" applyAlignment="1">
      <alignment horizontal="center" vertical="center"/>
    </xf>
    <xf numFmtId="3" fontId="24" fillId="0" borderId="14" xfId="0" applyNumberFormat="1" applyFont="1" applyFill="1" applyBorder="1" applyAlignment="1">
      <alignment horizontal="center" vertical="center"/>
    </xf>
    <xf numFmtId="3" fontId="24" fillId="0" borderId="19" xfId="0" applyNumberFormat="1" applyFont="1" applyBorder="1" applyAlignment="1">
      <alignment horizontal="center"/>
    </xf>
    <xf numFmtId="3" fontId="24" fillId="0" borderId="22" xfId="0" applyNumberFormat="1" applyFont="1" applyBorder="1" applyAlignment="1">
      <alignment horizontal="center"/>
    </xf>
    <xf numFmtId="3" fontId="24" fillId="0" borderId="13" xfId="0" applyNumberFormat="1" applyFont="1" applyBorder="1" applyAlignment="1">
      <alignment horizontal="center"/>
    </xf>
    <xf numFmtId="3" fontId="24" fillId="0" borderId="25" xfId="0" applyNumberFormat="1" applyFont="1" applyBorder="1" applyAlignment="1">
      <alignment horizontal="center"/>
    </xf>
    <xf numFmtId="3" fontId="24" fillId="0" borderId="14" xfId="0" applyNumberFormat="1" applyFont="1" applyBorder="1" applyAlignment="1">
      <alignment horizontal="center"/>
    </xf>
    <xf numFmtId="3" fontId="13" fillId="0" borderId="26" xfId="0" applyNumberFormat="1"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3" fontId="13" fillId="0" borderId="29" xfId="0" applyNumberFormat="1" applyFont="1" applyBorder="1" applyAlignment="1">
      <alignment horizontal="center" vertical="center" wrapText="1"/>
    </xf>
    <xf numFmtId="3" fontId="13" fillId="0" borderId="30" xfId="0" applyNumberFormat="1" applyFont="1" applyBorder="1" applyAlignment="1">
      <alignment horizontal="center" vertical="center" wrapText="1"/>
    </xf>
    <xf numFmtId="3" fontId="13" fillId="0" borderId="31" xfId="0" applyNumberFormat="1" applyFont="1" applyBorder="1" applyAlignment="1">
      <alignment horizontal="center" vertical="center" wrapText="1"/>
    </xf>
    <xf numFmtId="3" fontId="13" fillId="0" borderId="32" xfId="0" applyNumberFormat="1" applyFont="1" applyBorder="1" applyAlignment="1">
      <alignment horizontal="center" vertical="center" wrapText="1"/>
    </xf>
    <xf numFmtId="3" fontId="16" fillId="0" borderId="29" xfId="0" applyNumberFormat="1" applyFont="1" applyBorder="1" applyAlignment="1">
      <alignment horizontal="center" vertical="center"/>
    </xf>
    <xf numFmtId="3" fontId="17" fillId="0" borderId="31" xfId="0" applyNumberFormat="1" applyFont="1" applyBorder="1" applyAlignment="1">
      <alignment horizontal="center" vertical="center"/>
    </xf>
    <xf numFmtId="3" fontId="17" fillId="0" borderId="31" xfId="0" applyNumberFormat="1" applyFont="1" applyBorder="1" applyAlignment="1">
      <alignment horizontal="center" vertical="center" wrapText="1"/>
    </xf>
    <xf numFmtId="3" fontId="17" fillId="0" borderId="32" xfId="0" applyNumberFormat="1" applyFont="1" applyBorder="1" applyAlignment="1">
      <alignment horizontal="center" vertical="center" wrapText="1"/>
    </xf>
    <xf numFmtId="3" fontId="13" fillId="0" borderId="33" xfId="0" applyNumberFormat="1" applyFont="1" applyBorder="1" applyAlignment="1">
      <alignment horizontal="center" vertical="center" wrapText="1"/>
    </xf>
    <xf numFmtId="3" fontId="13" fillId="0" borderId="34" xfId="0" applyNumberFormat="1" applyFont="1" applyBorder="1" applyAlignment="1">
      <alignment horizontal="right" vertical="center" wrapText="1"/>
    </xf>
    <xf numFmtId="3" fontId="13" fillId="0" borderId="14" xfId="0" applyNumberFormat="1" applyFont="1" applyBorder="1" applyAlignment="1">
      <alignment horizontal="right" vertical="center" wrapText="1"/>
    </xf>
    <xf numFmtId="0" fontId="13" fillId="0" borderId="35" xfId="0" applyFont="1" applyBorder="1" applyAlignment="1">
      <alignment horizontal="center" vertical="center" wrapText="1"/>
    </xf>
    <xf numFmtId="3" fontId="13" fillId="0" borderId="35" xfId="0" applyNumberFormat="1" applyFont="1" applyBorder="1" applyAlignment="1">
      <alignment horizontal="center" vertical="center" wrapText="1"/>
    </xf>
    <xf numFmtId="3" fontId="25" fillId="0" borderId="0" xfId="0" applyNumberFormat="1" applyFont="1" applyBorder="1" applyAlignment="1">
      <alignment horizontal="center"/>
    </xf>
    <xf numFmtId="3" fontId="25" fillId="0" borderId="15" xfId="0" applyNumberFormat="1" applyFont="1" applyBorder="1" applyAlignment="1">
      <alignment horizontal="center"/>
    </xf>
    <xf numFmtId="3" fontId="25" fillId="0" borderId="36" xfId="0" applyNumberFormat="1" applyFont="1" applyBorder="1" applyAlignment="1">
      <alignment horizontal="center"/>
    </xf>
    <xf numFmtId="3" fontId="25" fillId="0" borderId="18" xfId="0" applyNumberFormat="1" applyFont="1" applyBorder="1" applyAlignment="1">
      <alignment horizontal="center"/>
    </xf>
    <xf numFmtId="3" fontId="25" fillId="0" borderId="37" xfId="0" applyNumberFormat="1" applyFont="1" applyBorder="1" applyAlignment="1">
      <alignment horizontal="center"/>
    </xf>
    <xf numFmtId="3" fontId="13" fillId="0" borderId="38" xfId="0" applyNumberFormat="1" applyFont="1" applyBorder="1" applyAlignment="1">
      <alignment horizontal="right" vertical="center" wrapText="1"/>
    </xf>
    <xf numFmtId="3" fontId="13" fillId="0" borderId="24" xfId="0" applyNumberFormat="1" applyFont="1" applyBorder="1" applyAlignment="1">
      <alignment horizontal="right" vertical="center" wrapText="1"/>
    </xf>
    <xf numFmtId="3" fontId="26" fillId="0" borderId="24" xfId="0" applyNumberFormat="1" applyFont="1" applyBorder="1" applyAlignment="1">
      <alignment horizontal="right" vertical="center" wrapText="1"/>
    </xf>
    <xf numFmtId="3" fontId="13" fillId="0" borderId="39" xfId="0" applyNumberFormat="1" applyFont="1" applyBorder="1" applyAlignment="1">
      <alignment horizontal="right" vertical="center" wrapText="1"/>
    </xf>
    <xf numFmtId="3" fontId="19" fillId="0" borderId="40" xfId="0" applyNumberFormat="1" applyFont="1" applyBorder="1" applyAlignment="1">
      <alignment horizontal="right" vertical="center" wrapText="1"/>
    </xf>
    <xf numFmtId="3" fontId="21" fillId="0" borderId="41" xfId="0" applyNumberFormat="1" applyFont="1" applyBorder="1" applyAlignment="1">
      <alignment horizontal="center" vertical="center" wrapText="1"/>
    </xf>
    <xf numFmtId="3" fontId="13" fillId="0" borderId="42" xfId="0" applyNumberFormat="1" applyFont="1" applyBorder="1" applyAlignment="1">
      <alignment horizontal="right"/>
    </xf>
    <xf numFmtId="3" fontId="21" fillId="0" borderId="43" xfId="0" applyNumberFormat="1" applyFont="1" applyBorder="1" applyAlignment="1">
      <alignment horizontal="center" vertical="center" wrapText="1"/>
    </xf>
    <xf numFmtId="3" fontId="13" fillId="0" borderId="44" xfId="0" applyNumberFormat="1" applyFont="1" applyBorder="1" applyAlignment="1">
      <alignment horizontal="right"/>
    </xf>
    <xf numFmtId="3" fontId="13" fillId="0" borderId="45" xfId="0" applyNumberFormat="1" applyFont="1" applyBorder="1" applyAlignment="1">
      <alignment horizontal="right" vertical="center" wrapText="1"/>
    </xf>
    <xf numFmtId="3" fontId="13" fillId="0" borderId="45" xfId="0" applyNumberFormat="1" applyFont="1" applyBorder="1" applyAlignment="1">
      <alignment horizontal="right"/>
    </xf>
    <xf numFmtId="3" fontId="21" fillId="0" borderId="43"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1" fillId="33" borderId="47" xfId="0" applyNumberFormat="1" applyFont="1" applyFill="1" applyBorder="1" applyAlignment="1">
      <alignment horizontal="center" vertical="center" wrapText="1"/>
    </xf>
    <xf numFmtId="3" fontId="19" fillId="0" borderId="48" xfId="0" applyNumberFormat="1" applyFont="1" applyBorder="1" applyAlignment="1">
      <alignment horizontal="right" vertical="center" wrapText="1"/>
    </xf>
    <xf numFmtId="0" fontId="27" fillId="0" borderId="0" xfId="0" applyFont="1" applyAlignment="1">
      <alignment/>
    </xf>
    <xf numFmtId="3" fontId="27" fillId="0" borderId="0" xfId="0" applyNumberFormat="1" applyFont="1" applyAlignment="1">
      <alignment horizontal="right" vertical="center"/>
    </xf>
    <xf numFmtId="3" fontId="27" fillId="0" borderId="0" xfId="0" applyNumberFormat="1" applyFont="1" applyAlignment="1">
      <alignment horizontal="right"/>
    </xf>
    <xf numFmtId="3" fontId="27" fillId="0" borderId="0" xfId="0" applyNumberFormat="1" applyFont="1" applyAlignment="1">
      <alignment horizontal="center"/>
    </xf>
    <xf numFmtId="1" fontId="27" fillId="0" borderId="0" xfId="0" applyNumberFormat="1" applyFont="1" applyAlignment="1">
      <alignment horizontal="center" vertical="center"/>
    </xf>
    <xf numFmtId="3" fontId="24" fillId="0" borderId="20" xfId="0" applyNumberFormat="1" applyFont="1" applyBorder="1" applyAlignment="1">
      <alignment horizontal="center"/>
    </xf>
    <xf numFmtId="3" fontId="24" fillId="0" borderId="23" xfId="0" applyNumberFormat="1" applyFont="1" applyBorder="1" applyAlignment="1">
      <alignment horizontal="center"/>
    </xf>
    <xf numFmtId="3" fontId="24" fillId="0" borderId="24" xfId="0" applyNumberFormat="1" applyFont="1" applyBorder="1" applyAlignment="1">
      <alignment horizontal="center"/>
    </xf>
    <xf numFmtId="164" fontId="24" fillId="0" borderId="19" xfId="42" applyNumberFormat="1" applyFont="1" applyBorder="1" applyAlignment="1">
      <alignment horizontal="center"/>
    </xf>
    <xf numFmtId="165" fontId="24" fillId="0" borderId="20" xfId="42" applyNumberFormat="1" applyFont="1" applyBorder="1" applyAlignment="1">
      <alignment horizontal="center"/>
    </xf>
    <xf numFmtId="165" fontId="24" fillId="0" borderId="21" xfId="42" applyNumberFormat="1" applyFont="1" applyBorder="1" applyAlignment="1">
      <alignment horizontal="center"/>
    </xf>
    <xf numFmtId="164" fontId="24" fillId="0" borderId="22" xfId="42" applyNumberFormat="1" applyFont="1" applyBorder="1" applyAlignment="1">
      <alignment horizontal="center"/>
    </xf>
    <xf numFmtId="165" fontId="24" fillId="0" borderId="23" xfId="42" applyNumberFormat="1" applyFont="1" applyBorder="1" applyAlignment="1">
      <alignment horizontal="center"/>
    </xf>
    <xf numFmtId="165" fontId="24" fillId="0" borderId="24" xfId="42" applyNumberFormat="1" applyFont="1" applyBorder="1" applyAlignment="1">
      <alignment horizontal="center"/>
    </xf>
    <xf numFmtId="3" fontId="24" fillId="0" borderId="49" xfId="0" applyNumberFormat="1" applyFont="1" applyBorder="1" applyAlignment="1">
      <alignment horizontal="center"/>
    </xf>
    <xf numFmtId="3" fontId="24" fillId="0" borderId="38" xfId="0" applyNumberFormat="1" applyFont="1" applyBorder="1" applyAlignment="1">
      <alignment horizontal="center"/>
    </xf>
    <xf numFmtId="3" fontId="25" fillId="0" borderId="50" xfId="0" applyNumberFormat="1" applyFont="1" applyBorder="1" applyAlignment="1">
      <alignment horizontal="center"/>
    </xf>
    <xf numFmtId="3" fontId="25" fillId="0" borderId="40" xfId="0" applyNumberFormat="1" applyFont="1" applyBorder="1" applyAlignment="1">
      <alignment horizontal="center"/>
    </xf>
    <xf numFmtId="0" fontId="13" fillId="0" borderId="26" xfId="0" applyFont="1" applyBorder="1" applyAlignment="1">
      <alignment horizontal="center" vertical="center" wrapText="1"/>
    </xf>
    <xf numFmtId="3" fontId="25" fillId="0" borderId="27" xfId="0" applyNumberFormat="1" applyFont="1" applyBorder="1" applyAlignment="1">
      <alignment horizontal="center"/>
    </xf>
    <xf numFmtId="3" fontId="13" fillId="0" borderId="51" xfId="0" applyNumberFormat="1"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47" xfId="0" applyFont="1" applyBorder="1" applyAlignment="1">
      <alignment horizontal="center" vertical="center" wrapText="1"/>
    </xf>
    <xf numFmtId="3" fontId="13" fillId="0" borderId="26" xfId="0" applyNumberFormat="1" applyFont="1" applyBorder="1" applyAlignment="1">
      <alignment horizontal="center" vertical="center" wrapText="1"/>
    </xf>
    <xf numFmtId="3" fontId="13" fillId="0" borderId="54" xfId="0" applyNumberFormat="1" applyFont="1" applyBorder="1" applyAlignment="1">
      <alignment horizontal="center" vertical="center" wrapText="1"/>
    </xf>
    <xf numFmtId="3" fontId="13" fillId="0" borderId="56" xfId="0" applyNumberFormat="1" applyFont="1" applyBorder="1" applyAlignment="1">
      <alignment horizontal="center" vertical="center" wrapText="1"/>
    </xf>
    <xf numFmtId="0" fontId="18" fillId="0" borderId="52"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47" xfId="0" applyFont="1" applyBorder="1" applyAlignment="1">
      <alignment horizontal="center" vertical="center" wrapText="1"/>
    </xf>
    <xf numFmtId="3" fontId="13" fillId="0" borderId="52" xfId="0" applyNumberFormat="1" applyFont="1" applyBorder="1" applyAlignment="1">
      <alignment horizontal="center" vertical="center" wrapText="1"/>
    </xf>
    <xf numFmtId="3" fontId="13" fillId="0" borderId="57" xfId="0" applyNumberFormat="1" applyFont="1" applyFill="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3" fontId="13" fillId="0" borderId="19" xfId="0" applyNumberFormat="1" applyFont="1" applyBorder="1" applyAlignment="1">
      <alignment horizontal="center" vertical="center" wrapText="1"/>
    </xf>
    <xf numFmtId="0" fontId="18" fillId="0" borderId="13" xfId="0" applyFont="1" applyBorder="1" applyAlignment="1">
      <alignment horizontal="center" vertical="center" wrapText="1"/>
    </xf>
    <xf numFmtId="3" fontId="13" fillId="0" borderId="21" xfId="0" applyNumberFormat="1" applyFont="1" applyBorder="1" applyAlignment="1">
      <alignment horizontal="center" vertical="center" wrapText="1"/>
    </xf>
    <xf numFmtId="0" fontId="18" fillId="0" borderId="14" xfId="0" applyFont="1" applyBorder="1" applyAlignment="1">
      <alignment horizontal="center" vertical="center" wrapText="1"/>
    </xf>
    <xf numFmtId="3" fontId="13" fillId="0" borderId="58" xfId="0" applyNumberFormat="1" applyFont="1" applyFill="1" applyBorder="1" applyAlignment="1">
      <alignment horizontal="center" vertical="center" wrapText="1"/>
    </xf>
    <xf numFmtId="0" fontId="13" fillId="0" borderId="56" xfId="0" applyFont="1" applyBorder="1" applyAlignment="1">
      <alignment horizontal="center" vertical="center" wrapText="1"/>
    </xf>
    <xf numFmtId="3" fontId="13" fillId="0" borderId="58" xfId="0" applyNumberFormat="1" applyFont="1" applyBorder="1" applyAlignment="1">
      <alignment horizontal="center" vertical="center" wrapText="1"/>
    </xf>
    <xf numFmtId="0" fontId="13" fillId="0" borderId="60" xfId="0" applyFont="1" applyBorder="1" applyAlignment="1">
      <alignment horizontal="center" vertical="center" wrapText="1"/>
    </xf>
    <xf numFmtId="3" fontId="13" fillId="0" borderId="21" xfId="0" applyNumberFormat="1" applyFont="1" applyBorder="1" applyAlignment="1">
      <alignment horizontal="center" vertical="center"/>
    </xf>
    <xf numFmtId="0" fontId="13" fillId="0" borderId="39" xfId="0" applyFont="1" applyBorder="1" applyAlignment="1">
      <alignment horizontal="center" vertical="center"/>
    </xf>
    <xf numFmtId="3" fontId="13" fillId="0" borderId="20"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51" xfId="0" applyFont="1" applyBorder="1" applyAlignment="1">
      <alignment horizontal="center"/>
    </xf>
    <xf numFmtId="0" fontId="18" fillId="0" borderId="60" xfId="0" applyFont="1" applyBorder="1" applyAlignment="1">
      <alignment horizontal="center"/>
    </xf>
    <xf numFmtId="0" fontId="18" fillId="0" borderId="52" xfId="0" applyFont="1" applyBorder="1" applyAlignment="1">
      <alignment horizontal="center"/>
    </xf>
    <xf numFmtId="3" fontId="13" fillId="0" borderId="51" xfId="0" applyNumberFormat="1" applyFont="1" applyBorder="1" applyAlignment="1">
      <alignment horizontal="center" vertical="center"/>
    </xf>
    <xf numFmtId="0" fontId="18" fillId="0" borderId="60" xfId="0" applyFont="1" applyBorder="1" applyAlignment="1">
      <alignment horizontal="center" vertical="center"/>
    </xf>
    <xf numFmtId="0" fontId="18" fillId="0" borderId="52" xfId="0" applyFont="1" applyBorder="1" applyAlignment="1">
      <alignment horizontal="center" vertical="center"/>
    </xf>
    <xf numFmtId="3" fontId="13" fillId="0" borderId="19" xfId="0" applyNumberFormat="1" applyFont="1" applyBorder="1" applyAlignment="1">
      <alignment horizontal="center" vertical="center"/>
    </xf>
    <xf numFmtId="0" fontId="13" fillId="0" borderId="61" xfId="0" applyFont="1" applyBorder="1" applyAlignment="1">
      <alignment horizontal="center" vertical="center"/>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4" xfId="0" applyFont="1" applyBorder="1" applyAlignment="1">
      <alignment horizontal="center" vertical="center" wrapText="1"/>
    </xf>
    <xf numFmtId="3" fontId="13" fillId="0" borderId="20" xfId="0" applyNumberFormat="1" applyFont="1" applyBorder="1" applyAlignment="1">
      <alignment horizontal="center" vertical="center" wrapText="1"/>
    </xf>
    <xf numFmtId="0" fontId="18" fillId="0" borderId="23" xfId="0" applyFont="1" applyBorder="1" applyAlignment="1">
      <alignment horizontal="center" vertical="center" wrapText="1"/>
    </xf>
    <xf numFmtId="3" fontId="19" fillId="0" borderId="26" xfId="0" applyNumberFormat="1" applyFont="1" applyBorder="1" applyAlignment="1">
      <alignment horizontal="center" vertical="center" wrapText="1"/>
    </xf>
    <xf numFmtId="0" fontId="19" fillId="0" borderId="56" xfId="0" applyFont="1" applyBorder="1" applyAlignment="1">
      <alignment horizontal="center" vertical="center" wrapText="1"/>
    </xf>
    <xf numFmtId="0" fontId="18" fillId="0" borderId="56" xfId="0" applyFont="1" applyBorder="1" applyAlignment="1">
      <alignment horizontal="center" vertical="center" wrapText="1"/>
    </xf>
    <xf numFmtId="3" fontId="13" fillId="0" borderId="62" xfId="0" applyNumberFormat="1" applyFont="1" applyBorder="1" applyAlignment="1">
      <alignment horizontal="center" vertical="center" wrapText="1"/>
    </xf>
    <xf numFmtId="0" fontId="18" fillId="0" borderId="63" xfId="0" applyFont="1" applyBorder="1" applyAlignment="1">
      <alignment horizontal="center" vertical="center" wrapText="1"/>
    </xf>
    <xf numFmtId="3" fontId="13" fillId="0" borderId="64"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4" fillId="0" borderId="55"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47" xfId="0" applyFont="1" applyBorder="1" applyAlignment="1">
      <alignment horizontal="center" vertical="center" wrapText="1"/>
    </xf>
    <xf numFmtId="3" fontId="13" fillId="0" borderId="57" xfId="0" applyNumberFormat="1" applyFont="1" applyBorder="1" applyAlignment="1">
      <alignment horizontal="center" vertical="center" wrapText="1"/>
    </xf>
    <xf numFmtId="0" fontId="18" fillId="0" borderId="59" xfId="0" applyFont="1" applyBorder="1" applyAlignment="1">
      <alignment horizontal="center" vertical="center" wrapText="1"/>
    </xf>
    <xf numFmtId="0" fontId="13" fillId="0" borderId="57" xfId="0" applyFont="1" applyBorder="1" applyAlignment="1">
      <alignment horizontal="center" vertical="center" wrapText="1"/>
    </xf>
    <xf numFmtId="0" fontId="18" fillId="0" borderId="48" xfId="0" applyFont="1" applyBorder="1" applyAlignment="1">
      <alignment/>
    </xf>
    <xf numFmtId="3" fontId="13" fillId="0" borderId="41" xfId="0" applyNumberFormat="1" applyFont="1" applyBorder="1" applyAlignment="1">
      <alignment horizontal="center" vertical="center" wrapText="1"/>
    </xf>
    <xf numFmtId="0" fontId="18" fillId="0" borderId="46" xfId="0" applyFont="1" applyBorder="1" applyAlignment="1">
      <alignment horizontal="center" vertical="center" wrapText="1"/>
    </xf>
    <xf numFmtId="3" fontId="13" fillId="0" borderId="41" xfId="0" applyNumberFormat="1" applyFont="1" applyBorder="1" applyAlignment="1">
      <alignment horizontal="center" vertical="center" wrapText="1" shrinkToFit="1"/>
    </xf>
    <xf numFmtId="0" fontId="18" fillId="0" borderId="46" xfId="0" applyFont="1" applyBorder="1" applyAlignment="1">
      <alignment horizontal="center" vertical="center" wrapText="1" shrinkToFit="1"/>
    </xf>
    <xf numFmtId="0" fontId="13" fillId="0" borderId="43"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51" xfId="0" applyFont="1" applyBorder="1" applyAlignment="1">
      <alignment horizontal="center" vertical="center" wrapText="1"/>
    </xf>
    <xf numFmtId="0" fontId="18" fillId="0" borderId="60" xfId="0" applyFont="1" applyBorder="1" applyAlignment="1">
      <alignment horizontal="center" vertical="center" wrapText="1"/>
    </xf>
    <xf numFmtId="0" fontId="13" fillId="0" borderId="67" xfId="0" applyFont="1" applyBorder="1" applyAlignment="1">
      <alignment horizontal="center" vertical="center" wrapText="1"/>
    </xf>
    <xf numFmtId="0" fontId="18" fillId="0" borderId="66" xfId="0" applyFont="1" applyBorder="1" applyAlignment="1">
      <alignment horizontal="center" vertical="center" wrapText="1" shrinkToFit="1"/>
    </xf>
    <xf numFmtId="0" fontId="18" fillId="0" borderId="56" xfId="0" applyFont="1" applyBorder="1" applyAlignment="1">
      <alignment/>
    </xf>
    <xf numFmtId="0" fontId="18" fillId="0" borderId="66"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0</xdr:rowOff>
    </xdr:from>
    <xdr:to>
      <xdr:col>21</xdr:col>
      <xdr:colOff>28575</xdr:colOff>
      <xdr:row>9</xdr:row>
      <xdr:rowOff>0</xdr:rowOff>
    </xdr:to>
    <xdr:sp>
      <xdr:nvSpPr>
        <xdr:cNvPr id="1" name="Line 1"/>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2" name="Line 4"/>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3" name="Line 5"/>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4" name="Line 6"/>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5" name="Line 7"/>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6" name="Line 8"/>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7" name="Line 9"/>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5</xdr:row>
      <xdr:rowOff>0</xdr:rowOff>
    </xdr:from>
    <xdr:to>
      <xdr:col>21</xdr:col>
      <xdr:colOff>28575</xdr:colOff>
      <xdr:row>9</xdr:row>
      <xdr:rowOff>0</xdr:rowOff>
    </xdr:to>
    <xdr:sp>
      <xdr:nvSpPr>
        <xdr:cNvPr id="8" name="Line 10"/>
        <xdr:cNvSpPr>
          <a:spLocks/>
        </xdr:cNvSpPr>
      </xdr:nvSpPr>
      <xdr:spPr>
        <a:xfrm flipH="1">
          <a:off x="18964275" y="1200150"/>
          <a:ext cx="4752975" cy="2552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xdr:row>
      <xdr:rowOff>19050</xdr:rowOff>
    </xdr:from>
    <xdr:to>
      <xdr:col>13</xdr:col>
      <xdr:colOff>3552825</xdr:colOff>
      <xdr:row>9</xdr:row>
      <xdr:rowOff>9525</xdr:rowOff>
    </xdr:to>
    <xdr:sp>
      <xdr:nvSpPr>
        <xdr:cNvPr id="1" name="Line 2"/>
        <xdr:cNvSpPr>
          <a:spLocks/>
        </xdr:cNvSpPr>
      </xdr:nvSpPr>
      <xdr:spPr>
        <a:xfrm flipH="1">
          <a:off x="12401550" y="1104900"/>
          <a:ext cx="4352925" cy="22479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xdr:row>
      <xdr:rowOff>19050</xdr:rowOff>
    </xdr:from>
    <xdr:to>
      <xdr:col>13</xdr:col>
      <xdr:colOff>3552825</xdr:colOff>
      <xdr:row>9</xdr:row>
      <xdr:rowOff>9525</xdr:rowOff>
    </xdr:to>
    <xdr:sp>
      <xdr:nvSpPr>
        <xdr:cNvPr id="2" name="Line 5"/>
        <xdr:cNvSpPr>
          <a:spLocks/>
        </xdr:cNvSpPr>
      </xdr:nvSpPr>
      <xdr:spPr>
        <a:xfrm flipH="1">
          <a:off x="12401550" y="1104900"/>
          <a:ext cx="4352925" cy="22479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5</xdr:row>
      <xdr:rowOff>9525</xdr:rowOff>
    </xdr:from>
    <xdr:to>
      <xdr:col>14</xdr:col>
      <xdr:colOff>9525</xdr:colOff>
      <xdr:row>9</xdr:row>
      <xdr:rowOff>9525</xdr:rowOff>
    </xdr:to>
    <xdr:sp>
      <xdr:nvSpPr>
        <xdr:cNvPr id="3" name="Line 7"/>
        <xdr:cNvSpPr>
          <a:spLocks/>
        </xdr:cNvSpPr>
      </xdr:nvSpPr>
      <xdr:spPr>
        <a:xfrm flipH="1">
          <a:off x="12401550" y="1095375"/>
          <a:ext cx="4381500" cy="2257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9525</xdr:rowOff>
    </xdr:from>
    <xdr:to>
      <xdr:col>15</xdr:col>
      <xdr:colOff>9525</xdr:colOff>
      <xdr:row>9</xdr:row>
      <xdr:rowOff>9525</xdr:rowOff>
    </xdr:to>
    <xdr:sp>
      <xdr:nvSpPr>
        <xdr:cNvPr id="1" name="Line 5"/>
        <xdr:cNvSpPr>
          <a:spLocks/>
        </xdr:cNvSpPr>
      </xdr:nvSpPr>
      <xdr:spPr>
        <a:xfrm flipH="1">
          <a:off x="12887325" y="1028700"/>
          <a:ext cx="4238625" cy="22098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9525</xdr:rowOff>
    </xdr:from>
    <xdr:to>
      <xdr:col>15</xdr:col>
      <xdr:colOff>9525</xdr:colOff>
      <xdr:row>9</xdr:row>
      <xdr:rowOff>9525</xdr:rowOff>
    </xdr:to>
    <xdr:sp>
      <xdr:nvSpPr>
        <xdr:cNvPr id="1" name="Line 7"/>
        <xdr:cNvSpPr>
          <a:spLocks/>
        </xdr:cNvSpPr>
      </xdr:nvSpPr>
      <xdr:spPr>
        <a:xfrm flipH="1">
          <a:off x="13020675" y="1028700"/>
          <a:ext cx="4343400" cy="20669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xdr:row>
      <xdr:rowOff>0</xdr:rowOff>
    </xdr:from>
    <xdr:to>
      <xdr:col>22</xdr:col>
      <xdr:colOff>28575</xdr:colOff>
      <xdr:row>9</xdr:row>
      <xdr:rowOff>0</xdr:rowOff>
    </xdr:to>
    <xdr:sp>
      <xdr:nvSpPr>
        <xdr:cNvPr id="1" name="Line 1"/>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2" name="Line 4"/>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3" name="Line 5"/>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4" name="Line 6"/>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5" name="Line 7"/>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6" name="Line 8"/>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7" name="Line 9"/>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8" name="Line 10"/>
        <xdr:cNvSpPr>
          <a:spLocks/>
        </xdr:cNvSpPr>
      </xdr:nvSpPr>
      <xdr:spPr>
        <a:xfrm flipH="1">
          <a:off x="16802100" y="1619250"/>
          <a:ext cx="4629150" cy="2381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xdr:row>
      <xdr:rowOff>0</xdr:rowOff>
    </xdr:from>
    <xdr:to>
      <xdr:col>22</xdr:col>
      <xdr:colOff>28575</xdr:colOff>
      <xdr:row>9</xdr:row>
      <xdr:rowOff>0</xdr:rowOff>
    </xdr:to>
    <xdr:sp>
      <xdr:nvSpPr>
        <xdr:cNvPr id="1" name="Line 1"/>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2" name="Line 5"/>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3" name="Line 6"/>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4" name="Line 7"/>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5" name="Line 8"/>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6" name="Line 9"/>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7" name="Line 10"/>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22</xdr:col>
      <xdr:colOff>28575</xdr:colOff>
      <xdr:row>9</xdr:row>
      <xdr:rowOff>0</xdr:rowOff>
    </xdr:to>
    <xdr:sp>
      <xdr:nvSpPr>
        <xdr:cNvPr id="8" name="Line 11"/>
        <xdr:cNvSpPr>
          <a:spLocks/>
        </xdr:cNvSpPr>
      </xdr:nvSpPr>
      <xdr:spPr>
        <a:xfrm flipH="1">
          <a:off x="17497425" y="1181100"/>
          <a:ext cx="4743450" cy="26384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5</xdr:row>
      <xdr:rowOff>0</xdr:rowOff>
    </xdr:from>
    <xdr:to>
      <xdr:col>21</xdr:col>
      <xdr:colOff>0</xdr:colOff>
      <xdr:row>9</xdr:row>
      <xdr:rowOff>0</xdr:rowOff>
    </xdr:to>
    <xdr:sp>
      <xdr:nvSpPr>
        <xdr:cNvPr id="1" name="Line 2"/>
        <xdr:cNvSpPr>
          <a:spLocks/>
        </xdr:cNvSpPr>
      </xdr:nvSpPr>
      <xdr:spPr>
        <a:xfrm flipH="1">
          <a:off x="19259550" y="1209675"/>
          <a:ext cx="3838575" cy="25908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47625</xdr:colOff>
      <xdr:row>5</xdr:row>
      <xdr:rowOff>0</xdr:rowOff>
    </xdr:from>
    <xdr:to>
      <xdr:col>21</xdr:col>
      <xdr:colOff>0</xdr:colOff>
      <xdr:row>9</xdr:row>
      <xdr:rowOff>0</xdr:rowOff>
    </xdr:to>
    <xdr:sp>
      <xdr:nvSpPr>
        <xdr:cNvPr id="2" name="Line 5"/>
        <xdr:cNvSpPr>
          <a:spLocks/>
        </xdr:cNvSpPr>
      </xdr:nvSpPr>
      <xdr:spPr>
        <a:xfrm flipH="1">
          <a:off x="19259550" y="1209675"/>
          <a:ext cx="3838575" cy="25908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5</xdr:row>
      <xdr:rowOff>0</xdr:rowOff>
    </xdr:from>
    <xdr:to>
      <xdr:col>22</xdr:col>
      <xdr:colOff>0</xdr:colOff>
      <xdr:row>9</xdr:row>
      <xdr:rowOff>0</xdr:rowOff>
    </xdr:to>
    <xdr:sp>
      <xdr:nvSpPr>
        <xdr:cNvPr id="1" name="Line 1"/>
        <xdr:cNvSpPr>
          <a:spLocks/>
        </xdr:cNvSpPr>
      </xdr:nvSpPr>
      <xdr:spPr>
        <a:xfrm flipH="1">
          <a:off x="17526000" y="1228725"/>
          <a:ext cx="3943350" cy="24765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5</xdr:row>
      <xdr:rowOff>0</xdr:rowOff>
    </xdr:from>
    <xdr:to>
      <xdr:col>22</xdr:col>
      <xdr:colOff>0</xdr:colOff>
      <xdr:row>9</xdr:row>
      <xdr:rowOff>0</xdr:rowOff>
    </xdr:to>
    <xdr:sp>
      <xdr:nvSpPr>
        <xdr:cNvPr id="1" name="Line 1"/>
        <xdr:cNvSpPr>
          <a:spLocks/>
        </xdr:cNvSpPr>
      </xdr:nvSpPr>
      <xdr:spPr>
        <a:xfrm flipH="1">
          <a:off x="17716500" y="1228725"/>
          <a:ext cx="3829050" cy="26574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5</xdr:row>
      <xdr:rowOff>19050</xdr:rowOff>
    </xdr:from>
    <xdr:to>
      <xdr:col>12</xdr:col>
      <xdr:colOff>3895725</xdr:colOff>
      <xdr:row>7</xdr:row>
      <xdr:rowOff>0</xdr:rowOff>
    </xdr:to>
    <xdr:sp>
      <xdr:nvSpPr>
        <xdr:cNvPr id="1" name="Line 2"/>
        <xdr:cNvSpPr>
          <a:spLocks/>
        </xdr:cNvSpPr>
      </xdr:nvSpPr>
      <xdr:spPr>
        <a:xfrm flipH="1">
          <a:off x="11220450" y="1219200"/>
          <a:ext cx="4638675" cy="14859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1028700</xdr:colOff>
      <xdr:row>5</xdr:row>
      <xdr:rowOff>19050</xdr:rowOff>
    </xdr:from>
    <xdr:to>
      <xdr:col>14</xdr:col>
      <xdr:colOff>0</xdr:colOff>
      <xdr:row>7</xdr:row>
      <xdr:rowOff>9525</xdr:rowOff>
    </xdr:to>
    <xdr:sp>
      <xdr:nvSpPr>
        <xdr:cNvPr id="1" name="Line 1"/>
        <xdr:cNvSpPr>
          <a:spLocks/>
        </xdr:cNvSpPr>
      </xdr:nvSpPr>
      <xdr:spPr>
        <a:xfrm flipH="1">
          <a:off x="11772900" y="1181100"/>
          <a:ext cx="4733925" cy="15430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5</xdr:row>
      <xdr:rowOff>19050</xdr:rowOff>
    </xdr:from>
    <xdr:to>
      <xdr:col>13</xdr:col>
      <xdr:colOff>3895725</xdr:colOff>
      <xdr:row>6</xdr:row>
      <xdr:rowOff>1314450</xdr:rowOff>
    </xdr:to>
    <xdr:sp>
      <xdr:nvSpPr>
        <xdr:cNvPr id="1" name="Line 2"/>
        <xdr:cNvSpPr>
          <a:spLocks/>
        </xdr:cNvSpPr>
      </xdr:nvSpPr>
      <xdr:spPr>
        <a:xfrm flipH="1">
          <a:off x="11782425" y="1181100"/>
          <a:ext cx="4695825" cy="14573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HA%20files\NHA%2091\&#1601;&#1575;&#1740;&#1604;&#1607;&#1575;&#1740;%20&#1606;&#1607;&#1575;&#1740;&#1740;\88-90%20Tabl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جدول 1"/>
      <sheetName val="جدول 2"/>
      <sheetName val="جدول 3"/>
      <sheetName val="جدول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U29"/>
  <sheetViews>
    <sheetView tabSelected="1" zoomScalePageLayoutView="0" workbookViewId="0" topLeftCell="A1">
      <selection activeCell="C5" sqref="C5"/>
    </sheetView>
  </sheetViews>
  <sheetFormatPr defaultColWidth="9.140625" defaultRowHeight="12.75"/>
  <cols>
    <col min="1" max="1" width="20.7109375" style="0" customWidth="1"/>
    <col min="2" max="2" width="17.421875" style="0" customWidth="1"/>
    <col min="3" max="3" width="12.28125" style="0" customWidth="1"/>
    <col min="4" max="4" width="17.8515625" style="0" customWidth="1"/>
    <col min="5" max="5" width="11.7109375" style="0" customWidth="1"/>
    <col min="6" max="6" width="14.140625" style="0" customWidth="1"/>
    <col min="7" max="7" width="14.7109375" style="0" customWidth="1"/>
    <col min="8" max="8" width="16.8515625" style="0" customWidth="1"/>
    <col min="9" max="9" width="15.00390625" style="0" customWidth="1"/>
    <col min="10" max="10" width="14.57421875" style="0" customWidth="1"/>
    <col min="11" max="11" width="15.8515625" style="0" customWidth="1"/>
    <col min="12" max="12" width="15.7109375" style="0" customWidth="1"/>
    <col min="13" max="13" width="11.421875" style="0" customWidth="1"/>
    <col min="14" max="14" width="12.140625" style="0" customWidth="1"/>
    <col min="15" max="15" width="14.00390625" style="0" customWidth="1"/>
    <col min="16" max="16" width="15.57421875" style="0" customWidth="1"/>
    <col min="17" max="17" width="14.00390625" style="0" customWidth="1"/>
    <col min="18" max="18" width="16.140625" style="0" customWidth="1"/>
    <col min="19" max="19" width="14.28125" style="0" customWidth="1"/>
    <col min="20" max="20" width="12.7109375" style="0" customWidth="1"/>
    <col min="21" max="21" width="58.140625" style="0" customWidth="1"/>
  </cols>
  <sheetData>
    <row r="4" spans="2:21" ht="27.75">
      <c r="B4" s="114" t="s">
        <v>0</v>
      </c>
      <c r="C4" s="17"/>
      <c r="D4" s="17"/>
      <c r="E4" s="17"/>
      <c r="F4" s="17"/>
      <c r="G4" s="17"/>
      <c r="H4" s="17"/>
      <c r="I4" s="17"/>
      <c r="J4" s="17"/>
      <c r="K4" s="17"/>
      <c r="L4" s="17"/>
      <c r="M4" s="17"/>
      <c r="N4" s="17"/>
      <c r="O4" s="17"/>
      <c r="P4" s="17"/>
      <c r="Q4" s="17"/>
      <c r="R4" s="17"/>
      <c r="S4" s="17"/>
      <c r="T4" s="18"/>
      <c r="U4" s="111" t="s">
        <v>154</v>
      </c>
    </row>
    <row r="5" spans="2:21" ht="28.5" thickBot="1">
      <c r="B5" s="115">
        <v>1388</v>
      </c>
      <c r="C5" s="20"/>
      <c r="D5" s="20"/>
      <c r="E5" s="20"/>
      <c r="F5" s="21"/>
      <c r="G5" s="21"/>
      <c r="H5" s="21"/>
      <c r="I5" s="21"/>
      <c r="J5" s="22"/>
      <c r="K5" s="22"/>
      <c r="L5" s="22"/>
      <c r="M5" s="22"/>
      <c r="N5" s="22"/>
      <c r="O5" s="22"/>
      <c r="P5" s="22"/>
      <c r="Q5" s="22"/>
      <c r="R5" s="22"/>
      <c r="S5" s="22"/>
      <c r="T5" s="19"/>
      <c r="U5" s="20"/>
    </row>
    <row r="6" spans="2:21" ht="34.5" customHeight="1" thickBot="1">
      <c r="B6" s="137" t="s">
        <v>1</v>
      </c>
      <c r="C6" s="137" t="s">
        <v>2</v>
      </c>
      <c r="D6" s="159" t="s">
        <v>3</v>
      </c>
      <c r="E6" s="160"/>
      <c r="F6" s="160"/>
      <c r="G6" s="160"/>
      <c r="H6" s="160"/>
      <c r="I6" s="160"/>
      <c r="J6" s="161"/>
      <c r="K6" s="153" t="s">
        <v>4</v>
      </c>
      <c r="L6" s="145"/>
      <c r="M6" s="154"/>
      <c r="N6" s="154"/>
      <c r="O6" s="154"/>
      <c r="P6" s="154"/>
      <c r="Q6" s="154"/>
      <c r="R6" s="154"/>
      <c r="S6" s="154"/>
      <c r="T6" s="131" t="s">
        <v>5</v>
      </c>
      <c r="U6" s="132"/>
    </row>
    <row r="7" spans="2:21" ht="43.5" customHeight="1" thickBot="1">
      <c r="B7" s="152"/>
      <c r="C7" s="133"/>
      <c r="D7" s="162" t="s">
        <v>139</v>
      </c>
      <c r="E7" s="163"/>
      <c r="F7" s="164"/>
      <c r="G7" s="137" t="s">
        <v>6</v>
      </c>
      <c r="H7" s="137" t="s">
        <v>7</v>
      </c>
      <c r="I7" s="131" t="s">
        <v>8</v>
      </c>
      <c r="J7" s="140"/>
      <c r="K7" s="131" t="s">
        <v>9</v>
      </c>
      <c r="L7" s="143"/>
      <c r="M7" s="144" t="s">
        <v>10</v>
      </c>
      <c r="N7" s="145"/>
      <c r="O7" s="145"/>
      <c r="P7" s="145"/>
      <c r="Q7" s="145"/>
      <c r="R7" s="145"/>
      <c r="S7" s="146"/>
      <c r="T7" s="133"/>
      <c r="U7" s="134"/>
    </row>
    <row r="8" spans="2:21" ht="28.5" customHeight="1" thickBot="1">
      <c r="B8" s="152"/>
      <c r="C8" s="133"/>
      <c r="D8" s="165" t="s">
        <v>142</v>
      </c>
      <c r="E8" s="157" t="s">
        <v>140</v>
      </c>
      <c r="F8" s="155" t="s">
        <v>11</v>
      </c>
      <c r="G8" s="138"/>
      <c r="H8" s="139"/>
      <c r="I8" s="141"/>
      <c r="J8" s="142"/>
      <c r="K8" s="147" t="s">
        <v>12</v>
      </c>
      <c r="L8" s="149" t="s">
        <v>13</v>
      </c>
      <c r="M8" s="143" t="s">
        <v>144</v>
      </c>
      <c r="N8" s="144" t="s">
        <v>14</v>
      </c>
      <c r="O8" s="151"/>
      <c r="P8" s="145"/>
      <c r="Q8" s="145"/>
      <c r="R8" s="145"/>
      <c r="S8" s="146"/>
      <c r="T8" s="133"/>
      <c r="U8" s="134"/>
    </row>
    <row r="9" spans="2:21" ht="94.5" customHeight="1" thickBot="1">
      <c r="B9" s="152"/>
      <c r="C9" s="133"/>
      <c r="D9" s="166"/>
      <c r="E9" s="158"/>
      <c r="F9" s="156"/>
      <c r="G9" s="134"/>
      <c r="H9" s="133"/>
      <c r="I9" s="76" t="s">
        <v>15</v>
      </c>
      <c r="J9" s="77" t="s">
        <v>16</v>
      </c>
      <c r="K9" s="148"/>
      <c r="L9" s="150"/>
      <c r="M9" s="134"/>
      <c r="N9" s="78" t="s">
        <v>17</v>
      </c>
      <c r="O9" s="79" t="s">
        <v>18</v>
      </c>
      <c r="P9" s="80" t="s">
        <v>152</v>
      </c>
      <c r="Q9" s="80" t="s">
        <v>19</v>
      </c>
      <c r="R9" s="80" t="s">
        <v>20</v>
      </c>
      <c r="S9" s="81" t="s">
        <v>21</v>
      </c>
      <c r="T9" s="135"/>
      <c r="U9" s="136"/>
    </row>
    <row r="10" spans="2:21" ht="32.25" customHeight="1" thickBot="1">
      <c r="B10" s="82"/>
      <c r="C10" s="83" t="s">
        <v>22</v>
      </c>
      <c r="D10" s="83" t="s">
        <v>143</v>
      </c>
      <c r="E10" s="83" t="s">
        <v>130</v>
      </c>
      <c r="F10" s="83" t="s">
        <v>23</v>
      </c>
      <c r="G10" s="83" t="s">
        <v>24</v>
      </c>
      <c r="H10" s="83" t="s">
        <v>25</v>
      </c>
      <c r="I10" s="44" t="s">
        <v>26</v>
      </c>
      <c r="J10" s="44" t="s">
        <v>27</v>
      </c>
      <c r="K10" s="44" t="s">
        <v>28</v>
      </c>
      <c r="L10" s="44" t="s">
        <v>29</v>
      </c>
      <c r="M10" s="83" t="s">
        <v>30</v>
      </c>
      <c r="N10" s="84" t="s">
        <v>141</v>
      </c>
      <c r="O10" s="84" t="s">
        <v>31</v>
      </c>
      <c r="P10" s="84" t="s">
        <v>32</v>
      </c>
      <c r="Q10" s="84" t="s">
        <v>33</v>
      </c>
      <c r="R10" s="84" t="s">
        <v>34</v>
      </c>
      <c r="S10" s="85" t="s">
        <v>35</v>
      </c>
      <c r="T10" s="86" t="s">
        <v>145</v>
      </c>
      <c r="U10" s="87" t="s">
        <v>36</v>
      </c>
    </row>
    <row r="11" spans="2:21" ht="34.5" thickBot="1">
      <c r="B11" s="45">
        <f aca="true" t="shared" si="0" ref="B11:B18">SUM(C11:S11)</f>
        <v>173563933.97191483</v>
      </c>
      <c r="C11" s="46">
        <v>0</v>
      </c>
      <c r="D11" s="46">
        <v>2324.5850462987505</v>
      </c>
      <c r="E11" s="46">
        <v>0</v>
      </c>
      <c r="F11" s="46">
        <v>0</v>
      </c>
      <c r="G11" s="46">
        <v>103227.5428595447</v>
      </c>
      <c r="H11" s="46">
        <v>98402895.3266566</v>
      </c>
      <c r="I11" s="46">
        <v>1111923.5050796669</v>
      </c>
      <c r="J11" s="46">
        <v>2329601.518756856</v>
      </c>
      <c r="K11" s="46">
        <v>19719809.69439999</v>
      </c>
      <c r="L11" s="46">
        <v>12790701.63159016</v>
      </c>
      <c r="M11" s="46">
        <v>300512.2260992448</v>
      </c>
      <c r="N11" s="46">
        <v>230550.94427968824</v>
      </c>
      <c r="O11" s="46">
        <v>2210476.4828295633</v>
      </c>
      <c r="P11" s="46">
        <v>1604726.8105399003</v>
      </c>
      <c r="Q11" s="46">
        <v>2791920.6134336465</v>
      </c>
      <c r="R11" s="46">
        <v>27520842.858418614</v>
      </c>
      <c r="S11" s="46">
        <v>4444420.231925</v>
      </c>
      <c r="T11" s="10" t="s">
        <v>37</v>
      </c>
      <c r="U11" s="96" t="s">
        <v>38</v>
      </c>
    </row>
    <row r="12" spans="2:21" ht="34.5" thickBot="1">
      <c r="B12" s="49">
        <f t="shared" si="0"/>
        <v>4265477.703929942</v>
      </c>
      <c r="C12" s="46">
        <v>0</v>
      </c>
      <c r="D12" s="46">
        <v>0</v>
      </c>
      <c r="E12" s="46">
        <v>0</v>
      </c>
      <c r="F12" s="46">
        <v>0</v>
      </c>
      <c r="G12" s="46">
        <v>0</v>
      </c>
      <c r="H12" s="46">
        <v>825799.8481509844</v>
      </c>
      <c r="I12" s="46">
        <v>1500.6187294203337</v>
      </c>
      <c r="J12" s="46">
        <v>0</v>
      </c>
      <c r="K12" s="46">
        <v>135635.16095702813</v>
      </c>
      <c r="L12" s="46">
        <v>79482.931237</v>
      </c>
      <c r="M12" s="46">
        <v>0</v>
      </c>
      <c r="N12" s="46">
        <v>0</v>
      </c>
      <c r="O12" s="46">
        <v>0</v>
      </c>
      <c r="P12" s="46">
        <v>3170506.1805045917</v>
      </c>
      <c r="Q12" s="46">
        <v>42497.82533042866</v>
      </c>
      <c r="R12" s="46">
        <v>10055.139020488617</v>
      </c>
      <c r="S12" s="46">
        <v>0</v>
      </c>
      <c r="T12" s="4" t="s">
        <v>39</v>
      </c>
      <c r="U12" s="97" t="s">
        <v>40</v>
      </c>
    </row>
    <row r="13" spans="2:21" ht="34.5" thickBot="1">
      <c r="B13" s="49">
        <f t="shared" si="0"/>
        <v>861073.7890413938</v>
      </c>
      <c r="C13" s="46">
        <v>0</v>
      </c>
      <c r="D13" s="46">
        <v>0</v>
      </c>
      <c r="E13" s="46">
        <v>0</v>
      </c>
      <c r="F13" s="46">
        <v>0</v>
      </c>
      <c r="G13" s="46">
        <v>202173.113302539</v>
      </c>
      <c r="H13" s="46">
        <v>624925.2594367856</v>
      </c>
      <c r="I13" s="46">
        <v>0</v>
      </c>
      <c r="J13" s="46">
        <v>186.20650753334937</v>
      </c>
      <c r="K13" s="46">
        <v>0</v>
      </c>
      <c r="L13" s="46">
        <v>0</v>
      </c>
      <c r="M13" s="46">
        <v>0</v>
      </c>
      <c r="N13" s="46">
        <v>0</v>
      </c>
      <c r="O13" s="46">
        <v>0</v>
      </c>
      <c r="P13" s="46">
        <v>33789.209794535884</v>
      </c>
      <c r="Q13" s="46">
        <v>0</v>
      </c>
      <c r="R13" s="46">
        <v>0</v>
      </c>
      <c r="S13" s="46">
        <v>0</v>
      </c>
      <c r="T13" s="4" t="s">
        <v>41</v>
      </c>
      <c r="U13" s="97" t="s">
        <v>42</v>
      </c>
    </row>
    <row r="14" spans="2:21" ht="34.5" thickBot="1">
      <c r="B14" s="49">
        <f t="shared" si="0"/>
        <v>20470429.816618424</v>
      </c>
      <c r="C14" s="46">
        <v>0</v>
      </c>
      <c r="D14" s="46">
        <v>0</v>
      </c>
      <c r="E14" s="46">
        <v>0</v>
      </c>
      <c r="F14" s="46">
        <v>0</v>
      </c>
      <c r="G14" s="46">
        <v>0</v>
      </c>
      <c r="H14" s="46">
        <v>14199786.234636966</v>
      </c>
      <c r="I14" s="46">
        <v>194150.63953325734</v>
      </c>
      <c r="J14" s="46">
        <v>276436.8789100461</v>
      </c>
      <c r="K14" s="46">
        <v>1704939.4579745221</v>
      </c>
      <c r="L14" s="46">
        <v>1285725.7503917296</v>
      </c>
      <c r="M14" s="46">
        <v>20768.40589</v>
      </c>
      <c r="N14" s="46">
        <v>0</v>
      </c>
      <c r="O14" s="46">
        <v>513132.9585755466</v>
      </c>
      <c r="P14" s="46">
        <v>132853.31952952337</v>
      </c>
      <c r="Q14" s="46">
        <v>459448.7258081698</v>
      </c>
      <c r="R14" s="46">
        <v>1415242.8562186668</v>
      </c>
      <c r="S14" s="46">
        <v>267944.58915</v>
      </c>
      <c r="T14" s="4" t="s">
        <v>43</v>
      </c>
      <c r="U14" s="97" t="s">
        <v>44</v>
      </c>
    </row>
    <row r="15" spans="2:21" ht="36" customHeight="1" thickBot="1">
      <c r="B15" s="49">
        <f t="shared" si="0"/>
        <v>47394341.911245875</v>
      </c>
      <c r="C15" s="46">
        <v>0</v>
      </c>
      <c r="D15" s="46">
        <v>0</v>
      </c>
      <c r="E15" s="46">
        <v>0</v>
      </c>
      <c r="F15" s="46">
        <v>0</v>
      </c>
      <c r="G15" s="46">
        <v>0</v>
      </c>
      <c r="H15" s="46">
        <v>35533839.59384878</v>
      </c>
      <c r="I15" s="46">
        <v>684.4677086166124</v>
      </c>
      <c r="J15" s="46">
        <v>767.6740944262054</v>
      </c>
      <c r="K15" s="46">
        <v>5515800.602003036</v>
      </c>
      <c r="L15" s="46">
        <v>3615456.3892291104</v>
      </c>
      <c r="M15" s="46">
        <v>35058.15602724308</v>
      </c>
      <c r="N15" s="46">
        <v>25979.893446887276</v>
      </c>
      <c r="O15" s="46">
        <v>122395.55859488976</v>
      </c>
      <c r="P15" s="46">
        <v>1175716.78755972</v>
      </c>
      <c r="Q15" s="46">
        <v>1009646.9052447749</v>
      </c>
      <c r="R15" s="46">
        <v>358995.8834883936</v>
      </c>
      <c r="S15" s="46">
        <v>0</v>
      </c>
      <c r="T15" s="4" t="s">
        <v>45</v>
      </c>
      <c r="U15" s="97" t="s">
        <v>46</v>
      </c>
    </row>
    <row r="16" spans="2:21" ht="34.5" thickBot="1">
      <c r="B16" s="49">
        <f t="shared" si="0"/>
        <v>13953358.771299534</v>
      </c>
      <c r="C16" s="46">
        <v>11893.81216</v>
      </c>
      <c r="D16" s="46">
        <v>11812689.39</v>
      </c>
      <c r="E16" s="46">
        <v>0</v>
      </c>
      <c r="F16" s="46">
        <v>0</v>
      </c>
      <c r="G16" s="46">
        <v>0</v>
      </c>
      <c r="H16" s="46">
        <v>108453.7168966158</v>
      </c>
      <c r="I16" s="46">
        <v>0</v>
      </c>
      <c r="J16" s="46">
        <v>0</v>
      </c>
      <c r="K16" s="46">
        <v>0</v>
      </c>
      <c r="L16" s="46">
        <v>0</v>
      </c>
      <c r="M16" s="46">
        <v>591.993863647628</v>
      </c>
      <c r="N16" s="46">
        <v>0</v>
      </c>
      <c r="O16" s="46">
        <v>0</v>
      </c>
      <c r="P16" s="46">
        <v>1746999.9663508453</v>
      </c>
      <c r="Q16" s="46">
        <v>0</v>
      </c>
      <c r="R16" s="46">
        <v>272729.8920284234</v>
      </c>
      <c r="S16" s="46">
        <v>0</v>
      </c>
      <c r="T16" s="4" t="s">
        <v>47</v>
      </c>
      <c r="U16" s="97" t="s">
        <v>48</v>
      </c>
    </row>
    <row r="17" spans="2:21" ht="34.5" thickBot="1">
      <c r="B17" s="49">
        <f t="shared" si="0"/>
        <v>2952903.553656468</v>
      </c>
      <c r="C17" s="46">
        <v>0</v>
      </c>
      <c r="D17" s="46">
        <v>48810.95540675555</v>
      </c>
      <c r="E17" s="46">
        <v>0</v>
      </c>
      <c r="F17" s="46">
        <v>0</v>
      </c>
      <c r="G17" s="46">
        <v>0</v>
      </c>
      <c r="H17" s="46">
        <v>0</v>
      </c>
      <c r="I17" s="46">
        <v>0</v>
      </c>
      <c r="J17" s="46">
        <v>0</v>
      </c>
      <c r="K17" s="46">
        <v>574455.0847057577</v>
      </c>
      <c r="L17" s="46">
        <v>0</v>
      </c>
      <c r="M17" s="46">
        <v>19219.968871</v>
      </c>
      <c r="N17" s="46">
        <v>0</v>
      </c>
      <c r="O17" s="46">
        <v>0</v>
      </c>
      <c r="P17" s="46">
        <v>262943.0911462477</v>
      </c>
      <c r="Q17" s="46">
        <v>160232.89209298012</v>
      </c>
      <c r="R17" s="46">
        <v>1579476.5673467272</v>
      </c>
      <c r="S17" s="46">
        <v>307764.994087</v>
      </c>
      <c r="T17" s="4" t="s">
        <v>49</v>
      </c>
      <c r="U17" s="97" t="s">
        <v>50</v>
      </c>
    </row>
    <row r="18" spans="2:21" ht="33.75">
      <c r="B18" s="49">
        <f t="shared" si="0"/>
        <v>3720514.502699346</v>
      </c>
      <c r="C18" s="46">
        <v>0</v>
      </c>
      <c r="D18" s="46">
        <v>0</v>
      </c>
      <c r="E18" s="46">
        <v>0</v>
      </c>
      <c r="F18" s="46">
        <v>2414796.7619801685</v>
      </c>
      <c r="G18" s="46">
        <v>0</v>
      </c>
      <c r="H18" s="46">
        <v>0</v>
      </c>
      <c r="I18" s="46">
        <v>246640.76894903864</v>
      </c>
      <c r="J18" s="46">
        <v>800407.7217311384</v>
      </c>
      <c r="K18" s="46">
        <v>0</v>
      </c>
      <c r="L18" s="46">
        <v>0</v>
      </c>
      <c r="M18" s="46">
        <v>0</v>
      </c>
      <c r="N18" s="46">
        <v>0</v>
      </c>
      <c r="O18" s="46">
        <v>0</v>
      </c>
      <c r="P18" s="46">
        <v>258669.250039</v>
      </c>
      <c r="Q18" s="46">
        <v>0</v>
      </c>
      <c r="R18" s="46">
        <v>0</v>
      </c>
      <c r="S18" s="46">
        <v>0</v>
      </c>
      <c r="T18" s="4" t="s">
        <v>51</v>
      </c>
      <c r="U18" s="97" t="s">
        <v>73</v>
      </c>
    </row>
    <row r="19" spans="1:21" ht="34.5" thickBot="1">
      <c r="A19" s="16"/>
      <c r="B19" s="49">
        <f>SUM(C19:S19)</f>
        <v>267182034.02040577</v>
      </c>
      <c r="C19" s="50">
        <f>SUM(C11:C18)</f>
        <v>11893.81216</v>
      </c>
      <c r="D19" s="50">
        <f>SUM(D11:D18)</f>
        <v>11863824.930453055</v>
      </c>
      <c r="E19" s="50"/>
      <c r="F19" s="50">
        <f>SUM(F11:F18)</f>
        <v>2414796.7619801685</v>
      </c>
      <c r="G19" s="50">
        <f>SUM(G11:G18)</f>
        <v>305400.6561620837</v>
      </c>
      <c r="H19" s="50">
        <f>SUM(H11:H18)</f>
        <v>149695699.97962674</v>
      </c>
      <c r="I19" s="50">
        <f aca="true" t="shared" si="1" ref="I19:S19">SUM(I11:I18)</f>
        <v>1554899.9999999995</v>
      </c>
      <c r="J19" s="50">
        <f t="shared" si="1"/>
        <v>3407400</v>
      </c>
      <c r="K19" s="50">
        <f t="shared" si="1"/>
        <v>27650640.000040334</v>
      </c>
      <c r="L19" s="50">
        <f t="shared" si="1"/>
        <v>17771366.702448</v>
      </c>
      <c r="M19" s="50">
        <f t="shared" si="1"/>
        <v>376150.75075113546</v>
      </c>
      <c r="N19" s="50">
        <f t="shared" si="1"/>
        <v>256530.8377265755</v>
      </c>
      <c r="O19" s="50">
        <f t="shared" si="1"/>
        <v>2846005</v>
      </c>
      <c r="P19" s="51">
        <f t="shared" si="1"/>
        <v>8386204.615464363</v>
      </c>
      <c r="Q19" s="50">
        <f t="shared" si="1"/>
        <v>4463746.96191</v>
      </c>
      <c r="R19" s="50">
        <f t="shared" si="1"/>
        <v>31157343.196521312</v>
      </c>
      <c r="S19" s="52">
        <f t="shared" si="1"/>
        <v>5020129.815162001</v>
      </c>
      <c r="T19" s="32" t="s">
        <v>52</v>
      </c>
      <c r="U19" s="98" t="s">
        <v>53</v>
      </c>
    </row>
    <row r="20" spans="2:21" ht="38.25" customHeight="1">
      <c r="B20" s="49">
        <f>SUM(C20:S20)</f>
        <v>6052955.163996989</v>
      </c>
      <c r="C20" s="46">
        <v>0</v>
      </c>
      <c r="D20" s="46">
        <v>2807.8609701415626</v>
      </c>
      <c r="E20" s="46">
        <v>0</v>
      </c>
      <c r="F20" s="46">
        <v>0</v>
      </c>
      <c r="G20" s="46">
        <v>23366.440599675956</v>
      </c>
      <c r="H20" s="46">
        <v>0</v>
      </c>
      <c r="I20" s="46">
        <v>0</v>
      </c>
      <c r="J20" s="46">
        <v>0</v>
      </c>
      <c r="K20" s="46">
        <v>349848.885</v>
      </c>
      <c r="L20" s="46">
        <v>17629.452722</v>
      </c>
      <c r="M20" s="46">
        <v>12352.954172</v>
      </c>
      <c r="N20" s="46">
        <v>2155.031222</v>
      </c>
      <c r="O20" s="46">
        <v>67871</v>
      </c>
      <c r="P20" s="46">
        <v>3173022.2971425</v>
      </c>
      <c r="Q20" s="46">
        <v>3912.96172</v>
      </c>
      <c r="R20" s="46">
        <v>2207652.6005686717</v>
      </c>
      <c r="S20" s="46">
        <v>192335.67988</v>
      </c>
      <c r="T20" s="4" t="s">
        <v>54</v>
      </c>
      <c r="U20" s="97" t="s">
        <v>55</v>
      </c>
    </row>
    <row r="21" spans="2:21" ht="34.5" thickBot="1">
      <c r="B21" s="49">
        <f>SUM(C21:S21)</f>
        <v>273234989.18440276</v>
      </c>
      <c r="C21" s="50">
        <f>C19+C20</f>
        <v>11893.81216</v>
      </c>
      <c r="D21" s="50">
        <f>D19+D20</f>
        <v>11866632.791423196</v>
      </c>
      <c r="E21" s="50"/>
      <c r="F21" s="50">
        <f>F19+F20</f>
        <v>2414796.7619801685</v>
      </c>
      <c r="G21" s="50">
        <f>G19+G20</f>
        <v>328767.0967617596</v>
      </c>
      <c r="H21" s="50">
        <f>H19+H20</f>
        <v>149695699.97962674</v>
      </c>
      <c r="I21" s="50">
        <f aca="true" t="shared" si="2" ref="I21:S21">I19+I20</f>
        <v>1554899.9999999995</v>
      </c>
      <c r="J21" s="50">
        <f t="shared" si="2"/>
        <v>3407400</v>
      </c>
      <c r="K21" s="50">
        <f t="shared" si="2"/>
        <v>28000488.885040335</v>
      </c>
      <c r="L21" s="50">
        <f t="shared" si="2"/>
        <v>17788996.15517</v>
      </c>
      <c r="M21" s="50">
        <f t="shared" si="2"/>
        <v>388503.70492313546</v>
      </c>
      <c r="N21" s="50">
        <f t="shared" si="2"/>
        <v>258685.8689485755</v>
      </c>
      <c r="O21" s="50">
        <f t="shared" si="2"/>
        <v>2913876</v>
      </c>
      <c r="P21" s="51">
        <f t="shared" si="2"/>
        <v>11559226.912606863</v>
      </c>
      <c r="Q21" s="50">
        <f t="shared" si="2"/>
        <v>4467659.92363</v>
      </c>
      <c r="R21" s="50">
        <f t="shared" si="2"/>
        <v>33364995.797089983</v>
      </c>
      <c r="S21" s="52">
        <f t="shared" si="2"/>
        <v>5212465.495042001</v>
      </c>
      <c r="T21" s="32" t="s">
        <v>56</v>
      </c>
      <c r="U21" s="98" t="s">
        <v>57</v>
      </c>
    </row>
    <row r="22" spans="2:21" ht="34.5" thickBot="1">
      <c r="B22" s="49">
        <f aca="true" t="shared" si="3" ref="B22:B28">SUM(C22:S22)</f>
        <v>8380964.8106344985</v>
      </c>
      <c r="C22" s="46">
        <v>1724.73088</v>
      </c>
      <c r="D22" s="46">
        <v>0</v>
      </c>
      <c r="E22" s="46">
        <v>0</v>
      </c>
      <c r="F22" s="46">
        <v>0</v>
      </c>
      <c r="G22" s="46">
        <v>0</v>
      </c>
      <c r="H22" s="46">
        <v>741721.0571796002</v>
      </c>
      <c r="I22" s="46">
        <v>0</v>
      </c>
      <c r="J22" s="46">
        <v>0</v>
      </c>
      <c r="K22" s="46">
        <v>0</v>
      </c>
      <c r="L22" s="46">
        <v>0</v>
      </c>
      <c r="M22" s="46">
        <v>0</v>
      </c>
      <c r="N22" s="46">
        <v>0</v>
      </c>
      <c r="O22" s="46">
        <v>0</v>
      </c>
      <c r="P22" s="46">
        <v>176597.83755907998</v>
      </c>
      <c r="Q22" s="46">
        <v>0</v>
      </c>
      <c r="R22" s="46">
        <v>7226155.040790818</v>
      </c>
      <c r="S22" s="46">
        <v>234766.14422500003</v>
      </c>
      <c r="T22" s="4" t="s">
        <v>58</v>
      </c>
      <c r="U22" s="97" t="s">
        <v>146</v>
      </c>
    </row>
    <row r="23" spans="2:21" ht="34.5" thickBot="1">
      <c r="B23" s="49">
        <f t="shared" si="3"/>
        <v>1355676.1402427445</v>
      </c>
      <c r="C23" s="46">
        <v>1361.54976</v>
      </c>
      <c r="D23" s="46">
        <v>0</v>
      </c>
      <c r="E23" s="46">
        <v>24998.844194574263</v>
      </c>
      <c r="F23" s="46">
        <v>0</v>
      </c>
      <c r="G23" s="46">
        <v>0</v>
      </c>
      <c r="H23" s="46">
        <v>0</v>
      </c>
      <c r="I23" s="46">
        <v>0</v>
      </c>
      <c r="J23" s="46">
        <v>0</v>
      </c>
      <c r="K23" s="46">
        <v>0</v>
      </c>
      <c r="L23" s="46">
        <v>0</v>
      </c>
      <c r="M23" s="46">
        <v>0</v>
      </c>
      <c r="N23" s="46">
        <v>0</v>
      </c>
      <c r="O23" s="46">
        <v>0</v>
      </c>
      <c r="P23" s="46">
        <v>693608.4210311701</v>
      </c>
      <c r="Q23" s="46">
        <v>0</v>
      </c>
      <c r="R23" s="46">
        <v>553160.2788410002</v>
      </c>
      <c r="S23" s="46">
        <v>82547.04641600001</v>
      </c>
      <c r="T23" s="4" t="s">
        <v>59</v>
      </c>
      <c r="U23" s="97" t="s">
        <v>60</v>
      </c>
    </row>
    <row r="24" spans="2:21" ht="34.5" thickBot="1">
      <c r="B24" s="49">
        <f t="shared" si="3"/>
        <v>13903.812511764369</v>
      </c>
      <c r="C24" s="46">
        <v>0</v>
      </c>
      <c r="D24" s="46">
        <v>257.55974676437006</v>
      </c>
      <c r="E24" s="46">
        <v>0</v>
      </c>
      <c r="F24" s="46">
        <v>0</v>
      </c>
      <c r="G24" s="46">
        <v>0</v>
      </c>
      <c r="H24" s="46">
        <v>0</v>
      </c>
      <c r="I24" s="46">
        <v>0</v>
      </c>
      <c r="J24" s="46">
        <v>0</v>
      </c>
      <c r="K24" s="46">
        <v>0</v>
      </c>
      <c r="L24" s="46">
        <v>0</v>
      </c>
      <c r="M24" s="46">
        <v>638.17</v>
      </c>
      <c r="N24" s="46">
        <v>0</v>
      </c>
      <c r="O24" s="46">
        <v>0</v>
      </c>
      <c r="P24" s="46">
        <v>0</v>
      </c>
      <c r="Q24" s="46">
        <v>0</v>
      </c>
      <c r="R24" s="46">
        <v>13008.082765</v>
      </c>
      <c r="S24" s="46">
        <v>0</v>
      </c>
      <c r="T24" s="4" t="s">
        <v>61</v>
      </c>
      <c r="U24" s="97" t="s">
        <v>62</v>
      </c>
    </row>
    <row r="25" spans="2:21" ht="34.5" thickBot="1">
      <c r="B25" s="49">
        <f t="shared" si="3"/>
        <v>1439592.8140396238</v>
      </c>
      <c r="C25" s="46">
        <v>0</v>
      </c>
      <c r="D25" s="46">
        <v>0</v>
      </c>
      <c r="E25" s="46">
        <v>0</v>
      </c>
      <c r="F25" s="46">
        <v>0</v>
      </c>
      <c r="G25" s="46">
        <v>0</v>
      </c>
      <c r="H25" s="46">
        <v>0</v>
      </c>
      <c r="I25" s="46">
        <v>0</v>
      </c>
      <c r="J25" s="46">
        <v>0</v>
      </c>
      <c r="K25" s="46">
        <v>0</v>
      </c>
      <c r="L25" s="46">
        <v>0</v>
      </c>
      <c r="M25" s="46">
        <v>1996.8</v>
      </c>
      <c r="N25" s="46">
        <v>8437.501837424052</v>
      </c>
      <c r="O25" s="46">
        <v>0</v>
      </c>
      <c r="P25" s="46">
        <v>175981.27939699998</v>
      </c>
      <c r="Q25" s="46">
        <v>0</v>
      </c>
      <c r="R25" s="46">
        <v>1253177.2328052</v>
      </c>
      <c r="S25" s="46">
        <v>0</v>
      </c>
      <c r="T25" s="4" t="s">
        <v>63</v>
      </c>
      <c r="U25" s="97" t="s">
        <v>64</v>
      </c>
    </row>
    <row r="26" spans="2:21" ht="34.5" thickBot="1">
      <c r="B26" s="49">
        <f t="shared" si="3"/>
        <v>1529215.3011922538</v>
      </c>
      <c r="C26" s="46">
        <v>0</v>
      </c>
      <c r="D26" s="46">
        <v>0</v>
      </c>
      <c r="E26" s="46">
        <v>0</v>
      </c>
      <c r="F26" s="46">
        <v>0</v>
      </c>
      <c r="G26" s="46">
        <v>0</v>
      </c>
      <c r="H26" s="46">
        <v>7626.856201296834</v>
      </c>
      <c r="I26" s="46">
        <v>0</v>
      </c>
      <c r="J26" s="46">
        <v>0</v>
      </c>
      <c r="K26" s="46">
        <v>0</v>
      </c>
      <c r="L26" s="46">
        <v>0</v>
      </c>
      <c r="M26" s="46">
        <v>0</v>
      </c>
      <c r="N26" s="46">
        <v>0</v>
      </c>
      <c r="O26" s="46">
        <v>0</v>
      </c>
      <c r="P26" s="46">
        <v>1521588.444990957</v>
      </c>
      <c r="Q26" s="46">
        <v>0</v>
      </c>
      <c r="R26" s="46">
        <v>0</v>
      </c>
      <c r="S26" s="46">
        <v>0</v>
      </c>
      <c r="T26" s="4" t="s">
        <v>65</v>
      </c>
      <c r="U26" s="97" t="s">
        <v>66</v>
      </c>
    </row>
    <row r="27" spans="2:21" ht="34.5" thickBot="1">
      <c r="B27" s="49">
        <f t="shared" si="3"/>
        <v>369639.385971</v>
      </c>
      <c r="C27" s="46">
        <v>0</v>
      </c>
      <c r="D27" s="46">
        <v>0</v>
      </c>
      <c r="E27" s="46">
        <v>0</v>
      </c>
      <c r="F27" s="46">
        <v>0</v>
      </c>
      <c r="G27" s="46">
        <v>0</v>
      </c>
      <c r="H27" s="46">
        <v>0</v>
      </c>
      <c r="I27" s="46">
        <v>0</v>
      </c>
      <c r="J27" s="46">
        <v>0</v>
      </c>
      <c r="K27" s="46">
        <v>0</v>
      </c>
      <c r="L27" s="46">
        <v>0</v>
      </c>
      <c r="M27" s="46">
        <v>0</v>
      </c>
      <c r="N27" s="46">
        <v>0</v>
      </c>
      <c r="O27" s="46">
        <v>0</v>
      </c>
      <c r="P27" s="46">
        <v>368383</v>
      </c>
      <c r="Q27" s="46">
        <v>0</v>
      </c>
      <c r="R27" s="46">
        <v>1256.385971</v>
      </c>
      <c r="S27" s="46">
        <v>0</v>
      </c>
      <c r="T27" s="4" t="s">
        <v>67</v>
      </c>
      <c r="U27" s="97" t="s">
        <v>68</v>
      </c>
    </row>
    <row r="28" spans="2:21" ht="34.5" thickBot="1">
      <c r="B28" s="49">
        <f t="shared" si="3"/>
        <v>3729.70176</v>
      </c>
      <c r="C28" s="46">
        <v>3729.70176</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33" t="s">
        <v>69</v>
      </c>
      <c r="U28" s="99" t="s">
        <v>70</v>
      </c>
    </row>
    <row r="29" spans="1:21" ht="34.5" thickBot="1">
      <c r="A29" s="16"/>
      <c r="B29" s="53">
        <f aca="true" t="shared" si="4" ref="B29:H29">SUM(B21:B28)</f>
        <v>286327711.1507547</v>
      </c>
      <c r="C29" s="54">
        <f t="shared" si="4"/>
        <v>18709.794560000002</v>
      </c>
      <c r="D29" s="54">
        <f t="shared" si="4"/>
        <v>11866890.35116996</v>
      </c>
      <c r="E29" s="54">
        <f t="shared" si="4"/>
        <v>24998.844194574263</v>
      </c>
      <c r="F29" s="54">
        <f t="shared" si="4"/>
        <v>2414796.7619801685</v>
      </c>
      <c r="G29" s="54">
        <f t="shared" si="4"/>
        <v>328767.0967617596</v>
      </c>
      <c r="H29" s="54">
        <f t="shared" si="4"/>
        <v>150445047.89300764</v>
      </c>
      <c r="I29" s="54">
        <f aca="true" t="shared" si="5" ref="I29:S29">SUM(I21:I28)</f>
        <v>1554899.9999999995</v>
      </c>
      <c r="J29" s="54">
        <f t="shared" si="5"/>
        <v>3407400</v>
      </c>
      <c r="K29" s="54">
        <f t="shared" si="5"/>
        <v>28000488.885040335</v>
      </c>
      <c r="L29" s="54">
        <f t="shared" si="5"/>
        <v>17788996.15517</v>
      </c>
      <c r="M29" s="54">
        <f t="shared" si="5"/>
        <v>391138.67492313543</v>
      </c>
      <c r="N29" s="54">
        <f t="shared" si="5"/>
        <v>267123.3707859995</v>
      </c>
      <c r="O29" s="54">
        <f t="shared" si="5"/>
        <v>2913876</v>
      </c>
      <c r="P29" s="55">
        <f t="shared" si="5"/>
        <v>14495385.89558507</v>
      </c>
      <c r="Q29" s="54">
        <f t="shared" si="5"/>
        <v>4467659.92363</v>
      </c>
      <c r="R29" s="54">
        <f t="shared" si="5"/>
        <v>42411752.818263</v>
      </c>
      <c r="S29" s="56">
        <f t="shared" si="5"/>
        <v>5529778.685683002</v>
      </c>
      <c r="T29" s="34" t="s">
        <v>71</v>
      </c>
      <c r="U29" s="100" t="s">
        <v>72</v>
      </c>
    </row>
  </sheetData>
  <sheetProtection/>
  <mergeCells count="18">
    <mergeCell ref="B6:B9"/>
    <mergeCell ref="C6:C9"/>
    <mergeCell ref="K6:S6"/>
    <mergeCell ref="F8:F9"/>
    <mergeCell ref="E8:E9"/>
    <mergeCell ref="D6:J6"/>
    <mergeCell ref="D7:F7"/>
    <mergeCell ref="D8:D9"/>
    <mergeCell ref="T6:U9"/>
    <mergeCell ref="G7:G9"/>
    <mergeCell ref="H7:H9"/>
    <mergeCell ref="I7:J8"/>
    <mergeCell ref="K7:L7"/>
    <mergeCell ref="M7:S7"/>
    <mergeCell ref="K8:K9"/>
    <mergeCell ref="L8:L9"/>
    <mergeCell ref="M8:M9"/>
    <mergeCell ref="N8:S8"/>
  </mergeCells>
  <printOptions/>
  <pageMargins left="0.22" right="0.22" top="1.42" bottom="1" header="0.5" footer="0.5"/>
  <pageSetup horizontalDpi="600" verticalDpi="600" orientation="landscape" paperSize="9" scale="35" r:id="rId2"/>
  <headerFooter alignWithMargins="0">
    <oddFooter>&amp;L&amp;"Arial,Bold"&amp;18 105</oddFooter>
  </headerFooter>
  <drawing r:id="rId1"/>
</worksheet>
</file>

<file path=xl/worksheets/sheet10.xml><?xml version="1.0" encoding="utf-8"?>
<worksheet xmlns="http://schemas.openxmlformats.org/spreadsheetml/2006/main" xmlns:r="http://schemas.openxmlformats.org/officeDocument/2006/relationships">
  <dimension ref="B4:N31"/>
  <sheetViews>
    <sheetView zoomScalePageLayoutView="0" workbookViewId="0" topLeftCell="A1">
      <selection activeCell="C4" sqref="C4"/>
    </sheetView>
  </sheetViews>
  <sheetFormatPr defaultColWidth="9.140625" defaultRowHeight="12.75"/>
  <cols>
    <col min="1" max="1" width="20.7109375" style="0" customWidth="1"/>
    <col min="2" max="2" width="17.28125" style="0" customWidth="1"/>
    <col min="3" max="3" width="12.28125" style="0" customWidth="1"/>
    <col min="4" max="4" width="16.28125" style="0" customWidth="1"/>
    <col min="5" max="5" width="17.57421875" style="0" customWidth="1"/>
    <col min="6" max="6" width="11.7109375" style="0" customWidth="1"/>
    <col min="7" max="7" width="17.140625" style="0" customWidth="1"/>
    <col min="8" max="8" width="15.28125" style="0" customWidth="1"/>
    <col min="9" max="9" width="14.00390625" style="0" customWidth="1"/>
    <col min="10" max="10" width="15.421875" style="0" customWidth="1"/>
    <col min="11" max="11" width="12.421875" style="0" customWidth="1"/>
    <col min="12" max="12" width="15.8515625" style="0" customWidth="1"/>
    <col min="13" max="13" width="12.00390625" style="0" customWidth="1"/>
    <col min="14" max="14" width="53.57421875" style="0" customWidth="1"/>
  </cols>
  <sheetData>
    <row r="4" spans="2:14" ht="23.25">
      <c r="B4" s="114" t="s">
        <v>0</v>
      </c>
      <c r="C4" s="15"/>
      <c r="D4" s="15"/>
      <c r="E4" s="15"/>
      <c r="F4" s="15"/>
      <c r="G4" s="15"/>
      <c r="H4" s="15"/>
      <c r="I4" s="15"/>
      <c r="J4" s="15"/>
      <c r="K4" s="15"/>
      <c r="L4" s="15"/>
      <c r="M4" s="15"/>
      <c r="N4" s="111" t="s">
        <v>157</v>
      </c>
    </row>
    <row r="5" spans="2:14" ht="24" thickBot="1">
      <c r="B5" s="115">
        <v>1388</v>
      </c>
      <c r="C5" s="15"/>
      <c r="D5" s="15"/>
      <c r="E5" s="15"/>
      <c r="F5" s="15"/>
      <c r="G5" s="15"/>
      <c r="H5" s="15"/>
      <c r="I5" s="15"/>
      <c r="J5" s="15"/>
      <c r="K5" s="15"/>
      <c r="L5" s="15"/>
      <c r="M5" s="15"/>
      <c r="N5" s="6"/>
    </row>
    <row r="6" spans="2:14" ht="27" customHeight="1" thickBot="1">
      <c r="B6" s="186" t="s">
        <v>1</v>
      </c>
      <c r="C6" s="186" t="s">
        <v>2</v>
      </c>
      <c r="D6" s="193" t="s">
        <v>103</v>
      </c>
      <c r="E6" s="194"/>
      <c r="F6" s="194"/>
      <c r="G6" s="194"/>
      <c r="H6" s="140"/>
      <c r="I6" s="193" t="s">
        <v>104</v>
      </c>
      <c r="J6" s="194"/>
      <c r="K6" s="194"/>
      <c r="L6" s="140"/>
      <c r="M6" s="177" t="s">
        <v>151</v>
      </c>
      <c r="N6" s="167"/>
    </row>
    <row r="7" spans="2:14" ht="27.75" customHeight="1" thickBot="1">
      <c r="B7" s="190"/>
      <c r="C7" s="190"/>
      <c r="D7" s="179" t="s">
        <v>105</v>
      </c>
      <c r="E7" s="180"/>
      <c r="F7" s="180"/>
      <c r="G7" s="180"/>
      <c r="H7" s="181"/>
      <c r="I7" s="182" t="s">
        <v>106</v>
      </c>
      <c r="J7" s="183"/>
      <c r="K7" s="184" t="s">
        <v>107</v>
      </c>
      <c r="L7" s="183"/>
      <c r="M7" s="178"/>
      <c r="N7" s="169"/>
    </row>
    <row r="8" spans="2:14" ht="33" customHeight="1" thickBot="1">
      <c r="B8" s="190"/>
      <c r="C8" s="190"/>
      <c r="D8" s="182" t="s">
        <v>108</v>
      </c>
      <c r="E8" s="183"/>
      <c r="F8" s="137" t="s">
        <v>109</v>
      </c>
      <c r="G8" s="186" t="s">
        <v>110</v>
      </c>
      <c r="H8" s="186" t="s">
        <v>111</v>
      </c>
      <c r="I8" s="188" t="s">
        <v>112</v>
      </c>
      <c r="J8" s="188" t="s">
        <v>113</v>
      </c>
      <c r="K8" s="188" t="s">
        <v>147</v>
      </c>
      <c r="L8" s="188" t="s">
        <v>114</v>
      </c>
      <c r="M8" s="178"/>
      <c r="N8" s="169"/>
    </row>
    <row r="9" spans="2:14" ht="90" customHeight="1" thickBot="1">
      <c r="B9" s="190"/>
      <c r="C9" s="192"/>
      <c r="D9" s="89" t="s">
        <v>115</v>
      </c>
      <c r="E9" s="90" t="s">
        <v>116</v>
      </c>
      <c r="F9" s="185"/>
      <c r="G9" s="187" t="s">
        <v>117</v>
      </c>
      <c r="H9" s="187" t="s">
        <v>118</v>
      </c>
      <c r="I9" s="189"/>
      <c r="J9" s="189"/>
      <c r="K9" s="189"/>
      <c r="L9" s="189"/>
      <c r="M9" s="178"/>
      <c r="N9" s="169"/>
    </row>
    <row r="10" spans="2:14" ht="25.5" customHeight="1" thickBot="1">
      <c r="B10" s="191"/>
      <c r="C10" s="91" t="s">
        <v>119</v>
      </c>
      <c r="D10" s="92" t="s">
        <v>120</v>
      </c>
      <c r="E10" s="92" t="s">
        <v>121</v>
      </c>
      <c r="F10" s="93" t="s">
        <v>122</v>
      </c>
      <c r="G10" s="94" t="s">
        <v>123</v>
      </c>
      <c r="H10" s="95" t="s">
        <v>124</v>
      </c>
      <c r="I10" s="94" t="s">
        <v>125</v>
      </c>
      <c r="J10" s="94" t="s">
        <v>126</v>
      </c>
      <c r="K10" s="95" t="s">
        <v>127</v>
      </c>
      <c r="L10" s="95" t="s">
        <v>128</v>
      </c>
      <c r="M10" s="43" t="s">
        <v>101</v>
      </c>
      <c r="N10" s="24" t="s">
        <v>36</v>
      </c>
    </row>
    <row r="11" spans="2:14" ht="32.25" customHeight="1" thickBot="1">
      <c r="B11" s="70">
        <f>SUM(C11:L11)</f>
        <v>5529778.685683002</v>
      </c>
      <c r="C11" s="116">
        <v>0</v>
      </c>
      <c r="D11" s="116">
        <v>0</v>
      </c>
      <c r="E11" s="116">
        <v>0</v>
      </c>
      <c r="F11" s="116">
        <v>0</v>
      </c>
      <c r="G11" s="116">
        <v>0</v>
      </c>
      <c r="H11" s="116">
        <v>0</v>
      </c>
      <c r="I11" s="116">
        <v>0</v>
      </c>
      <c r="J11" s="116">
        <v>0</v>
      </c>
      <c r="K11" s="116">
        <v>0</v>
      </c>
      <c r="L11" s="116">
        <v>5529778.685683002</v>
      </c>
      <c r="M11" s="101" t="s">
        <v>35</v>
      </c>
      <c r="N11" s="102" t="s">
        <v>21</v>
      </c>
    </row>
    <row r="12" spans="2:14" ht="33" customHeight="1" thickBot="1">
      <c r="B12" s="71">
        <f>SUM(C12:L12)</f>
        <v>42411752.818263</v>
      </c>
      <c r="C12" s="116">
        <v>0</v>
      </c>
      <c r="D12" s="116">
        <v>0</v>
      </c>
      <c r="E12" s="116">
        <v>0</v>
      </c>
      <c r="F12" s="116">
        <v>0</v>
      </c>
      <c r="G12" s="116">
        <v>0</v>
      </c>
      <c r="H12" s="116">
        <v>0</v>
      </c>
      <c r="I12" s="116">
        <v>0</v>
      </c>
      <c r="J12" s="116">
        <v>0</v>
      </c>
      <c r="K12" s="116">
        <v>0</v>
      </c>
      <c r="L12" s="116">
        <v>42411752.818263</v>
      </c>
      <c r="M12" s="103" t="s">
        <v>34</v>
      </c>
      <c r="N12" s="104" t="s">
        <v>20</v>
      </c>
    </row>
    <row r="13" spans="2:14" ht="32.25" customHeight="1" thickBot="1">
      <c r="B13" s="71">
        <f>SUM(C13:L13)</f>
        <v>4467659.923630001</v>
      </c>
      <c r="C13" s="116">
        <v>0</v>
      </c>
      <c r="D13" s="116">
        <v>0</v>
      </c>
      <c r="E13" s="116">
        <v>0</v>
      </c>
      <c r="F13" s="116">
        <v>0</v>
      </c>
      <c r="G13" s="116">
        <v>1578195.5094709739</v>
      </c>
      <c r="H13" s="116">
        <v>2418195.338296026</v>
      </c>
      <c r="I13" s="116">
        <v>402845.34869900066</v>
      </c>
      <c r="J13" s="116">
        <v>0</v>
      </c>
      <c r="K13" s="116">
        <v>0</v>
      </c>
      <c r="L13" s="116">
        <v>68423.727164</v>
      </c>
      <c r="M13" s="103" t="s">
        <v>33</v>
      </c>
      <c r="N13" s="105" t="s">
        <v>19</v>
      </c>
    </row>
    <row r="14" spans="2:14" ht="33" customHeight="1" thickBot="1">
      <c r="B14" s="71">
        <f>SUM(C14:L14)</f>
        <v>14495385.895585071</v>
      </c>
      <c r="C14" s="116">
        <v>0</v>
      </c>
      <c r="D14" s="116">
        <v>7067.56</v>
      </c>
      <c r="E14" s="116">
        <v>0</v>
      </c>
      <c r="F14" s="116">
        <v>0</v>
      </c>
      <c r="G14" s="116">
        <v>111006.857</v>
      </c>
      <c r="H14" s="116">
        <v>10908</v>
      </c>
      <c r="I14" s="116">
        <v>0</v>
      </c>
      <c r="J14" s="116">
        <v>0</v>
      </c>
      <c r="K14" s="116">
        <v>0</v>
      </c>
      <c r="L14" s="116">
        <v>14366403.478585072</v>
      </c>
      <c r="M14" s="103" t="s">
        <v>32</v>
      </c>
      <c r="N14" s="105" t="s">
        <v>129</v>
      </c>
    </row>
    <row r="15" spans="2:14" ht="32.25" customHeight="1" thickBot="1">
      <c r="B15" s="71">
        <f>SUM(C15:L15)</f>
        <v>2913876</v>
      </c>
      <c r="C15" s="116">
        <v>0</v>
      </c>
      <c r="D15" s="116">
        <v>0</v>
      </c>
      <c r="E15" s="116">
        <v>0</v>
      </c>
      <c r="F15" s="116">
        <v>0</v>
      </c>
      <c r="G15" s="116">
        <v>0</v>
      </c>
      <c r="H15" s="116">
        <v>0</v>
      </c>
      <c r="I15" s="116">
        <v>1133874</v>
      </c>
      <c r="J15" s="116">
        <v>0</v>
      </c>
      <c r="K15" s="116">
        <v>0</v>
      </c>
      <c r="L15" s="116">
        <v>1780002</v>
      </c>
      <c r="M15" s="103" t="s">
        <v>31</v>
      </c>
      <c r="N15" s="105" t="s">
        <v>18</v>
      </c>
    </row>
    <row r="16" spans="2:14" ht="31.5" customHeight="1" thickBot="1">
      <c r="B16" s="71">
        <f aca="true" t="shared" si="0" ref="B16:B28">SUM(C16:L16)</f>
        <v>267123.3707859995</v>
      </c>
      <c r="C16" s="116">
        <v>0</v>
      </c>
      <c r="D16" s="116">
        <v>0</v>
      </c>
      <c r="E16" s="116">
        <v>0</v>
      </c>
      <c r="F16" s="116">
        <v>0</v>
      </c>
      <c r="G16" s="116">
        <v>9109.394324</v>
      </c>
      <c r="H16" s="116">
        <v>0</v>
      </c>
      <c r="I16" s="116">
        <v>2155.0312219995176</v>
      </c>
      <c r="J16" s="116">
        <v>0</v>
      </c>
      <c r="K16" s="116">
        <v>0</v>
      </c>
      <c r="L16" s="116">
        <v>255858.94524</v>
      </c>
      <c r="M16" s="103" t="s">
        <v>141</v>
      </c>
      <c r="N16" s="106" t="s">
        <v>131</v>
      </c>
    </row>
    <row r="17" spans="2:14" ht="30" customHeight="1" thickBot="1">
      <c r="B17" s="71">
        <f t="shared" si="0"/>
        <v>391138.67492313543</v>
      </c>
      <c r="C17" s="116">
        <v>0</v>
      </c>
      <c r="D17" s="116">
        <v>0</v>
      </c>
      <c r="E17" s="116">
        <v>0</v>
      </c>
      <c r="F17" s="116">
        <v>0</v>
      </c>
      <c r="G17" s="116">
        <v>6539.5415</v>
      </c>
      <c r="H17" s="116">
        <v>0</v>
      </c>
      <c r="I17" s="116">
        <v>173144.90487313544</v>
      </c>
      <c r="J17" s="116">
        <v>0</v>
      </c>
      <c r="K17" s="116">
        <v>211454.22855</v>
      </c>
      <c r="L17" s="116">
        <v>0</v>
      </c>
      <c r="M17" s="107" t="s">
        <v>30</v>
      </c>
      <c r="N17" s="106" t="s">
        <v>132</v>
      </c>
    </row>
    <row r="18" spans="2:14" ht="33" customHeight="1" thickBot="1">
      <c r="B18" s="71">
        <f t="shared" si="0"/>
        <v>17788996.15517</v>
      </c>
      <c r="C18" s="116">
        <v>0</v>
      </c>
      <c r="D18" s="116">
        <v>0</v>
      </c>
      <c r="E18" s="116">
        <v>0</v>
      </c>
      <c r="F18" s="116">
        <v>0</v>
      </c>
      <c r="G18" s="116">
        <v>5228844.143066</v>
      </c>
      <c r="H18" s="116">
        <v>2544736.219686</v>
      </c>
      <c r="I18" s="116">
        <v>43172.181054</v>
      </c>
      <c r="J18" s="116">
        <v>213348.61136400123</v>
      </c>
      <c r="K18" s="116">
        <v>0</v>
      </c>
      <c r="L18" s="116">
        <v>9758895</v>
      </c>
      <c r="M18" s="107" t="s">
        <v>29</v>
      </c>
      <c r="N18" s="105" t="s">
        <v>133</v>
      </c>
    </row>
    <row r="19" spans="2:14" ht="34.5" thickBot="1">
      <c r="B19" s="71">
        <f t="shared" si="0"/>
        <v>28000488.885040343</v>
      </c>
      <c r="C19" s="116">
        <v>0</v>
      </c>
      <c r="D19" s="116">
        <v>0</v>
      </c>
      <c r="E19" s="116">
        <v>0</v>
      </c>
      <c r="F19" s="116">
        <v>0</v>
      </c>
      <c r="G19" s="116">
        <v>6411875.075792983</v>
      </c>
      <c r="H19" s="116">
        <v>18319643.073694237</v>
      </c>
      <c r="I19" s="116">
        <v>31684.71809728883</v>
      </c>
      <c r="J19" s="116">
        <v>363446.49122849735</v>
      </c>
      <c r="K19" s="116">
        <v>0</v>
      </c>
      <c r="L19" s="116">
        <v>2873839.5262273345</v>
      </c>
      <c r="M19" s="107" t="s">
        <v>28</v>
      </c>
      <c r="N19" s="105" t="s">
        <v>134</v>
      </c>
    </row>
    <row r="20" spans="2:14" ht="32.25" customHeight="1" thickBot="1">
      <c r="B20" s="71">
        <f>SUM(C20:L20)</f>
        <v>3407400</v>
      </c>
      <c r="C20" s="116">
        <v>0</v>
      </c>
      <c r="D20" s="116">
        <v>778300</v>
      </c>
      <c r="E20" s="116">
        <v>0</v>
      </c>
      <c r="F20" s="116">
        <v>0</v>
      </c>
      <c r="G20" s="116">
        <v>2629100</v>
      </c>
      <c r="H20" s="116">
        <v>0</v>
      </c>
      <c r="I20" s="116">
        <v>0</v>
      </c>
      <c r="J20" s="116">
        <v>0</v>
      </c>
      <c r="K20" s="116">
        <v>0</v>
      </c>
      <c r="L20" s="116">
        <v>0</v>
      </c>
      <c r="M20" s="107" t="s">
        <v>27</v>
      </c>
      <c r="N20" s="105" t="s">
        <v>148</v>
      </c>
    </row>
    <row r="21" spans="2:14" ht="32.25" customHeight="1" thickBot="1">
      <c r="B21" s="71">
        <f>SUM(C21:L21)</f>
        <v>1554899.9999999995</v>
      </c>
      <c r="C21" s="116">
        <v>0</v>
      </c>
      <c r="D21" s="116">
        <v>0</v>
      </c>
      <c r="E21" s="116">
        <v>0</v>
      </c>
      <c r="F21" s="116">
        <v>0</v>
      </c>
      <c r="G21" s="116">
        <v>1554899.9999999995</v>
      </c>
      <c r="H21" s="116">
        <v>0</v>
      </c>
      <c r="I21" s="116">
        <v>0</v>
      </c>
      <c r="J21" s="116">
        <v>0</v>
      </c>
      <c r="K21" s="116">
        <v>0</v>
      </c>
      <c r="L21" s="116">
        <v>0</v>
      </c>
      <c r="M21" s="107" t="s">
        <v>26</v>
      </c>
      <c r="N21" s="105" t="s">
        <v>149</v>
      </c>
    </row>
    <row r="22" spans="2:14" ht="32.25" customHeight="1" thickBot="1">
      <c r="B22" s="71">
        <f t="shared" si="0"/>
        <v>150445047.8930076</v>
      </c>
      <c r="C22" s="116">
        <v>0</v>
      </c>
      <c r="D22" s="116">
        <v>0</v>
      </c>
      <c r="E22" s="116">
        <v>0</v>
      </c>
      <c r="F22" s="116">
        <v>0</v>
      </c>
      <c r="G22" s="116">
        <v>150445047.8930076</v>
      </c>
      <c r="H22" s="116">
        <v>0</v>
      </c>
      <c r="I22" s="116">
        <v>0</v>
      </c>
      <c r="J22" s="116">
        <v>0</v>
      </c>
      <c r="K22" s="116">
        <v>0</v>
      </c>
      <c r="L22" s="116">
        <v>0</v>
      </c>
      <c r="M22" s="107" t="s">
        <v>25</v>
      </c>
      <c r="N22" s="105" t="s">
        <v>135</v>
      </c>
    </row>
    <row r="23" spans="2:14" ht="32.25" customHeight="1" thickBot="1">
      <c r="B23" s="71">
        <f t="shared" si="0"/>
        <v>328767.0967617596</v>
      </c>
      <c r="C23" s="116">
        <v>0</v>
      </c>
      <c r="D23" s="116">
        <v>173518.98690345915</v>
      </c>
      <c r="E23" s="116">
        <v>17.162527740387922</v>
      </c>
      <c r="F23" s="116">
        <v>136.24809445193853</v>
      </c>
      <c r="G23" s="116">
        <v>103785.08006298091</v>
      </c>
      <c r="H23" s="116">
        <v>0</v>
      </c>
      <c r="I23" s="116">
        <v>0</v>
      </c>
      <c r="J23" s="116">
        <v>0</v>
      </c>
      <c r="K23" s="116">
        <v>0</v>
      </c>
      <c r="L23" s="116">
        <v>51309.61917312722</v>
      </c>
      <c r="M23" s="107" t="s">
        <v>24</v>
      </c>
      <c r="N23" s="105" t="s">
        <v>136</v>
      </c>
    </row>
    <row r="24" spans="2:14" ht="31.5" customHeight="1" thickBot="1">
      <c r="B24" s="71">
        <f t="shared" si="0"/>
        <v>2414796.7619801685</v>
      </c>
      <c r="C24" s="116">
        <v>0</v>
      </c>
      <c r="D24" s="116">
        <v>0</v>
      </c>
      <c r="E24" s="116">
        <v>0</v>
      </c>
      <c r="F24" s="116">
        <v>0</v>
      </c>
      <c r="G24" s="116">
        <v>0</v>
      </c>
      <c r="H24" s="116">
        <v>2414796.7619801685</v>
      </c>
      <c r="I24" s="116">
        <v>0</v>
      </c>
      <c r="J24" s="116">
        <v>0</v>
      </c>
      <c r="K24" s="116">
        <v>0</v>
      </c>
      <c r="L24" s="116">
        <v>0</v>
      </c>
      <c r="M24" s="107" t="s">
        <v>23</v>
      </c>
      <c r="N24" s="105" t="s">
        <v>137</v>
      </c>
    </row>
    <row r="25" spans="2:14" ht="30.75" customHeight="1" thickBot="1">
      <c r="B25" s="71">
        <f t="shared" si="0"/>
        <v>24998.844194574263</v>
      </c>
      <c r="C25" s="116">
        <v>0</v>
      </c>
      <c r="D25" s="116">
        <v>24998.844194574263</v>
      </c>
      <c r="E25" s="116">
        <v>0</v>
      </c>
      <c r="F25" s="116">
        <v>0</v>
      </c>
      <c r="G25" s="116">
        <v>0</v>
      </c>
      <c r="H25" s="116">
        <v>0</v>
      </c>
      <c r="I25" s="116">
        <v>0</v>
      </c>
      <c r="J25" s="116">
        <v>0</v>
      </c>
      <c r="K25" s="116">
        <v>0</v>
      </c>
      <c r="L25" s="116">
        <v>0</v>
      </c>
      <c r="M25" s="107" t="s">
        <v>130</v>
      </c>
      <c r="N25" s="105" t="s">
        <v>140</v>
      </c>
    </row>
    <row r="26" spans="2:14" ht="33" customHeight="1" thickBot="1">
      <c r="B26" s="71">
        <f>SUM(C26:L26)</f>
        <v>11866890.351169962</v>
      </c>
      <c r="C26" s="116">
        <v>0</v>
      </c>
      <c r="D26" s="116">
        <v>11859818.201321559</v>
      </c>
      <c r="E26" s="116">
        <v>0</v>
      </c>
      <c r="F26" s="116">
        <v>0</v>
      </c>
      <c r="G26" s="116">
        <v>908.0459715291188</v>
      </c>
      <c r="H26" s="116">
        <v>0</v>
      </c>
      <c r="I26" s="116">
        <v>0</v>
      </c>
      <c r="J26" s="116">
        <v>0</v>
      </c>
      <c r="K26" s="116">
        <v>0</v>
      </c>
      <c r="L26" s="116">
        <v>6164.103876873367</v>
      </c>
      <c r="M26" s="107" t="s">
        <v>143</v>
      </c>
      <c r="N26" s="105" t="s">
        <v>142</v>
      </c>
    </row>
    <row r="27" spans="2:14" ht="30" customHeight="1" thickBot="1">
      <c r="B27" s="71">
        <f t="shared" si="0"/>
        <v>18709.79456</v>
      </c>
      <c r="C27" s="116">
        <v>18709.79456</v>
      </c>
      <c r="D27" s="116">
        <v>0</v>
      </c>
      <c r="E27" s="116">
        <v>0</v>
      </c>
      <c r="F27" s="116">
        <v>0</v>
      </c>
      <c r="G27" s="116">
        <v>0</v>
      </c>
      <c r="H27" s="116">
        <v>0</v>
      </c>
      <c r="I27" s="116">
        <v>0</v>
      </c>
      <c r="J27" s="116">
        <v>0</v>
      </c>
      <c r="K27" s="116">
        <v>0</v>
      </c>
      <c r="L27" s="116">
        <v>0</v>
      </c>
      <c r="M27" s="108" t="s">
        <v>22</v>
      </c>
      <c r="N27" s="105" t="s">
        <v>138</v>
      </c>
    </row>
    <row r="28" spans="2:14" ht="30.75" customHeight="1" thickBot="1">
      <c r="B28" s="72">
        <f t="shared" si="0"/>
        <v>286327711.15075463</v>
      </c>
      <c r="C28" s="73">
        <f aca="true" t="shared" si="1" ref="C28:L28">SUM(C11:C27)</f>
        <v>18709.79456</v>
      </c>
      <c r="D28" s="73">
        <f t="shared" si="1"/>
        <v>12843703.592419593</v>
      </c>
      <c r="E28" s="73">
        <f t="shared" si="1"/>
        <v>17.162527740387922</v>
      </c>
      <c r="F28" s="73">
        <f t="shared" si="1"/>
        <v>136.24809445193853</v>
      </c>
      <c r="G28" s="73">
        <f t="shared" si="1"/>
        <v>168079311.5401961</v>
      </c>
      <c r="H28" s="73">
        <f t="shared" si="1"/>
        <v>25708279.393656433</v>
      </c>
      <c r="I28" s="73">
        <f t="shared" si="1"/>
        <v>1786876.1839454246</v>
      </c>
      <c r="J28" s="73">
        <f t="shared" si="1"/>
        <v>576795.1025924985</v>
      </c>
      <c r="K28" s="73">
        <f t="shared" si="1"/>
        <v>211454.22855</v>
      </c>
      <c r="L28" s="74">
        <f t="shared" si="1"/>
        <v>77102427.90421242</v>
      </c>
      <c r="M28" s="109"/>
      <c r="N28" s="110" t="s">
        <v>1</v>
      </c>
    </row>
    <row r="30" ht="12.75">
      <c r="G30" s="16">
        <f>+G22/B28</f>
        <v>0.5254295760908614</v>
      </c>
    </row>
    <row r="31" ht="12.75">
      <c r="G31" s="16">
        <f>+G28/B28</f>
        <v>0.5870172707513472</v>
      </c>
    </row>
  </sheetData>
  <sheetProtection/>
  <mergeCells count="16">
    <mergeCell ref="B6:B10"/>
    <mergeCell ref="C6:C9"/>
    <mergeCell ref="D6:H6"/>
    <mergeCell ref="I6:L6"/>
    <mergeCell ref="K8:K9"/>
    <mergeCell ref="L8:L9"/>
    <mergeCell ref="M6:N9"/>
    <mergeCell ref="D7:H7"/>
    <mergeCell ref="I7:J7"/>
    <mergeCell ref="K7:L7"/>
    <mergeCell ref="D8:E8"/>
    <mergeCell ref="F8:F9"/>
    <mergeCell ref="G8:G9"/>
    <mergeCell ref="H8:H9"/>
    <mergeCell ref="I8:I9"/>
    <mergeCell ref="J8:J9"/>
  </mergeCells>
  <printOptions/>
  <pageMargins left="0.21" right="0.26" top="1" bottom="1" header="0.5" footer="0.5"/>
  <pageSetup horizontalDpi="600" verticalDpi="600" orientation="landscape" paperSize="9" scale="55" r:id="rId4"/>
  <headerFooter alignWithMargins="0">
    <oddFooter>&amp;L&amp;"Arial,Bold"&amp;18 114</oddFooter>
  </headerFooter>
  <drawing r:id="rId3"/>
  <legacyDrawing r:id="rId2"/>
</worksheet>
</file>

<file path=xl/worksheets/sheet11.xml><?xml version="1.0" encoding="utf-8"?>
<worksheet xmlns="http://schemas.openxmlformats.org/spreadsheetml/2006/main" xmlns:r="http://schemas.openxmlformats.org/officeDocument/2006/relationships">
  <dimension ref="C4:O28"/>
  <sheetViews>
    <sheetView zoomScalePageLayoutView="0" workbookViewId="0" topLeftCell="H1">
      <selection activeCell="O5" sqref="O5"/>
    </sheetView>
  </sheetViews>
  <sheetFormatPr defaultColWidth="9.140625" defaultRowHeight="12.75"/>
  <cols>
    <col min="3" max="5" width="15.7109375" style="0" customWidth="1"/>
    <col min="6" max="6" width="17.8515625" style="0" customWidth="1"/>
    <col min="7" max="13" width="15.7109375" style="0" customWidth="1"/>
    <col min="15" max="15" width="54.28125" style="0" customWidth="1"/>
  </cols>
  <sheetData>
    <row r="4" spans="3:15" ht="23.25">
      <c r="C4" s="114" t="s">
        <v>150</v>
      </c>
      <c r="D4" s="15"/>
      <c r="E4" s="15"/>
      <c r="F4" s="15"/>
      <c r="G4" s="15"/>
      <c r="H4" s="15"/>
      <c r="I4" s="15"/>
      <c r="J4" s="15"/>
      <c r="K4" s="15"/>
      <c r="L4" s="15"/>
      <c r="M4" s="15"/>
      <c r="N4" s="15"/>
      <c r="O4" s="113" t="s">
        <v>164</v>
      </c>
    </row>
    <row r="5" spans="3:15" ht="18.75" thickBot="1">
      <c r="C5" s="1"/>
      <c r="D5" s="15"/>
      <c r="E5" s="15"/>
      <c r="F5" s="15"/>
      <c r="G5" s="15"/>
      <c r="H5" s="15"/>
      <c r="I5" s="15"/>
      <c r="J5" s="15"/>
      <c r="K5" s="15"/>
      <c r="L5" s="15"/>
      <c r="M5" s="15"/>
      <c r="N5" s="15"/>
      <c r="O5" s="6"/>
    </row>
    <row r="6" spans="3:15" ht="20.25" customHeight="1" thickBot="1">
      <c r="C6" s="186" t="s">
        <v>1</v>
      </c>
      <c r="D6" s="186" t="s">
        <v>2</v>
      </c>
      <c r="E6" s="193" t="s">
        <v>103</v>
      </c>
      <c r="F6" s="194"/>
      <c r="G6" s="194"/>
      <c r="H6" s="194"/>
      <c r="I6" s="140"/>
      <c r="J6" s="193" t="s">
        <v>104</v>
      </c>
      <c r="K6" s="194"/>
      <c r="L6" s="194"/>
      <c r="M6" s="140"/>
      <c r="N6" s="177" t="s">
        <v>151</v>
      </c>
      <c r="O6" s="167"/>
    </row>
    <row r="7" spans="3:15" ht="29.25" customHeight="1" thickBot="1">
      <c r="C7" s="190"/>
      <c r="D7" s="190"/>
      <c r="E7" s="179" t="s">
        <v>105</v>
      </c>
      <c r="F7" s="180"/>
      <c r="G7" s="180"/>
      <c r="H7" s="180"/>
      <c r="I7" s="181"/>
      <c r="J7" s="182" t="s">
        <v>106</v>
      </c>
      <c r="K7" s="183"/>
      <c r="L7" s="184" t="s">
        <v>107</v>
      </c>
      <c r="M7" s="183"/>
      <c r="N7" s="178"/>
      <c r="O7" s="169"/>
    </row>
    <row r="8" spans="3:15" ht="24" customHeight="1" thickBot="1">
      <c r="C8" s="190"/>
      <c r="D8" s="190"/>
      <c r="E8" s="182" t="s">
        <v>108</v>
      </c>
      <c r="F8" s="183"/>
      <c r="G8" s="137" t="s">
        <v>109</v>
      </c>
      <c r="H8" s="186" t="s">
        <v>110</v>
      </c>
      <c r="I8" s="186" t="s">
        <v>111</v>
      </c>
      <c r="J8" s="188" t="s">
        <v>112</v>
      </c>
      <c r="K8" s="188" t="s">
        <v>113</v>
      </c>
      <c r="L8" s="188" t="s">
        <v>147</v>
      </c>
      <c r="M8" s="188" t="s">
        <v>114</v>
      </c>
      <c r="N8" s="178"/>
      <c r="O8" s="169"/>
    </row>
    <row r="9" spans="3:15" ht="100.5" customHeight="1" thickBot="1">
      <c r="C9" s="190"/>
      <c r="D9" s="192"/>
      <c r="E9" s="89" t="s">
        <v>115</v>
      </c>
      <c r="F9" s="90" t="s">
        <v>116</v>
      </c>
      <c r="G9" s="185"/>
      <c r="H9" s="187" t="s">
        <v>117</v>
      </c>
      <c r="I9" s="187" t="s">
        <v>118</v>
      </c>
      <c r="J9" s="189"/>
      <c r="K9" s="189"/>
      <c r="L9" s="189"/>
      <c r="M9" s="189"/>
      <c r="N9" s="178"/>
      <c r="O9" s="169"/>
    </row>
    <row r="10" spans="3:15" ht="27" customHeight="1" thickBot="1">
      <c r="C10" s="191"/>
      <c r="D10" s="91" t="s">
        <v>119</v>
      </c>
      <c r="E10" s="92" t="s">
        <v>120</v>
      </c>
      <c r="F10" s="92" t="s">
        <v>121</v>
      </c>
      <c r="G10" s="93" t="s">
        <v>122</v>
      </c>
      <c r="H10" s="94" t="s">
        <v>123</v>
      </c>
      <c r="I10" s="95" t="s">
        <v>124</v>
      </c>
      <c r="J10" s="94" t="s">
        <v>125</v>
      </c>
      <c r="K10" s="94" t="s">
        <v>126</v>
      </c>
      <c r="L10" s="95" t="s">
        <v>127</v>
      </c>
      <c r="M10" s="95" t="s">
        <v>128</v>
      </c>
      <c r="N10" s="43" t="s">
        <v>101</v>
      </c>
      <c r="O10" s="24" t="s">
        <v>36</v>
      </c>
    </row>
    <row r="11" spans="3:15" ht="25.5">
      <c r="C11" s="119">
        <f>+'جدول 4'!B11/'جدول 4'!B28*100</f>
        <v>1.9312761113685968</v>
      </c>
      <c r="D11" s="120">
        <f>+'جدول 4'!C11/'جدول 4'!C28*100</f>
        <v>0</v>
      </c>
      <c r="E11" s="120">
        <f>+'جدول 4'!D11/'جدول 4'!D28*100</f>
        <v>0</v>
      </c>
      <c r="F11" s="120">
        <f>+'جدول 4'!E11/'جدول 4'!E28*100</f>
        <v>0</v>
      </c>
      <c r="G11" s="120">
        <f>+'جدول 4'!F11/'جدول 4'!F28*100</f>
        <v>0</v>
      </c>
      <c r="H11" s="120">
        <f>+'جدول 4'!G11/'جدول 4'!G28*100</f>
        <v>0</v>
      </c>
      <c r="I11" s="120">
        <f>+'جدول 4'!H11/'جدول 4'!H28*100</f>
        <v>0</v>
      </c>
      <c r="J11" s="120">
        <f>+'جدول 4'!I11/'جدول 4'!I28*100</f>
        <v>0</v>
      </c>
      <c r="K11" s="120">
        <f>+'جدول 4'!J11/'جدول 4'!J28*100</f>
        <v>0</v>
      </c>
      <c r="L11" s="120">
        <f>+'جدول 4'!K11/'جدول 4'!K28*100</f>
        <v>0</v>
      </c>
      <c r="M11" s="121">
        <f>+'جدول 4'!L11/'جدول 4'!L28*100</f>
        <v>7.17199034582008</v>
      </c>
      <c r="N11" s="101" t="s">
        <v>35</v>
      </c>
      <c r="O11" s="102" t="s">
        <v>21</v>
      </c>
    </row>
    <row r="12" spans="3:15" ht="25.5">
      <c r="C12" s="122">
        <f>+'جدول 4'!B12/'جدول 4'!B28*100</f>
        <v>14.812311615878757</v>
      </c>
      <c r="D12" s="123">
        <f>+'جدول 4'!C12/'جدول 4'!C28*100</f>
        <v>0</v>
      </c>
      <c r="E12" s="123">
        <f>+'جدول 4'!D12/'جدول 4'!D28*100</f>
        <v>0</v>
      </c>
      <c r="F12" s="123">
        <f>+'جدول 4'!E12/'جدول 4'!E28*100</f>
        <v>0</v>
      </c>
      <c r="G12" s="123">
        <f>+'جدول 4'!F12/'جدول 4'!F28*100</f>
        <v>0</v>
      </c>
      <c r="H12" s="123">
        <f>+'جدول 4'!G12/'جدول 4'!G28*100</f>
        <v>0</v>
      </c>
      <c r="I12" s="123">
        <f>+'جدول 4'!H12/'جدول 4'!H28*100</f>
        <v>0</v>
      </c>
      <c r="J12" s="123">
        <f>+'جدول 4'!I12/'جدول 4'!I28*100</f>
        <v>0</v>
      </c>
      <c r="K12" s="123">
        <f>+'جدول 4'!J12/'جدول 4'!J28*100</f>
        <v>0</v>
      </c>
      <c r="L12" s="123">
        <f>+'جدول 4'!K12/'جدول 4'!K28*100</f>
        <v>0</v>
      </c>
      <c r="M12" s="124">
        <f>+'جدول 4'!L12/'جدول 4'!L28*100</f>
        <v>55.007026329900924</v>
      </c>
      <c r="N12" s="103" t="s">
        <v>34</v>
      </c>
      <c r="O12" s="104" t="s">
        <v>20</v>
      </c>
    </row>
    <row r="13" spans="3:15" ht="25.5">
      <c r="C13" s="122">
        <f>+'جدول 4'!B13/'جدول 4'!B28*100</f>
        <v>1.5603309598202773</v>
      </c>
      <c r="D13" s="123">
        <f>+'جدول 4'!C13/'جدول 4'!C28*100</f>
        <v>0</v>
      </c>
      <c r="E13" s="123">
        <f>+'جدول 4'!D13/'جدول 4'!D28*100</f>
        <v>0</v>
      </c>
      <c r="F13" s="123">
        <f>+'جدول 4'!E13/'جدول 4'!E28*100</f>
        <v>0</v>
      </c>
      <c r="G13" s="123">
        <f>+'جدول 4'!F13/'جدول 4'!F28*100</f>
        <v>0</v>
      </c>
      <c r="H13" s="123">
        <f>+'جدول 4'!G13/'جدول 4'!G28*100</f>
        <v>0.9389588135560332</v>
      </c>
      <c r="I13" s="123">
        <f>+'جدول 4'!H13/'جدول 4'!H28*100</f>
        <v>9.406290095371844</v>
      </c>
      <c r="J13" s="123">
        <f>+'جدول 4'!I13/'جدول 4'!I28*100</f>
        <v>22.54467054396112</v>
      </c>
      <c r="K13" s="123">
        <f>+'جدول 4'!J13/'جدول 4'!J28*100</f>
        <v>0</v>
      </c>
      <c r="L13" s="123">
        <f>+'جدول 4'!K13/'جدول 4'!K28*100</f>
        <v>0</v>
      </c>
      <c r="M13" s="124">
        <f>+'جدول 4'!L13/'جدول 4'!L28*100</f>
        <v>0.08874393326369134</v>
      </c>
      <c r="N13" s="103" t="s">
        <v>33</v>
      </c>
      <c r="O13" s="105" t="s">
        <v>19</v>
      </c>
    </row>
    <row r="14" spans="3:15" ht="25.5">
      <c r="C14" s="122">
        <f>+'جدول 4'!B14/'جدول 4'!B28*100</f>
        <v>5.062515897370861</v>
      </c>
      <c r="D14" s="123">
        <f>+'جدول 4'!C14/'جدول 4'!C28*100</f>
        <v>0</v>
      </c>
      <c r="E14" s="123">
        <f>+'جدول 4'!D14/'جدول 4'!D28*100</f>
        <v>0.0550274299709883</v>
      </c>
      <c r="F14" s="123">
        <f>+'جدول 4'!E14/'جدول 4'!E28*100</f>
        <v>0</v>
      </c>
      <c r="G14" s="123">
        <f>+'جدول 4'!F14/'جدول 4'!F28*100</f>
        <v>0</v>
      </c>
      <c r="H14" s="123">
        <f>+'جدول 4'!G14/'جدول 4'!G28*100</f>
        <v>0.06604433108559751</v>
      </c>
      <c r="I14" s="123">
        <f>+'جدول 4'!H14/'جدول 4'!H28*100</f>
        <v>0.04242991074187396</v>
      </c>
      <c r="J14" s="123">
        <f>+'جدول 4'!I14/'جدول 4'!I28*100</f>
        <v>0</v>
      </c>
      <c r="K14" s="123">
        <f>+'جدول 4'!J14/'جدول 4'!J28*100</f>
        <v>0</v>
      </c>
      <c r="L14" s="123">
        <f>+'جدول 4'!K14/'جدول 4'!K28*100</f>
        <v>0</v>
      </c>
      <c r="M14" s="124">
        <f>+'جدول 4'!L14/'جدول 4'!L28*100</f>
        <v>18.632880791293704</v>
      </c>
      <c r="N14" s="103" t="s">
        <v>32</v>
      </c>
      <c r="O14" s="105" t="s">
        <v>129</v>
      </c>
    </row>
    <row r="15" spans="3:15" ht="25.5">
      <c r="C15" s="122">
        <f>+'جدول 4'!B15/'جدول 4'!B28*100</f>
        <v>1.0176716700905741</v>
      </c>
      <c r="D15" s="123">
        <f>+'جدول 4'!C15/'جدول 4'!C28*100</f>
        <v>0</v>
      </c>
      <c r="E15" s="123">
        <f>+'جدول 4'!D15/'جدول 4'!D28*100</f>
        <v>0</v>
      </c>
      <c r="F15" s="123">
        <f>+'جدول 4'!E15/'جدول 4'!E28*100</f>
        <v>0</v>
      </c>
      <c r="G15" s="123">
        <f>+'جدول 4'!F15/'جدول 4'!F28*100</f>
        <v>0</v>
      </c>
      <c r="H15" s="123">
        <f>+'جدول 4'!G15/'جدول 4'!G28*100</f>
        <v>0</v>
      </c>
      <c r="I15" s="123">
        <f>+'جدول 4'!H15/'جدول 4'!H28*100</f>
        <v>0</v>
      </c>
      <c r="J15" s="123">
        <f>+'جدول 4'!I15/'جدول 4'!I28*100</f>
        <v>63.45565575206251</v>
      </c>
      <c r="K15" s="123">
        <f>+'جدول 4'!J15/'جدول 4'!J28*100</f>
        <v>0</v>
      </c>
      <c r="L15" s="123">
        <f>+'جدول 4'!K15/'جدول 4'!K28*100</f>
        <v>0</v>
      </c>
      <c r="M15" s="124">
        <f>+'جدول 4'!L15/'جدول 4'!L28*100</f>
        <v>2.308619907808054</v>
      </c>
      <c r="N15" s="103" t="s">
        <v>31</v>
      </c>
      <c r="O15" s="105" t="s">
        <v>18</v>
      </c>
    </row>
    <row r="16" spans="3:15" ht="31.5" customHeight="1">
      <c r="C16" s="122">
        <f>+'جدول 4'!B16/'جدول 4'!B28*100</f>
        <v>0.09329288098327171</v>
      </c>
      <c r="D16" s="123">
        <f>+'جدول 4'!C16/'جدول 4'!C28*100</f>
        <v>0</v>
      </c>
      <c r="E16" s="123">
        <f>+'جدول 4'!D16/'جدول 4'!D28*100</f>
        <v>0</v>
      </c>
      <c r="F16" s="123">
        <f>+'جدول 4'!E16/'جدول 4'!E28*100</f>
        <v>0</v>
      </c>
      <c r="G16" s="123">
        <f>+'جدول 4'!F16/'جدول 4'!F28*100</f>
        <v>0</v>
      </c>
      <c r="H16" s="123">
        <f>+'جدول 4'!G16/'جدول 4'!G28*100</f>
        <v>0.005419699926496602</v>
      </c>
      <c r="I16" s="123">
        <f>+'جدول 4'!H16/'جدول 4'!H28*100</f>
        <v>0</v>
      </c>
      <c r="J16" s="123">
        <f>+'جدول 4'!I16/'جدول 4'!I28*100</f>
        <v>0.12060327634124074</v>
      </c>
      <c r="K16" s="123">
        <f>+'جدول 4'!J16/'جدول 4'!J28*100</f>
        <v>0</v>
      </c>
      <c r="L16" s="123">
        <f>+'جدول 4'!K16/'جدول 4'!K28*100</f>
        <v>0</v>
      </c>
      <c r="M16" s="124">
        <f>+'جدول 4'!L16/'جدول 4'!L28*100</f>
        <v>0.33184291622809114</v>
      </c>
      <c r="N16" s="103" t="s">
        <v>141</v>
      </c>
      <c r="O16" s="106" t="s">
        <v>131</v>
      </c>
    </row>
    <row r="17" spans="3:15" ht="23.25">
      <c r="C17" s="122">
        <f>+'جدول 4'!B17/'جدول 4'!B28*100</f>
        <v>0.1366052462582627</v>
      </c>
      <c r="D17" s="123">
        <f>+'جدول 4'!C17/'جدول 4'!C28*100</f>
        <v>0</v>
      </c>
      <c r="E17" s="123">
        <f>+'جدول 4'!D17/'جدول 4'!D28*100</f>
        <v>0</v>
      </c>
      <c r="F17" s="123">
        <f>+'جدول 4'!E17/'جدول 4'!E28*100</f>
        <v>0</v>
      </c>
      <c r="G17" s="123">
        <f>+'جدول 4'!F17/'جدول 4'!F28*100</f>
        <v>0</v>
      </c>
      <c r="H17" s="123">
        <f>+'جدول 4'!G17/'جدول 4'!G28*100</f>
        <v>0.003890747433503184</v>
      </c>
      <c r="I17" s="123">
        <f>+'جدول 4'!H17/'جدول 4'!H28*100</f>
        <v>0</v>
      </c>
      <c r="J17" s="123">
        <f>+'جدول 4'!I17/'جدول 4'!I28*100</f>
        <v>9.68980987204336</v>
      </c>
      <c r="K17" s="123">
        <f>+'جدول 4'!J17/'جدول 4'!J28*100</f>
        <v>0</v>
      </c>
      <c r="L17" s="123">
        <f>+'جدول 4'!K17/'جدول 4'!K28*100</f>
        <v>100</v>
      </c>
      <c r="M17" s="124">
        <f>+'جدول 4'!L17/'جدول 4'!L28*100</f>
        <v>0</v>
      </c>
      <c r="N17" s="107" t="s">
        <v>30</v>
      </c>
      <c r="O17" s="106" t="s">
        <v>132</v>
      </c>
    </row>
    <row r="18" spans="3:15" ht="23.25">
      <c r="C18" s="122">
        <f>+'جدول 4'!B18/'جدول 4'!B28*100</f>
        <v>6.212809819795577</v>
      </c>
      <c r="D18" s="123">
        <f>+'جدول 4'!C18/'جدول 4'!C28*100</f>
        <v>0</v>
      </c>
      <c r="E18" s="123">
        <f>+'جدول 4'!D18/'جدول 4'!D28*100</f>
        <v>0</v>
      </c>
      <c r="F18" s="123">
        <f>+'جدول 4'!E18/'جدول 4'!E28*100</f>
        <v>0</v>
      </c>
      <c r="G18" s="123">
        <f>+'جدول 4'!F18/'جدول 4'!F28*100</f>
        <v>0</v>
      </c>
      <c r="H18" s="123">
        <f>+'جدول 4'!G18/'جدول 4'!G28*100</f>
        <v>3.1109385772415687</v>
      </c>
      <c r="I18" s="123">
        <f>+'جدول 4'!H18/'جدول 4'!H28*100</f>
        <v>9.898508494947814</v>
      </c>
      <c r="J18" s="123">
        <f>+'جدول 4'!I18/'جدول 4'!I28*100</f>
        <v>2.416070091587195</v>
      </c>
      <c r="K18" s="123">
        <f>+'جدول 4'!J18/'جدول 4'!J28*100</f>
        <v>36.988630868235795</v>
      </c>
      <c r="L18" s="123">
        <f>+'جدول 4'!K18/'جدول 4'!K28*100</f>
        <v>0</v>
      </c>
      <c r="M18" s="124">
        <f>+'جدول 4'!L18/'جدول 4'!L28*100</f>
        <v>12.657052787136463</v>
      </c>
      <c r="N18" s="107" t="s">
        <v>29</v>
      </c>
      <c r="O18" s="105" t="s">
        <v>133</v>
      </c>
    </row>
    <row r="19" spans="3:15" ht="33.75">
      <c r="C19" s="122">
        <f>+'جدول 4'!B19/'جدول 4'!B28*100</f>
        <v>9.779175327636306</v>
      </c>
      <c r="D19" s="123">
        <f>+'جدول 4'!C19/'جدول 4'!C28*100</f>
        <v>0</v>
      </c>
      <c r="E19" s="123">
        <f>+'جدول 4'!D19/'جدول 4'!D28*100</f>
        <v>0</v>
      </c>
      <c r="F19" s="123">
        <f>+'جدول 4'!E19/'جدول 4'!E28*100</f>
        <v>0</v>
      </c>
      <c r="G19" s="123">
        <f>+'جدول 4'!F19/'جدول 4'!F28*100</f>
        <v>0</v>
      </c>
      <c r="H19" s="123">
        <f>+'جدول 4'!G19/'جدول 4'!G28*100</f>
        <v>3.8147913726191023</v>
      </c>
      <c r="I19" s="123">
        <f>+'جدول 4'!H19/'جدول 4'!H28*100</f>
        <v>71.25970117710267</v>
      </c>
      <c r="J19" s="123">
        <f>+'جدول 4'!I19/'جدول 4'!I28*100</f>
        <v>1.7731904640045588</v>
      </c>
      <c r="K19" s="123">
        <f>+'جدول 4'!J19/'جدول 4'!J28*100</f>
        <v>63.01136913176422</v>
      </c>
      <c r="L19" s="123">
        <f>+'جدول 4'!K19/'جدول 4'!K28*100</f>
        <v>0</v>
      </c>
      <c r="M19" s="124">
        <f>+'جدول 4'!L19/'جدول 4'!L28*100</f>
        <v>3.727300948029323</v>
      </c>
      <c r="N19" s="107" t="s">
        <v>28</v>
      </c>
      <c r="O19" s="105" t="s">
        <v>134</v>
      </c>
    </row>
    <row r="20" spans="3:15" ht="33.75">
      <c r="C20" s="122">
        <f>+'جدول 4'!B20/'جدول 4'!B28*100</f>
        <v>1.1900350078955393</v>
      </c>
      <c r="D20" s="123">
        <f>+'جدول 4'!C20/'جدول 4'!C28*100</f>
        <v>0</v>
      </c>
      <c r="E20" s="123">
        <f>+'جدول 4'!D20/'جدول 4'!D28*100</f>
        <v>6.059778586445703</v>
      </c>
      <c r="F20" s="123">
        <f>+'جدول 4'!E20/'جدول 4'!E28*100</f>
        <v>0</v>
      </c>
      <c r="G20" s="123">
        <f>+'جدول 4'!F20/'جدول 4'!F28*100</f>
        <v>0</v>
      </c>
      <c r="H20" s="123">
        <f>+'جدول 4'!G20/'جدول 4'!G28*100</f>
        <v>1.5642020281426794</v>
      </c>
      <c r="I20" s="123">
        <f>+'جدول 4'!H20/'جدول 4'!H28*100</f>
        <v>0</v>
      </c>
      <c r="J20" s="123">
        <f>+'جدول 4'!I20/'جدول 4'!I28*100</f>
        <v>0</v>
      </c>
      <c r="K20" s="123">
        <f>+'جدول 4'!J20/'جدول 4'!J28*100</f>
        <v>0</v>
      </c>
      <c r="L20" s="123">
        <f>+'جدول 4'!K20/'جدول 4'!K28*100</f>
        <v>0</v>
      </c>
      <c r="M20" s="124">
        <f>+'جدول 4'!L20/'جدول 4'!L28*100</f>
        <v>0</v>
      </c>
      <c r="N20" s="107" t="s">
        <v>27</v>
      </c>
      <c r="O20" s="105" t="s">
        <v>148</v>
      </c>
    </row>
    <row r="21" spans="3:15" ht="33.75">
      <c r="C21" s="122">
        <f>+'جدول 4'!B21/'جدول 4'!B28*100</f>
        <v>0.5430490795846609</v>
      </c>
      <c r="D21" s="123">
        <f>+'جدول 4'!C21/'جدول 4'!C28*100</f>
        <v>0</v>
      </c>
      <c r="E21" s="123">
        <f>+'جدول 4'!D21/'جدول 4'!D28*100</f>
        <v>0</v>
      </c>
      <c r="F21" s="123">
        <f>+'جدول 4'!E21/'جدول 4'!E28*100</f>
        <v>0</v>
      </c>
      <c r="G21" s="123">
        <f>+'جدول 4'!F21/'جدول 4'!F28*100</f>
        <v>0</v>
      </c>
      <c r="H21" s="123">
        <f>+'جدول 4'!G21/'جدول 4'!G28*100</f>
        <v>0.9250989819934774</v>
      </c>
      <c r="I21" s="123">
        <f>+'جدول 4'!H21/'جدول 4'!H28*100</f>
        <v>0</v>
      </c>
      <c r="J21" s="123">
        <f>+'جدول 4'!I21/'جدول 4'!I28*100</f>
        <v>0</v>
      </c>
      <c r="K21" s="123">
        <f>+'جدول 4'!J21/'جدول 4'!J28*100</f>
        <v>0</v>
      </c>
      <c r="L21" s="123">
        <f>+'جدول 4'!K21/'جدول 4'!K28*100</f>
        <v>0</v>
      </c>
      <c r="M21" s="124">
        <f>+'جدول 4'!L21/'جدول 4'!L28*100</f>
        <v>0</v>
      </c>
      <c r="N21" s="107" t="s">
        <v>26</v>
      </c>
      <c r="O21" s="105" t="s">
        <v>149</v>
      </c>
    </row>
    <row r="22" spans="3:15" ht="33.75">
      <c r="C22" s="122">
        <f>+'جدول 4'!B22/'جدول 4'!B28*100</f>
        <v>52.54295760908614</v>
      </c>
      <c r="D22" s="123">
        <f>+'جدول 4'!C22/'جدول 4'!C28*100</f>
        <v>0</v>
      </c>
      <c r="E22" s="123">
        <f>+'جدول 4'!D22/'جدول 4'!D28*100</f>
        <v>0</v>
      </c>
      <c r="F22" s="123">
        <f>+'جدول 4'!E22/'جدول 4'!E28*100</f>
        <v>0</v>
      </c>
      <c r="G22" s="123">
        <f>+'جدول 4'!F22/'جدول 4'!F28*100</f>
        <v>0</v>
      </c>
      <c r="H22" s="123">
        <f>+'جدول 4'!G22/'جدول 4'!G28*100</f>
        <v>89.50836751674149</v>
      </c>
      <c r="I22" s="123">
        <f>+'جدول 4'!H22/'جدول 4'!H28*100</f>
        <v>0</v>
      </c>
      <c r="J22" s="123">
        <f>+'جدول 4'!I22/'جدول 4'!I28*100</f>
        <v>0</v>
      </c>
      <c r="K22" s="123">
        <f>+'جدول 4'!J22/'جدول 4'!J28*100</f>
        <v>0</v>
      </c>
      <c r="L22" s="123">
        <f>+'جدول 4'!K22/'جدول 4'!K28*100</f>
        <v>0</v>
      </c>
      <c r="M22" s="124">
        <f>+'جدول 4'!L22/'جدول 4'!L28*100</f>
        <v>0</v>
      </c>
      <c r="N22" s="107" t="s">
        <v>25</v>
      </c>
      <c r="O22" s="105" t="s">
        <v>135</v>
      </c>
    </row>
    <row r="23" spans="3:15" ht="33.75">
      <c r="C23" s="122">
        <f>+'جدول 4'!B23/'جدول 4'!B28*100</f>
        <v>0.11482196237326822</v>
      </c>
      <c r="D23" s="123">
        <f>+'جدول 4'!C23/'جدول 4'!C28*100</f>
        <v>0</v>
      </c>
      <c r="E23" s="123">
        <f>+'جدول 4'!D23/'جدول 4'!D28*100</f>
        <v>1.3510042929196122</v>
      </c>
      <c r="F23" s="123">
        <f>+'جدول 4'!E23/'جدول 4'!E28*100</f>
        <v>100</v>
      </c>
      <c r="G23" s="123">
        <f>+'جدول 4'!F23/'جدول 4'!F28*100</f>
        <v>100</v>
      </c>
      <c r="H23" s="123">
        <f>+'جدول 4'!G23/'جدول 4'!G28*100</f>
        <v>0.06174768275282991</v>
      </c>
      <c r="I23" s="123">
        <f>+'جدول 4'!H23/'جدول 4'!H28*100</f>
        <v>0</v>
      </c>
      <c r="J23" s="123">
        <f>+'جدول 4'!I23/'جدول 4'!I28*100</f>
        <v>0</v>
      </c>
      <c r="K23" s="123">
        <f>+'جدول 4'!J23/'جدول 4'!J28*100</f>
        <v>0</v>
      </c>
      <c r="L23" s="123">
        <f>+'جدول 4'!K23/'جدول 4'!K28*100</f>
        <v>0</v>
      </c>
      <c r="M23" s="124">
        <f>+'جدول 4'!L23/'جدول 4'!L28*100</f>
        <v>0.06654734561260679</v>
      </c>
      <c r="N23" s="107" t="s">
        <v>24</v>
      </c>
      <c r="O23" s="105" t="s">
        <v>136</v>
      </c>
    </row>
    <row r="24" spans="3:15" ht="33.75">
      <c r="C24" s="122">
        <f>+'جدول 4'!B24/'جدول 4'!B28*100</f>
        <v>0.8433681644976206</v>
      </c>
      <c r="D24" s="123">
        <f>+'جدول 4'!C24/'جدول 4'!C28*100</f>
        <v>0</v>
      </c>
      <c r="E24" s="123">
        <f>+'جدول 4'!D24/'جدول 4'!D28*100</f>
        <v>0</v>
      </c>
      <c r="F24" s="123">
        <f>+'جدول 4'!E24/'جدول 4'!E28*100</f>
        <v>0</v>
      </c>
      <c r="G24" s="123">
        <f>+'جدول 4'!F24/'جدول 4'!F28*100</f>
        <v>0</v>
      </c>
      <c r="H24" s="123">
        <f>+'جدول 4'!G24/'جدول 4'!G28*100</f>
        <v>0</v>
      </c>
      <c r="I24" s="123">
        <f>+'جدول 4'!H24/'جدول 4'!H28*100</f>
        <v>9.39307032183579</v>
      </c>
      <c r="J24" s="123">
        <f>+'جدول 4'!I24/'جدول 4'!I28*100</f>
        <v>0</v>
      </c>
      <c r="K24" s="123">
        <f>+'جدول 4'!J24/'جدول 4'!J28*100</f>
        <v>0</v>
      </c>
      <c r="L24" s="123">
        <f>+'جدول 4'!K24/'جدول 4'!K28*100</f>
        <v>0</v>
      </c>
      <c r="M24" s="124">
        <f>+'جدول 4'!L24/'جدول 4'!L28*100</f>
        <v>0</v>
      </c>
      <c r="N24" s="107" t="s">
        <v>23</v>
      </c>
      <c r="O24" s="105" t="s">
        <v>137</v>
      </c>
    </row>
    <row r="25" spans="3:15" ht="33.75">
      <c r="C25" s="122">
        <f>+'جدول 4'!B25/'جدول 4'!B28*100</f>
        <v>0.008730850428030035</v>
      </c>
      <c r="D25" s="123">
        <f>+'جدول 4'!C25/'جدول 4'!C28*100</f>
        <v>0</v>
      </c>
      <c r="E25" s="123">
        <f>+'جدول 4'!D25/'جدول 4'!D28*100</f>
        <v>0.19463890625231095</v>
      </c>
      <c r="F25" s="123">
        <f>+'جدول 4'!E25/'جدول 4'!E28*100</f>
        <v>0</v>
      </c>
      <c r="G25" s="123">
        <f>+'جدول 4'!F25/'جدول 4'!F28*100</f>
        <v>0</v>
      </c>
      <c r="H25" s="123">
        <f>+'جدول 4'!G25/'جدول 4'!G28*100</f>
        <v>0</v>
      </c>
      <c r="I25" s="123">
        <f>+'جدول 4'!H25/'جدول 4'!H28*100</f>
        <v>0</v>
      </c>
      <c r="J25" s="123">
        <f>+'جدول 4'!I25/'جدول 4'!I28*100</f>
        <v>0</v>
      </c>
      <c r="K25" s="123">
        <f>+'جدول 4'!J25/'جدول 4'!J28*100</f>
        <v>0</v>
      </c>
      <c r="L25" s="123">
        <f>+'جدول 4'!K25/'جدول 4'!K28*100</f>
        <v>0</v>
      </c>
      <c r="M25" s="124">
        <f>+'جدول 4'!L25/'جدول 4'!L28*100</f>
        <v>0</v>
      </c>
      <c r="N25" s="107" t="s">
        <v>130</v>
      </c>
      <c r="O25" s="105" t="s">
        <v>140</v>
      </c>
    </row>
    <row r="26" spans="3:15" ht="30.75" customHeight="1">
      <c r="C26" s="122">
        <f>+'جدول 4'!B26/'جدول 4'!B28*100</f>
        <v>4.144513398118814</v>
      </c>
      <c r="D26" s="123">
        <f>+'جدول 4'!C26/'جدول 4'!C28*100</f>
        <v>0</v>
      </c>
      <c r="E26" s="123">
        <f>+'جدول 4'!D26/'جدول 4'!D28*100</f>
        <v>92.33955078441139</v>
      </c>
      <c r="F26" s="123">
        <f>+'جدول 4'!E26/'جدول 4'!E28*100</f>
        <v>0</v>
      </c>
      <c r="G26" s="123">
        <f>+'جدول 4'!F26/'جدول 4'!F28*100</f>
        <v>0</v>
      </c>
      <c r="H26" s="123">
        <f>+'جدول 4'!G26/'جدول 4'!G28*100</f>
        <v>0.0005402485072125965</v>
      </c>
      <c r="I26" s="123">
        <f>+'جدول 4'!H26/'جدول 4'!H28*100</f>
        <v>0</v>
      </c>
      <c r="J26" s="123">
        <f>+'جدول 4'!I26/'جدول 4'!I28*100</f>
        <v>0</v>
      </c>
      <c r="K26" s="123">
        <f>+'جدول 4'!J26/'جدول 4'!J28*100</f>
        <v>0</v>
      </c>
      <c r="L26" s="123">
        <f>+'جدول 4'!K26/'جدول 4'!K28*100</f>
        <v>0</v>
      </c>
      <c r="M26" s="124">
        <f>+'جدول 4'!L26/'جدول 4'!L28*100</f>
        <v>0.007994694907054409</v>
      </c>
      <c r="N26" s="107" t="s">
        <v>143</v>
      </c>
      <c r="O26" s="105" t="s">
        <v>142</v>
      </c>
    </row>
    <row r="27" spans="3:15" ht="32.25" customHeight="1" thickBot="1">
      <c r="C27" s="122">
        <f>+'جدول 4'!B27/'جدول 4'!B28*100</f>
        <v>0.006534398813445301</v>
      </c>
      <c r="D27" s="123">
        <f>+'جدول 4'!C27/'جدول 4'!C28*100</f>
        <v>100</v>
      </c>
      <c r="E27" s="123">
        <f>+'جدول 4'!D27/'جدول 4'!D28*100</f>
        <v>0</v>
      </c>
      <c r="F27" s="123">
        <f>+'جدول 4'!E27/'جدول 4'!E28*100</f>
        <v>0</v>
      </c>
      <c r="G27" s="123">
        <f>+'جدول 4'!F27/'جدول 4'!F28*100</f>
        <v>0</v>
      </c>
      <c r="H27" s="123">
        <f>+'جدول 4'!G27/'جدول 4'!G28*100</f>
        <v>0</v>
      </c>
      <c r="I27" s="123">
        <f>+'جدول 4'!H27/'جدول 4'!H28*100</f>
        <v>0</v>
      </c>
      <c r="J27" s="123">
        <f>+'جدول 4'!I27/'جدول 4'!I28*100</f>
        <v>0</v>
      </c>
      <c r="K27" s="123">
        <f>+'جدول 4'!J27/'جدول 4'!J28*100</f>
        <v>0</v>
      </c>
      <c r="L27" s="123">
        <f>+'جدول 4'!K27/'جدول 4'!K28*100</f>
        <v>0</v>
      </c>
      <c r="M27" s="124">
        <f>+'جدول 4'!L27/'جدول 4'!L28*100</f>
        <v>0</v>
      </c>
      <c r="N27" s="108" t="s">
        <v>22</v>
      </c>
      <c r="O27" s="105" t="s">
        <v>138</v>
      </c>
    </row>
    <row r="28" spans="3:15" ht="29.25" customHeight="1" thickBot="1">
      <c r="C28" s="72">
        <f>SUM(C11:C27)</f>
        <v>100</v>
      </c>
      <c r="D28" s="73">
        <f aca="true" t="shared" si="0" ref="D28:M28">SUM(D11:D27)</f>
        <v>100</v>
      </c>
      <c r="E28" s="73">
        <f t="shared" si="0"/>
        <v>100</v>
      </c>
      <c r="F28" s="73">
        <f t="shared" si="0"/>
        <v>100</v>
      </c>
      <c r="G28" s="73">
        <f t="shared" si="0"/>
        <v>100</v>
      </c>
      <c r="H28" s="73">
        <f t="shared" si="0"/>
        <v>99.99999999999997</v>
      </c>
      <c r="I28" s="73">
        <f t="shared" si="0"/>
        <v>99.99999999999999</v>
      </c>
      <c r="J28" s="73">
        <f t="shared" si="0"/>
        <v>99.99999999999999</v>
      </c>
      <c r="K28" s="73">
        <f t="shared" si="0"/>
        <v>100.00000000000001</v>
      </c>
      <c r="L28" s="73">
        <f t="shared" si="0"/>
        <v>100</v>
      </c>
      <c r="M28" s="74">
        <f t="shared" si="0"/>
        <v>100</v>
      </c>
      <c r="N28" s="109"/>
      <c r="O28" s="110" t="s">
        <v>1</v>
      </c>
    </row>
  </sheetData>
  <sheetProtection/>
  <mergeCells count="16">
    <mergeCell ref="N6:O9"/>
    <mergeCell ref="E7:I7"/>
    <mergeCell ref="J7:K7"/>
    <mergeCell ref="L7:M7"/>
    <mergeCell ref="E8:F8"/>
    <mergeCell ref="G8:G9"/>
    <mergeCell ref="H8:H9"/>
    <mergeCell ref="I8:I9"/>
    <mergeCell ref="J8:J9"/>
    <mergeCell ref="K8:K9"/>
    <mergeCell ref="C6:C10"/>
    <mergeCell ref="D6:D9"/>
    <mergeCell ref="E6:I6"/>
    <mergeCell ref="J6:M6"/>
    <mergeCell ref="L8:L9"/>
    <mergeCell ref="M8:M9"/>
  </mergeCells>
  <printOptions/>
  <pageMargins left="0.75" right="0.75" top="1" bottom="1" header="0.5" footer="0.5"/>
  <pageSetup horizontalDpi="600" verticalDpi="600" orientation="portrait" paperSize="9" r:id="rId4"/>
  <headerFooter alignWithMargins="0">
    <oddFooter>&amp;L&amp;"Arial,Bold"&amp;18 115</oddFooter>
  </headerFooter>
  <drawing r:id="rId3"/>
  <legacyDrawing r:id="rId2"/>
</worksheet>
</file>

<file path=xl/worksheets/sheet12.xml><?xml version="1.0" encoding="utf-8"?>
<worksheet xmlns="http://schemas.openxmlformats.org/spreadsheetml/2006/main" xmlns:r="http://schemas.openxmlformats.org/officeDocument/2006/relationships">
  <dimension ref="C4:O28"/>
  <sheetViews>
    <sheetView zoomScalePageLayoutView="0" workbookViewId="0" topLeftCell="I4">
      <selection activeCell="O4" sqref="O4"/>
    </sheetView>
  </sheetViews>
  <sheetFormatPr defaultColWidth="9.140625" defaultRowHeight="12.75"/>
  <cols>
    <col min="3" max="5" width="15.7109375" style="0" customWidth="1"/>
    <col min="6" max="6" width="17.8515625" style="0" customWidth="1"/>
    <col min="7" max="10" width="15.7109375" style="0" customWidth="1"/>
    <col min="11" max="11" width="17.7109375" style="0" customWidth="1"/>
    <col min="12" max="13" width="15.7109375" style="0" customWidth="1"/>
    <col min="15" max="15" width="55.8515625" style="0" customWidth="1"/>
  </cols>
  <sheetData>
    <row r="4" spans="3:15" ht="23.25">
      <c r="C4" s="114" t="s">
        <v>150</v>
      </c>
      <c r="D4" s="15"/>
      <c r="E4" s="15"/>
      <c r="F4" s="15"/>
      <c r="G4" s="15"/>
      <c r="H4" s="15"/>
      <c r="I4" s="15"/>
      <c r="J4" s="15"/>
      <c r="K4" s="15"/>
      <c r="L4" s="15"/>
      <c r="M4" s="15"/>
      <c r="N4" s="15"/>
      <c r="O4" s="113" t="s">
        <v>165</v>
      </c>
    </row>
    <row r="5" spans="3:15" ht="18.75" thickBot="1">
      <c r="C5" s="1"/>
      <c r="D5" s="15"/>
      <c r="E5" s="15"/>
      <c r="F5" s="15"/>
      <c r="G5" s="15"/>
      <c r="H5" s="15"/>
      <c r="I5" s="15"/>
      <c r="J5" s="15"/>
      <c r="K5" s="15"/>
      <c r="L5" s="15"/>
      <c r="M5" s="15"/>
      <c r="N5" s="15"/>
      <c r="O5" s="6"/>
    </row>
    <row r="6" spans="3:15" ht="22.5" customHeight="1" thickBot="1">
      <c r="C6" s="186" t="s">
        <v>1</v>
      </c>
      <c r="D6" s="186" t="s">
        <v>2</v>
      </c>
      <c r="E6" s="193" t="s">
        <v>103</v>
      </c>
      <c r="F6" s="194"/>
      <c r="G6" s="194"/>
      <c r="H6" s="194"/>
      <c r="I6" s="140"/>
      <c r="J6" s="193" t="s">
        <v>104</v>
      </c>
      <c r="K6" s="194"/>
      <c r="L6" s="194"/>
      <c r="M6" s="140"/>
      <c r="N6" s="177" t="s">
        <v>151</v>
      </c>
      <c r="O6" s="167"/>
    </row>
    <row r="7" spans="3:15" ht="21.75" customHeight="1" thickBot="1">
      <c r="C7" s="190"/>
      <c r="D7" s="190"/>
      <c r="E7" s="179" t="s">
        <v>105</v>
      </c>
      <c r="F7" s="180"/>
      <c r="G7" s="180"/>
      <c r="H7" s="180"/>
      <c r="I7" s="181"/>
      <c r="J7" s="182" t="s">
        <v>106</v>
      </c>
      <c r="K7" s="183"/>
      <c r="L7" s="184" t="s">
        <v>107</v>
      </c>
      <c r="M7" s="183"/>
      <c r="N7" s="178"/>
      <c r="O7" s="169"/>
    </row>
    <row r="8" spans="3:15" ht="27.75" customHeight="1" thickBot="1">
      <c r="C8" s="190"/>
      <c r="D8" s="190"/>
      <c r="E8" s="182" t="s">
        <v>108</v>
      </c>
      <c r="F8" s="183"/>
      <c r="G8" s="137" t="s">
        <v>109</v>
      </c>
      <c r="H8" s="186" t="s">
        <v>110</v>
      </c>
      <c r="I8" s="186" t="s">
        <v>111</v>
      </c>
      <c r="J8" s="188" t="s">
        <v>112</v>
      </c>
      <c r="K8" s="188" t="s">
        <v>113</v>
      </c>
      <c r="L8" s="188" t="s">
        <v>147</v>
      </c>
      <c r="M8" s="188" t="s">
        <v>114</v>
      </c>
      <c r="N8" s="178"/>
      <c r="O8" s="169"/>
    </row>
    <row r="9" spans="3:15" ht="90.75" customHeight="1" thickBot="1">
      <c r="C9" s="190"/>
      <c r="D9" s="191"/>
      <c r="E9" s="129" t="s">
        <v>115</v>
      </c>
      <c r="F9" s="75" t="s">
        <v>116</v>
      </c>
      <c r="G9" s="197"/>
      <c r="H9" s="198" t="s">
        <v>117</v>
      </c>
      <c r="I9" s="198" t="s">
        <v>118</v>
      </c>
      <c r="J9" s="196"/>
      <c r="K9" s="196"/>
      <c r="L9" s="196"/>
      <c r="M9" s="196"/>
      <c r="N9" s="178"/>
      <c r="O9" s="169"/>
    </row>
    <row r="10" spans="3:15" ht="26.25" customHeight="1" thickBot="1">
      <c r="C10" s="195"/>
      <c r="D10" s="130" t="s">
        <v>119</v>
      </c>
      <c r="E10" s="127" t="s">
        <v>120</v>
      </c>
      <c r="F10" s="127" t="s">
        <v>121</v>
      </c>
      <c r="G10" s="127" t="s">
        <v>122</v>
      </c>
      <c r="H10" s="127" t="s">
        <v>123</v>
      </c>
      <c r="I10" s="127" t="s">
        <v>124</v>
      </c>
      <c r="J10" s="127" t="s">
        <v>125</v>
      </c>
      <c r="K10" s="127" t="s">
        <v>126</v>
      </c>
      <c r="L10" s="127" t="s">
        <v>127</v>
      </c>
      <c r="M10" s="128" t="s">
        <v>128</v>
      </c>
      <c r="N10" s="43" t="s">
        <v>101</v>
      </c>
      <c r="O10" s="24" t="s">
        <v>36</v>
      </c>
    </row>
    <row r="11" spans="3:15" ht="25.5">
      <c r="C11" s="70">
        <f>SUM(D11:M11)</f>
        <v>100</v>
      </c>
      <c r="D11" s="125">
        <f>+'جدول 4'!C11/'جدول 4'!B11*100</f>
        <v>0</v>
      </c>
      <c r="E11" s="125">
        <f>+'جدول 4'!D11/'جدول 4'!B11*100</f>
        <v>0</v>
      </c>
      <c r="F11" s="125">
        <f>+'جدول 4'!E11/'جدول 4'!B11*100</f>
        <v>0</v>
      </c>
      <c r="G11" s="125">
        <f>+'جدول 4'!F11/'جدول 4'!B11*100</f>
        <v>0</v>
      </c>
      <c r="H11" s="125">
        <f>+'جدول 4'!G11/'جدول 4'!B11*100</f>
        <v>0</v>
      </c>
      <c r="I11" s="125">
        <f>+'جدول 4'!H11/'جدول 4'!B11*100</f>
        <v>0</v>
      </c>
      <c r="J11" s="125">
        <f>+'جدول 4'!I11/'جدول 4'!B11*100</f>
        <v>0</v>
      </c>
      <c r="K11" s="125">
        <f>+'جدول 4'!J11/'جدول 4'!B11*100</f>
        <v>0</v>
      </c>
      <c r="L11" s="125">
        <f>+'جدول 4'!K11/'جدول 4'!B11*100</f>
        <v>0</v>
      </c>
      <c r="M11" s="126">
        <f>+'جدول 4'!L11/'جدول 4'!B11*100</f>
        <v>100</v>
      </c>
      <c r="N11" s="101" t="s">
        <v>35</v>
      </c>
      <c r="O11" s="102" t="s">
        <v>21</v>
      </c>
    </row>
    <row r="12" spans="3:15" ht="25.5">
      <c r="C12" s="71">
        <f aca="true" t="shared" si="0" ref="C12:C28">SUM(D12:M12)</f>
        <v>100</v>
      </c>
      <c r="D12" s="117">
        <f>+'جدول 4'!C12/'جدول 4'!B12*100</f>
        <v>0</v>
      </c>
      <c r="E12" s="117">
        <f>+'جدول 4'!D12/'جدول 4'!B12*100</f>
        <v>0</v>
      </c>
      <c r="F12" s="117">
        <f>+'جدول 4'!E12/'جدول 4'!B12*100</f>
        <v>0</v>
      </c>
      <c r="G12" s="117">
        <f>+'جدول 4'!F12/'جدول 4'!B12*100</f>
        <v>0</v>
      </c>
      <c r="H12" s="117">
        <f>+'جدول 4'!G12/'جدول 4'!B12*100</f>
        <v>0</v>
      </c>
      <c r="I12" s="117">
        <f>+'جدول 4'!H12/'جدول 4'!B12*100</f>
        <v>0</v>
      </c>
      <c r="J12" s="117">
        <f>+'جدول 4'!I12/'جدول 4'!B12*100</f>
        <v>0</v>
      </c>
      <c r="K12" s="117">
        <f>+'جدول 4'!J12/'جدول 4'!B12*100</f>
        <v>0</v>
      </c>
      <c r="L12" s="117">
        <f>+'جدول 4'!K12/'جدول 4'!B12*100</f>
        <v>0</v>
      </c>
      <c r="M12" s="118">
        <f>+'جدول 4'!L12/'جدول 4'!B12*100</f>
        <v>100</v>
      </c>
      <c r="N12" s="103" t="s">
        <v>34</v>
      </c>
      <c r="O12" s="104" t="s">
        <v>20</v>
      </c>
    </row>
    <row r="13" spans="3:15" ht="30" customHeight="1">
      <c r="C13" s="71">
        <f t="shared" si="0"/>
        <v>100</v>
      </c>
      <c r="D13" s="117">
        <f>+'جدول 4'!C13/'جدول 4'!B13*100</f>
        <v>0</v>
      </c>
      <c r="E13" s="117">
        <f>+'جدول 4'!D13/'جدول 4'!B13*100</f>
        <v>0</v>
      </c>
      <c r="F13" s="117">
        <f>+'جدول 4'!E13/'جدول 4'!B13*100</f>
        <v>0</v>
      </c>
      <c r="G13" s="117">
        <f>+'جدول 4'!F13/'جدول 4'!B13*100</f>
        <v>0</v>
      </c>
      <c r="H13" s="117">
        <f>+'جدول 4'!G13/'جدول 4'!B13*100</f>
        <v>35.324880059104416</v>
      </c>
      <c r="I13" s="117">
        <f>+'جدول 4'!H13/'جدول 4'!B13*100</f>
        <v>54.12666540498964</v>
      </c>
      <c r="J13" s="117">
        <f>+'جدول 4'!I13/'جدول 4'!B13*100</f>
        <v>9.016920615830722</v>
      </c>
      <c r="K13" s="117">
        <f>+'جدول 4'!J13/'جدول 4'!B13*100</f>
        <v>0</v>
      </c>
      <c r="L13" s="117">
        <f>+'جدول 4'!K13/'جدول 4'!B13*100</f>
        <v>0</v>
      </c>
      <c r="M13" s="118">
        <f>+'جدول 4'!L13/'جدول 4'!B13*100</f>
        <v>1.531533920075217</v>
      </c>
      <c r="N13" s="103" t="s">
        <v>33</v>
      </c>
      <c r="O13" s="105" t="s">
        <v>19</v>
      </c>
    </row>
    <row r="14" spans="3:15" ht="25.5">
      <c r="C14" s="71">
        <f t="shared" si="0"/>
        <v>100.00000000000001</v>
      </c>
      <c r="D14" s="117">
        <f>+'جدول 4'!C14/'جدول 4'!B14*100</f>
        <v>0</v>
      </c>
      <c r="E14" s="117">
        <f>+'جدول 4'!D14/'جدول 4'!B14*100</f>
        <v>0.04875730836633056</v>
      </c>
      <c r="F14" s="117">
        <f>+'جدول 4'!E14/'جدول 4'!B14*100</f>
        <v>0</v>
      </c>
      <c r="G14" s="117">
        <f>+'جدول 4'!F14/'جدول 4'!B14*100</f>
        <v>0</v>
      </c>
      <c r="H14" s="117">
        <f>+'جدول 4'!G14/'جدول 4'!B14*100</f>
        <v>0.765808222006769</v>
      </c>
      <c r="I14" s="117">
        <f>+'جدول 4'!H14/'جدول 4'!B14*100</f>
        <v>0.07525153230534071</v>
      </c>
      <c r="J14" s="117">
        <f>+'جدول 4'!I14/'جدول 4'!B14*100</f>
        <v>0</v>
      </c>
      <c r="K14" s="117">
        <f>+'جدول 4'!J14/'جدول 4'!B14*100</f>
        <v>0</v>
      </c>
      <c r="L14" s="117">
        <f>+'جدول 4'!K14/'جدول 4'!B14*100</f>
        <v>0</v>
      </c>
      <c r="M14" s="118">
        <f>+'جدول 4'!L14/'جدول 4'!B14*100</f>
        <v>99.11018293732157</v>
      </c>
      <c r="N14" s="103" t="s">
        <v>32</v>
      </c>
      <c r="O14" s="105" t="s">
        <v>129</v>
      </c>
    </row>
    <row r="15" spans="3:15" ht="25.5">
      <c r="C15" s="71">
        <f t="shared" si="0"/>
        <v>100</v>
      </c>
      <c r="D15" s="117">
        <f>+'جدول 4'!C15/'جدول 4'!B15*100</f>
        <v>0</v>
      </c>
      <c r="E15" s="117">
        <f>+'جدول 4'!D15/'جدول 4'!B15*100</f>
        <v>0</v>
      </c>
      <c r="F15" s="117">
        <f>+'جدول 4'!E15/'جدول 4'!B15*100</f>
        <v>0</v>
      </c>
      <c r="G15" s="117">
        <f>+'جدول 4'!F15/'جدول 4'!B15*100</f>
        <v>0</v>
      </c>
      <c r="H15" s="117">
        <f>+'جدول 4'!G15/'جدول 4'!B15*100</f>
        <v>0</v>
      </c>
      <c r="I15" s="117">
        <f>+'جدول 4'!H15/'جدول 4'!B15*100</f>
        <v>0</v>
      </c>
      <c r="J15" s="117">
        <f>+'جدول 4'!I15/'جدول 4'!B15*100</f>
        <v>38.91291187408112</v>
      </c>
      <c r="K15" s="117">
        <f>+'جدول 4'!J15/'جدول 4'!B15*100</f>
        <v>0</v>
      </c>
      <c r="L15" s="117">
        <f>+'جدول 4'!K15/'جدول 4'!B15*100</f>
        <v>0</v>
      </c>
      <c r="M15" s="118">
        <f>+'جدول 4'!L15/'جدول 4'!B15*100</f>
        <v>61.087088125918875</v>
      </c>
      <c r="N15" s="103" t="s">
        <v>31</v>
      </c>
      <c r="O15" s="105" t="s">
        <v>18</v>
      </c>
    </row>
    <row r="16" spans="3:15" ht="29.25" customHeight="1">
      <c r="C16" s="71">
        <f t="shared" si="0"/>
        <v>100</v>
      </c>
      <c r="D16" s="117">
        <f>+'جدول 4'!C16/'جدول 4'!B16*100</f>
        <v>0</v>
      </c>
      <c r="E16" s="117">
        <f>+'جدول 4'!D16/'جدول 4'!B16*100</f>
        <v>0</v>
      </c>
      <c r="F16" s="117">
        <f>+'جدول 4'!E16/'جدول 4'!B16*100</f>
        <v>0</v>
      </c>
      <c r="G16" s="117">
        <f>+'جدول 4'!F16/'جدول 4'!B16*100</f>
        <v>0</v>
      </c>
      <c r="H16" s="117">
        <f>+'جدول 4'!G16/'جدول 4'!B16*100</f>
        <v>3.4101824550940574</v>
      </c>
      <c r="I16" s="117">
        <f>+'جدول 4'!H16/'جدول 4'!B16*100</f>
        <v>0</v>
      </c>
      <c r="J16" s="117">
        <f>+'جدول 4'!I16/'جدول 4'!B16*100</f>
        <v>0.8067550269594258</v>
      </c>
      <c r="K16" s="117">
        <f>+'جدول 4'!J16/'جدول 4'!B16*100</f>
        <v>0</v>
      </c>
      <c r="L16" s="117">
        <f>+'جدول 4'!K16/'جدول 4'!B16*100</f>
        <v>0</v>
      </c>
      <c r="M16" s="118">
        <f>+'جدول 4'!L16/'جدول 4'!B16*100</f>
        <v>95.78306251794652</v>
      </c>
      <c r="N16" s="103" t="s">
        <v>141</v>
      </c>
      <c r="O16" s="106" t="s">
        <v>131</v>
      </c>
    </row>
    <row r="17" spans="3:15" ht="23.25">
      <c r="C17" s="71">
        <f t="shared" si="0"/>
        <v>100</v>
      </c>
      <c r="D17" s="117">
        <f>+'جدول 4'!C17/'جدول 4'!B17*100</f>
        <v>0</v>
      </c>
      <c r="E17" s="117">
        <f>+'جدول 4'!D17/'جدول 4'!B17*100</f>
        <v>0</v>
      </c>
      <c r="F17" s="117">
        <f>+'جدول 4'!E17/'جدول 4'!B17*100</f>
        <v>0</v>
      </c>
      <c r="G17" s="117">
        <f>+'جدول 4'!F17/'جدول 4'!B17*100</f>
        <v>0</v>
      </c>
      <c r="H17" s="117">
        <f>+'جدول 4'!G17/'جدول 4'!B17*100</f>
        <v>1.671924030853026</v>
      </c>
      <c r="I17" s="117">
        <f>+'جدول 4'!H17/'جدول 4'!B17*100</f>
        <v>0</v>
      </c>
      <c r="J17" s="117">
        <f>+'جدول 4'!I17/'جدول 4'!B17*100</f>
        <v>44.26688434917897</v>
      </c>
      <c r="K17" s="117">
        <f>+'جدول 4'!J17/'جدول 4'!B17*100</f>
        <v>0</v>
      </c>
      <c r="L17" s="117">
        <f>+'جدول 4'!K17/'جدول 4'!B17*100</f>
        <v>54.06119161996801</v>
      </c>
      <c r="M17" s="118">
        <f>+'جدول 4'!L17/'جدول 4'!B17*100</f>
        <v>0</v>
      </c>
      <c r="N17" s="107" t="s">
        <v>30</v>
      </c>
      <c r="O17" s="106" t="s">
        <v>132</v>
      </c>
    </row>
    <row r="18" spans="3:15" ht="23.25">
      <c r="C18" s="71">
        <f t="shared" si="0"/>
        <v>100</v>
      </c>
      <c r="D18" s="117">
        <f>+'جدول 4'!C18/'جدول 4'!B18*100</f>
        <v>0</v>
      </c>
      <c r="E18" s="117">
        <f>+'جدول 4'!D18/'جدول 4'!B18*100</f>
        <v>0</v>
      </c>
      <c r="F18" s="117">
        <f>+'جدول 4'!E18/'جدول 4'!B18*100</f>
        <v>0</v>
      </c>
      <c r="G18" s="117">
        <f>+'جدول 4'!F18/'جدول 4'!B18*100</f>
        <v>0</v>
      </c>
      <c r="H18" s="117">
        <f>+'جدول 4'!G18/'جدول 4'!B18*100</f>
        <v>29.393699888716572</v>
      </c>
      <c r="I18" s="117">
        <f>+'جدول 4'!H18/'جدول 4'!B18*100</f>
        <v>14.305114226169675</v>
      </c>
      <c r="J18" s="117">
        <f>+'جدول 4'!I18/'جدول 4'!B18*100</f>
        <v>0.24269037261809126</v>
      </c>
      <c r="K18" s="117">
        <f>+'جدول 4'!J18/'جدول 4'!B18*100</f>
        <v>1.1993291217953066</v>
      </c>
      <c r="L18" s="117">
        <f>+'جدول 4'!K18/'جدول 4'!B18*100</f>
        <v>0</v>
      </c>
      <c r="M18" s="118">
        <f>+'جدول 4'!L18/'جدول 4'!B18*100</f>
        <v>54.85916639070035</v>
      </c>
      <c r="N18" s="107" t="s">
        <v>29</v>
      </c>
      <c r="O18" s="105" t="s">
        <v>133</v>
      </c>
    </row>
    <row r="19" spans="3:15" ht="33.75">
      <c r="C19" s="71">
        <f t="shared" si="0"/>
        <v>100</v>
      </c>
      <c r="D19" s="117">
        <f>+'جدول 4'!C19/'جدول 4'!B19*100</f>
        <v>0</v>
      </c>
      <c r="E19" s="117">
        <f>+'جدول 4'!D19/'جدول 4'!B19*100</f>
        <v>0</v>
      </c>
      <c r="F19" s="117">
        <f>+'جدول 4'!E19/'جدول 4'!B19*100</f>
        <v>0</v>
      </c>
      <c r="G19" s="117">
        <f>+'جدول 4'!F19/'جدول 4'!B19*100</f>
        <v>0</v>
      </c>
      <c r="H19" s="117">
        <f>+'جدول 4'!G19/'جدول 4'!B19*100</f>
        <v>22.899154018766502</v>
      </c>
      <c r="I19" s="117">
        <f>+'جدول 4'!H19/'جدول 4'!B19*100</f>
        <v>65.42615433933285</v>
      </c>
      <c r="J19" s="117">
        <f>+'جدول 4'!I19/'جدول 4'!B19*100</f>
        <v>0.11315773173595137</v>
      </c>
      <c r="K19" s="117">
        <f>+'جدول 4'!J19/'جدول 4'!B19*100</f>
        <v>1.2980005196361903</v>
      </c>
      <c r="L19" s="117">
        <f>+'جدول 4'!K19/'جدول 4'!B19*100</f>
        <v>0</v>
      </c>
      <c r="M19" s="118">
        <f>+'جدول 4'!L19/'جدول 4'!B19*100</f>
        <v>10.263533390528492</v>
      </c>
      <c r="N19" s="107" t="s">
        <v>28</v>
      </c>
      <c r="O19" s="105" t="s">
        <v>134</v>
      </c>
    </row>
    <row r="20" spans="3:15" ht="33.75">
      <c r="C20" s="71">
        <f t="shared" si="0"/>
        <v>100</v>
      </c>
      <c r="D20" s="117">
        <f>+'جدول 4'!C20/'جدول 4'!B20*100</f>
        <v>0</v>
      </c>
      <c r="E20" s="117">
        <f>+'جدول 4'!D20/'جدول 4'!B20*100</f>
        <v>22.841462698831954</v>
      </c>
      <c r="F20" s="117">
        <f>+'جدول 4'!E20/'جدول 4'!B20*100</f>
        <v>0</v>
      </c>
      <c r="G20" s="117">
        <f>+'جدول 4'!F20/'جدول 4'!B20*100</f>
        <v>0</v>
      </c>
      <c r="H20" s="117">
        <f>+'جدول 4'!G20/'جدول 4'!B20*100</f>
        <v>77.15853730116805</v>
      </c>
      <c r="I20" s="117">
        <f>+'جدول 4'!H20/'جدول 4'!B20*100</f>
        <v>0</v>
      </c>
      <c r="J20" s="117">
        <f>+'جدول 4'!I20/'جدول 4'!B20*100</f>
        <v>0</v>
      </c>
      <c r="K20" s="117">
        <f>+'جدول 4'!J20/'جدول 4'!B20*100</f>
        <v>0</v>
      </c>
      <c r="L20" s="117">
        <f>+'جدول 4'!K20/'جدول 4'!B20*100</f>
        <v>0</v>
      </c>
      <c r="M20" s="118">
        <f>+'جدول 4'!L20/'جدول 4'!B20*100</f>
        <v>0</v>
      </c>
      <c r="N20" s="107" t="s">
        <v>27</v>
      </c>
      <c r="O20" s="105" t="s">
        <v>148</v>
      </c>
    </row>
    <row r="21" spans="3:15" ht="33" customHeight="1">
      <c r="C21" s="71">
        <f t="shared" si="0"/>
        <v>100</v>
      </c>
      <c r="D21" s="117">
        <f>+'جدول 4'!C21/'جدول 4'!B21*100</f>
        <v>0</v>
      </c>
      <c r="E21" s="117">
        <f>+'جدول 4'!D21/'جدول 4'!B21*100</f>
        <v>0</v>
      </c>
      <c r="F21" s="117">
        <f>+'جدول 4'!E21/'جدول 4'!B21*100</f>
        <v>0</v>
      </c>
      <c r="G21" s="117">
        <f>+'جدول 4'!F21/'جدول 4'!B21*100</f>
        <v>0</v>
      </c>
      <c r="H21" s="117">
        <f>+'جدول 4'!G21/'جدول 4'!B21*100</f>
        <v>100</v>
      </c>
      <c r="I21" s="117">
        <f>+'جدول 4'!H21/'جدول 4'!B21*100</f>
        <v>0</v>
      </c>
      <c r="J21" s="117">
        <f>+'جدول 4'!I21/'جدول 4'!B21*100</f>
        <v>0</v>
      </c>
      <c r="K21" s="117">
        <f>+'جدول 4'!J21/'جدول 4'!B21*100</f>
        <v>0</v>
      </c>
      <c r="L21" s="117">
        <f>+'جدول 4'!K21/'جدول 4'!B21*100</f>
        <v>0</v>
      </c>
      <c r="M21" s="118">
        <f>+'جدول 4'!L21/'جدول 4'!B21*100</f>
        <v>0</v>
      </c>
      <c r="N21" s="107" t="s">
        <v>26</v>
      </c>
      <c r="O21" s="105" t="s">
        <v>149</v>
      </c>
    </row>
    <row r="22" spans="3:15" ht="31.5" customHeight="1">
      <c r="C22" s="71">
        <f t="shared" si="0"/>
        <v>100</v>
      </c>
      <c r="D22" s="117">
        <f>+'جدول 4'!C22/'جدول 4'!B22*100</f>
        <v>0</v>
      </c>
      <c r="E22" s="117">
        <f>+'جدول 4'!D22/'جدول 4'!B22*100</f>
        <v>0</v>
      </c>
      <c r="F22" s="117">
        <f>+'جدول 4'!E22/'جدول 4'!B22*100</f>
        <v>0</v>
      </c>
      <c r="G22" s="117">
        <f>+'جدول 4'!F22/'جدول 4'!B22*100</f>
        <v>0</v>
      </c>
      <c r="H22" s="117">
        <f>+'جدول 4'!G22/'جدول 4'!B22*100</f>
        <v>100</v>
      </c>
      <c r="I22" s="117">
        <f>+'جدول 4'!H22/'جدول 4'!B22*100</f>
        <v>0</v>
      </c>
      <c r="J22" s="117">
        <f>+'جدول 4'!I22/'جدول 4'!B22*100</f>
        <v>0</v>
      </c>
      <c r="K22" s="117">
        <f>+'جدول 4'!J22/'جدول 4'!B22*100</f>
        <v>0</v>
      </c>
      <c r="L22" s="117">
        <f>+'جدول 4'!K22/'جدول 4'!B22*100</f>
        <v>0</v>
      </c>
      <c r="M22" s="118">
        <f>+'جدول 4'!L22/'جدول 4'!B22*100</f>
        <v>0</v>
      </c>
      <c r="N22" s="107" t="s">
        <v>25</v>
      </c>
      <c r="O22" s="105" t="s">
        <v>135</v>
      </c>
    </row>
    <row r="23" spans="3:15" ht="33.75">
      <c r="C23" s="71">
        <f t="shared" si="0"/>
        <v>100</v>
      </c>
      <c r="D23" s="117">
        <f>+'جدول 4'!C23/'جدول 4'!B23*100</f>
        <v>0</v>
      </c>
      <c r="E23" s="117">
        <f>+'جدول 4'!D23/'جدول 4'!B23*100</f>
        <v>52.77869610814471</v>
      </c>
      <c r="F23" s="117">
        <f>+'جدول 4'!E23/'جدول 4'!B23*100</f>
        <v>0.005220269275554881</v>
      </c>
      <c r="G23" s="117">
        <f>+'جدول 4'!F23/'جدول 4'!B23*100</f>
        <v>0.041442132072806066</v>
      </c>
      <c r="H23" s="117">
        <f>+'جدول 4'!G23/'جدول 4'!B23*100</f>
        <v>31.5679643994875</v>
      </c>
      <c r="I23" s="117">
        <f>+'جدول 4'!H23/'جدول 4'!B23*100</f>
        <v>0</v>
      </c>
      <c r="J23" s="117">
        <f>+'جدول 4'!I23/'جدول 4'!B23*100</f>
        <v>0</v>
      </c>
      <c r="K23" s="117">
        <f>+'جدول 4'!J23/'جدول 4'!B23*100</f>
        <v>0</v>
      </c>
      <c r="L23" s="117">
        <f>+'جدول 4'!K23/'جدول 4'!B23*100</f>
        <v>0</v>
      </c>
      <c r="M23" s="118">
        <f>+'جدول 4'!L23/'جدول 4'!B23*100</f>
        <v>15.60667709101943</v>
      </c>
      <c r="N23" s="107" t="s">
        <v>24</v>
      </c>
      <c r="O23" s="105" t="s">
        <v>136</v>
      </c>
    </row>
    <row r="24" spans="3:15" ht="31.5" customHeight="1">
      <c r="C24" s="71">
        <f t="shared" si="0"/>
        <v>100</v>
      </c>
      <c r="D24" s="117">
        <f>+'جدول 4'!C24/'جدول 4'!B24*100</f>
        <v>0</v>
      </c>
      <c r="E24" s="117">
        <f>+'جدول 4'!D24/'جدول 4'!B24*100</f>
        <v>0</v>
      </c>
      <c r="F24" s="117">
        <f>+'جدول 4'!E24/'جدول 4'!B24*100</f>
        <v>0</v>
      </c>
      <c r="G24" s="117">
        <f>+'جدول 4'!F24/'جدول 4'!B24*100</f>
        <v>0</v>
      </c>
      <c r="H24" s="117">
        <f>+'جدول 4'!G24/'جدول 4'!B24*100</f>
        <v>0</v>
      </c>
      <c r="I24" s="117">
        <f>+'جدول 4'!H24/'جدول 4'!B24*100</f>
        <v>100</v>
      </c>
      <c r="J24" s="117">
        <f>+'جدول 4'!I24/'جدول 4'!B24*100</f>
        <v>0</v>
      </c>
      <c r="K24" s="117">
        <f>+'جدول 4'!J24/'جدول 4'!B24*100</f>
        <v>0</v>
      </c>
      <c r="L24" s="117">
        <f>+'جدول 4'!K24/'جدول 4'!B24*100</f>
        <v>0</v>
      </c>
      <c r="M24" s="118">
        <f>+'جدول 4'!L24/'جدول 4'!B24*100</f>
        <v>0</v>
      </c>
      <c r="N24" s="107" t="s">
        <v>23</v>
      </c>
      <c r="O24" s="105" t="s">
        <v>137</v>
      </c>
    </row>
    <row r="25" spans="3:15" ht="33.75">
      <c r="C25" s="71">
        <f t="shared" si="0"/>
        <v>100</v>
      </c>
      <c r="D25" s="117">
        <f>+'جدول 4'!C25/'جدول 4'!B25*100</f>
        <v>0</v>
      </c>
      <c r="E25" s="117">
        <f>+'جدول 4'!D25/'جدول 4'!B25*100</f>
        <v>100</v>
      </c>
      <c r="F25" s="117">
        <f>+'جدول 4'!E25/'جدول 4'!B25*100</f>
        <v>0</v>
      </c>
      <c r="G25" s="117">
        <f>+'جدول 4'!F25/'جدول 4'!B25*100</f>
        <v>0</v>
      </c>
      <c r="H25" s="117">
        <f>+'جدول 4'!G25/'جدول 4'!B25*100</f>
        <v>0</v>
      </c>
      <c r="I25" s="117">
        <f>+'جدول 4'!H25/'جدول 4'!B25*100</f>
        <v>0</v>
      </c>
      <c r="J25" s="117">
        <f>+'جدول 4'!I25/'جدول 4'!B25*100</f>
        <v>0</v>
      </c>
      <c r="K25" s="117">
        <f>+'جدول 4'!J25/'جدول 4'!B25*100</f>
        <v>0</v>
      </c>
      <c r="L25" s="117">
        <f>+'جدول 4'!K25/'جدول 4'!B25*100</f>
        <v>0</v>
      </c>
      <c r="M25" s="118">
        <f>+'جدول 4'!L25/'جدول 4'!B25*100</f>
        <v>0</v>
      </c>
      <c r="N25" s="107" t="s">
        <v>130</v>
      </c>
      <c r="O25" s="105" t="s">
        <v>140</v>
      </c>
    </row>
    <row r="26" spans="3:15" ht="32.25" customHeight="1">
      <c r="C26" s="71">
        <f t="shared" si="0"/>
        <v>100</v>
      </c>
      <c r="D26" s="117">
        <f>+'جدول 4'!C26/'جدول 4'!B26*100</f>
        <v>0</v>
      </c>
      <c r="E26" s="117">
        <f>+'جدول 4'!D26/'جدول 4'!B26*100</f>
        <v>99.94040435498162</v>
      </c>
      <c r="F26" s="117">
        <f>+'جدول 4'!E26/'جدول 4'!B26*100</f>
        <v>0</v>
      </c>
      <c r="G26" s="117">
        <f>+'جدول 4'!F26/'جدول 4'!B26*100</f>
        <v>0</v>
      </c>
      <c r="H26" s="117">
        <f>+'جدول 4'!G26/'جدول 4'!B26*100</f>
        <v>0.007651928556326419</v>
      </c>
      <c r="I26" s="117">
        <f>+'جدول 4'!H26/'جدول 4'!B26*100</f>
        <v>0</v>
      </c>
      <c r="J26" s="117">
        <f>+'جدول 4'!I26/'جدول 4'!B26*100</f>
        <v>0</v>
      </c>
      <c r="K26" s="117">
        <f>+'جدول 4'!J26/'جدول 4'!B26*100</f>
        <v>0</v>
      </c>
      <c r="L26" s="117">
        <f>+'جدول 4'!K26/'جدول 4'!B26*100</f>
        <v>0</v>
      </c>
      <c r="M26" s="118">
        <f>+'جدول 4'!L26/'جدول 4'!B26*100</f>
        <v>0.05194371646204387</v>
      </c>
      <c r="N26" s="107" t="s">
        <v>143</v>
      </c>
      <c r="O26" s="105" t="s">
        <v>142</v>
      </c>
    </row>
    <row r="27" spans="3:15" ht="32.25" customHeight="1" thickBot="1">
      <c r="C27" s="71">
        <f t="shared" si="0"/>
        <v>100</v>
      </c>
      <c r="D27" s="117">
        <f>+'جدول 4'!C27/'جدول 4'!B27*100</f>
        <v>100</v>
      </c>
      <c r="E27" s="117">
        <f>+'جدول 4'!D27/'جدول 4'!B27*100</f>
        <v>0</v>
      </c>
      <c r="F27" s="117">
        <f>+'جدول 4'!E27/'جدول 4'!B27*100</f>
        <v>0</v>
      </c>
      <c r="G27" s="117">
        <f>+'جدول 4'!F27/'جدول 4'!B27*100</f>
        <v>0</v>
      </c>
      <c r="H27" s="117">
        <f>+'جدول 4'!G27/'جدول 4'!B27*100</f>
        <v>0</v>
      </c>
      <c r="I27" s="117">
        <f>+'جدول 4'!H27/'جدول 4'!B27*100</f>
        <v>0</v>
      </c>
      <c r="J27" s="117">
        <f>+'جدول 4'!I27/'جدول 4'!B27*100</f>
        <v>0</v>
      </c>
      <c r="K27" s="117">
        <f>+'جدول 4'!J27/'جدول 4'!B27*100</f>
        <v>0</v>
      </c>
      <c r="L27" s="117">
        <f>+'جدول 4'!K27/'جدول 4'!B27*100</f>
        <v>0</v>
      </c>
      <c r="M27" s="118">
        <f>+'جدول 4'!L27/'جدول 4'!B27*100</f>
        <v>0</v>
      </c>
      <c r="N27" s="108" t="s">
        <v>22</v>
      </c>
      <c r="O27" s="105" t="s">
        <v>138</v>
      </c>
    </row>
    <row r="28" spans="3:15" ht="32.25" customHeight="1" thickBot="1">
      <c r="C28" s="72">
        <f t="shared" si="0"/>
        <v>100</v>
      </c>
      <c r="D28" s="73">
        <f>+'جدول 4'!C28/'جدول 4'!B28*100</f>
        <v>0.006534398813445301</v>
      </c>
      <c r="E28" s="73">
        <f>+'جدول 4'!D28/'جدول 4'!B28*100</f>
        <v>4.4856655825594345</v>
      </c>
      <c r="F28" s="73">
        <f>+'جدول 4'!E28/'جدول 4'!B28*100</f>
        <v>5.994015623360907E-06</v>
      </c>
      <c r="G28" s="73">
        <f>+'جدول 4'!F28/'جدول 4'!B28*100</f>
        <v>4.75846692953175E-05</v>
      </c>
      <c r="H28" s="73">
        <f>+'جدول 4'!G28/'جدول 4'!B28*100</f>
        <v>58.70172707513473</v>
      </c>
      <c r="I28" s="73">
        <f>+'جدول 4'!H28/'جدول 4'!B28*100</f>
        <v>8.978620787465712</v>
      </c>
      <c r="J28" s="73">
        <f>+'جدول 4'!I28/'جدول 4'!B28*100</f>
        <v>0.6240667998091931</v>
      </c>
      <c r="K28" s="73">
        <f>+'جدول 4'!J28/'جدول 4'!B28*100</f>
        <v>0.20144578401942023</v>
      </c>
      <c r="L28" s="73">
        <f>+'جدول 4'!K28/'جدول 4'!B28*100</f>
        <v>0.07385042394260857</v>
      </c>
      <c r="M28" s="74">
        <f>+'جدول 4'!L28/'جدول 4'!B28*100</f>
        <v>26.928035569570547</v>
      </c>
      <c r="N28" s="109"/>
      <c r="O28" s="110" t="s">
        <v>1</v>
      </c>
    </row>
  </sheetData>
  <sheetProtection/>
  <mergeCells count="16">
    <mergeCell ref="N6:O9"/>
    <mergeCell ref="E7:I7"/>
    <mergeCell ref="J7:K7"/>
    <mergeCell ref="L7:M7"/>
    <mergeCell ref="E8:F8"/>
    <mergeCell ref="G8:G9"/>
    <mergeCell ref="H8:H9"/>
    <mergeCell ref="I8:I9"/>
    <mergeCell ref="J8:J9"/>
    <mergeCell ref="K8:K9"/>
    <mergeCell ref="C6:C10"/>
    <mergeCell ref="D6:D9"/>
    <mergeCell ref="E6:I6"/>
    <mergeCell ref="J6:M6"/>
    <mergeCell ref="L8:L9"/>
    <mergeCell ref="M8:M9"/>
  </mergeCells>
  <printOptions/>
  <pageMargins left="0.75" right="0.75" top="1" bottom="1" header="0.5" footer="0.5"/>
  <pageSetup horizontalDpi="600" verticalDpi="600" orientation="portrait" paperSize="9" r:id="rId4"/>
  <headerFooter alignWithMargins="0">
    <oddFooter>&amp;L&amp;"Arial,Bold"&amp;18 116</oddFooter>
  </headerFooter>
  <drawing r:id="rId3"/>
  <legacyDrawing r:id="rId2"/>
</worksheet>
</file>

<file path=xl/worksheets/sheet2.xml><?xml version="1.0" encoding="utf-8"?>
<worksheet xmlns="http://schemas.openxmlformats.org/spreadsheetml/2006/main" xmlns:r="http://schemas.openxmlformats.org/officeDocument/2006/relationships">
  <dimension ref="C4:V29"/>
  <sheetViews>
    <sheetView zoomScalePageLayoutView="0" workbookViewId="0" topLeftCell="M1">
      <selection activeCell="V5" sqref="V5"/>
    </sheetView>
  </sheetViews>
  <sheetFormatPr defaultColWidth="9.140625" defaultRowHeight="25.5" customHeight="1"/>
  <cols>
    <col min="3" max="9" width="12.7109375" style="0" customWidth="1"/>
    <col min="10" max="11" width="13.7109375" style="0" customWidth="1"/>
    <col min="12" max="18" width="12.7109375" style="0" customWidth="1"/>
    <col min="19" max="19" width="15.57421875" style="0" customWidth="1"/>
    <col min="20" max="20" width="12.7109375" style="0" customWidth="1"/>
    <col min="21" max="21" width="11.140625" style="0" customWidth="1"/>
    <col min="22" max="22" width="57.8515625" style="0" customWidth="1"/>
  </cols>
  <sheetData>
    <row r="4" spans="3:22" ht="25.5" customHeight="1">
      <c r="C4" s="114" t="s">
        <v>150</v>
      </c>
      <c r="D4" s="2"/>
      <c r="E4" s="2"/>
      <c r="F4" s="2"/>
      <c r="G4" s="3"/>
      <c r="H4" s="3"/>
      <c r="I4" s="3"/>
      <c r="J4" s="3"/>
      <c r="K4" s="3"/>
      <c r="L4" s="2"/>
      <c r="M4" s="3"/>
      <c r="N4" s="3"/>
      <c r="O4" s="3"/>
      <c r="P4" s="3"/>
      <c r="Q4" s="3"/>
      <c r="R4" s="3"/>
      <c r="S4" s="3"/>
      <c r="T4" s="3"/>
      <c r="U4" s="26"/>
      <c r="V4" s="112" t="s">
        <v>158</v>
      </c>
    </row>
    <row r="5" spans="3:22" ht="25.5" customHeight="1" thickBot="1">
      <c r="C5" s="27"/>
      <c r="D5" s="28"/>
      <c r="E5" s="28"/>
      <c r="F5" s="28"/>
      <c r="G5" s="29"/>
      <c r="H5" s="29"/>
      <c r="I5" s="29"/>
      <c r="J5" s="29"/>
      <c r="K5" s="30"/>
      <c r="L5" s="30"/>
      <c r="M5" s="30"/>
      <c r="N5" s="31"/>
      <c r="O5" s="31"/>
      <c r="P5" s="31"/>
      <c r="Q5" s="30"/>
      <c r="R5" s="30"/>
      <c r="S5" s="30"/>
      <c r="T5" s="30"/>
      <c r="U5" s="27"/>
      <c r="V5" s="28"/>
    </row>
    <row r="6" spans="3:22" ht="25.5" customHeight="1" thickBot="1">
      <c r="C6" s="137" t="s">
        <v>1</v>
      </c>
      <c r="D6" s="137" t="s">
        <v>2</v>
      </c>
      <c r="E6" s="159" t="s">
        <v>3</v>
      </c>
      <c r="F6" s="160"/>
      <c r="G6" s="160"/>
      <c r="H6" s="160"/>
      <c r="I6" s="160"/>
      <c r="J6" s="160"/>
      <c r="K6" s="161"/>
      <c r="L6" s="153" t="s">
        <v>4</v>
      </c>
      <c r="M6" s="145"/>
      <c r="N6" s="154"/>
      <c r="O6" s="154"/>
      <c r="P6" s="154"/>
      <c r="Q6" s="154"/>
      <c r="R6" s="154"/>
      <c r="S6" s="154"/>
      <c r="T6" s="154"/>
      <c r="U6" s="131" t="s">
        <v>5</v>
      </c>
      <c r="V6" s="132"/>
    </row>
    <row r="7" spans="3:22" ht="42.75" customHeight="1" thickBot="1">
      <c r="C7" s="152"/>
      <c r="D7" s="133"/>
      <c r="E7" s="162" t="s">
        <v>139</v>
      </c>
      <c r="F7" s="163"/>
      <c r="G7" s="164"/>
      <c r="H7" s="137" t="s">
        <v>6</v>
      </c>
      <c r="I7" s="137" t="s">
        <v>7</v>
      </c>
      <c r="J7" s="131" t="s">
        <v>8</v>
      </c>
      <c r="K7" s="140"/>
      <c r="L7" s="131" t="s">
        <v>9</v>
      </c>
      <c r="M7" s="143"/>
      <c r="N7" s="144" t="s">
        <v>10</v>
      </c>
      <c r="O7" s="145"/>
      <c r="P7" s="145"/>
      <c r="Q7" s="145"/>
      <c r="R7" s="145"/>
      <c r="S7" s="145"/>
      <c r="T7" s="146"/>
      <c r="U7" s="133"/>
      <c r="V7" s="134"/>
    </row>
    <row r="8" spans="3:22" ht="25.5" customHeight="1" thickBot="1">
      <c r="C8" s="152"/>
      <c r="D8" s="133"/>
      <c r="E8" s="165" t="s">
        <v>142</v>
      </c>
      <c r="F8" s="157" t="s">
        <v>140</v>
      </c>
      <c r="G8" s="155" t="s">
        <v>11</v>
      </c>
      <c r="H8" s="138"/>
      <c r="I8" s="139"/>
      <c r="J8" s="141"/>
      <c r="K8" s="142"/>
      <c r="L8" s="147" t="s">
        <v>12</v>
      </c>
      <c r="M8" s="149" t="s">
        <v>13</v>
      </c>
      <c r="N8" s="143" t="s">
        <v>144</v>
      </c>
      <c r="O8" s="144" t="s">
        <v>14</v>
      </c>
      <c r="P8" s="151"/>
      <c r="Q8" s="145"/>
      <c r="R8" s="145"/>
      <c r="S8" s="145"/>
      <c r="T8" s="146"/>
      <c r="U8" s="133"/>
      <c r="V8" s="134"/>
    </row>
    <row r="9" spans="3:22" ht="93.75" customHeight="1" thickBot="1">
      <c r="C9" s="152"/>
      <c r="D9" s="133"/>
      <c r="E9" s="166"/>
      <c r="F9" s="158"/>
      <c r="G9" s="156"/>
      <c r="H9" s="134"/>
      <c r="I9" s="133"/>
      <c r="J9" s="76" t="s">
        <v>15</v>
      </c>
      <c r="K9" s="77" t="s">
        <v>16</v>
      </c>
      <c r="L9" s="148"/>
      <c r="M9" s="150"/>
      <c r="N9" s="134"/>
      <c r="O9" s="78" t="s">
        <v>17</v>
      </c>
      <c r="P9" s="79" t="s">
        <v>18</v>
      </c>
      <c r="Q9" s="80" t="s">
        <v>152</v>
      </c>
      <c r="R9" s="80" t="s">
        <v>19</v>
      </c>
      <c r="S9" s="80" t="s">
        <v>20</v>
      </c>
      <c r="T9" s="81" t="s">
        <v>21</v>
      </c>
      <c r="U9" s="135"/>
      <c r="V9" s="136"/>
    </row>
    <row r="10" spans="3:22" ht="27.75" customHeight="1" thickBot="1">
      <c r="C10" s="82"/>
      <c r="D10" s="83" t="s">
        <v>22</v>
      </c>
      <c r="E10" s="83" t="s">
        <v>143</v>
      </c>
      <c r="F10" s="83" t="s">
        <v>130</v>
      </c>
      <c r="G10" s="83" t="s">
        <v>23</v>
      </c>
      <c r="H10" s="83" t="s">
        <v>24</v>
      </c>
      <c r="I10" s="83" t="s">
        <v>25</v>
      </c>
      <c r="J10" s="44" t="s">
        <v>26</v>
      </c>
      <c r="K10" s="44" t="s">
        <v>27</v>
      </c>
      <c r="L10" s="44" t="s">
        <v>28</v>
      </c>
      <c r="M10" s="44" t="s">
        <v>29</v>
      </c>
      <c r="N10" s="83" t="s">
        <v>30</v>
      </c>
      <c r="O10" s="84" t="s">
        <v>141</v>
      </c>
      <c r="P10" s="84" t="s">
        <v>31</v>
      </c>
      <c r="Q10" s="84" t="s">
        <v>32</v>
      </c>
      <c r="R10" s="84" t="s">
        <v>33</v>
      </c>
      <c r="S10" s="84" t="s">
        <v>34</v>
      </c>
      <c r="T10" s="85" t="s">
        <v>35</v>
      </c>
      <c r="U10" s="86" t="s">
        <v>145</v>
      </c>
      <c r="V10" s="87" t="s">
        <v>36</v>
      </c>
    </row>
    <row r="11" spans="3:22" ht="25.5" customHeight="1">
      <c r="C11" s="57">
        <f>+'جدول 1'!B11/'جدول 1'!B29*100</f>
        <v>60.61723235741283</v>
      </c>
      <c r="D11" s="58">
        <f>+'جدول 1'!C11/'جدول 1'!C29*100</f>
        <v>0</v>
      </c>
      <c r="E11" s="58">
        <f>+'جدول 1'!D11/'جدول 1'!D29*100</f>
        <v>0.019588830582474952</v>
      </c>
      <c r="F11" s="58">
        <f>+'جدول 1'!E11/'جدول 1'!E29*100</f>
        <v>0</v>
      </c>
      <c r="G11" s="58">
        <f>+'جدول 1'!F11/'جدول 1'!F29*100</f>
        <v>0</v>
      </c>
      <c r="H11" s="58">
        <f>+'جدول 1'!G11/'جدول 1'!G29*100</f>
        <v>31.398380153093097</v>
      </c>
      <c r="I11" s="58">
        <f>+'جدول 1'!H11/'جدول 1'!H29*100</f>
        <v>65.40786599811382</v>
      </c>
      <c r="J11" s="58">
        <f>+'جدول 1'!I11/'جدول 1'!I29*100</f>
        <v>71.51093350567028</v>
      </c>
      <c r="K11" s="58">
        <f>+'جدول 1'!J11/'جدول 1'!J29*100</f>
        <v>68.36888885240523</v>
      </c>
      <c r="L11" s="58">
        <f>+'جدول 1'!K11/'جدول 1'!K29*100</f>
        <v>70.42666210351628</v>
      </c>
      <c r="M11" s="58">
        <f>+'جدول 1'!L11/'جدول 1'!L29*100</f>
        <v>71.90232388617842</v>
      </c>
      <c r="N11" s="58">
        <f>+'جدول 1'!M11/'جدول 1'!M29*100</f>
        <v>76.83009770340402</v>
      </c>
      <c r="O11" s="58">
        <f>+'جدول 1'!N11/'جدول 1'!N29*100</f>
        <v>86.30878818326588</v>
      </c>
      <c r="P11" s="58">
        <f>+'جدول 1'!O11/'جدول 1'!O29*100</f>
        <v>75.86034830684501</v>
      </c>
      <c r="Q11" s="58">
        <f>+'جدول 1'!P11/'جدول 1'!P29*100</f>
        <v>11.070604274348156</v>
      </c>
      <c r="R11" s="58">
        <f>+'جدول 1'!Q11/'جدول 1'!Q29*100</f>
        <v>62.49178901614325</v>
      </c>
      <c r="S11" s="58">
        <f>+'جدول 1'!R11/'جدول 1'!R29*100</f>
        <v>64.8896615434574</v>
      </c>
      <c r="T11" s="59">
        <f>+'جدول 1'!S11/'جدول 1'!S29*100</f>
        <v>80.37247934409973</v>
      </c>
      <c r="U11" s="10" t="s">
        <v>37</v>
      </c>
      <c r="V11" s="96" t="s">
        <v>38</v>
      </c>
    </row>
    <row r="12" spans="3:22" ht="25.5" customHeight="1">
      <c r="C12" s="60">
        <f>+'جدول 1'!B12/'جدول 1'!B29*100</f>
        <v>1.4897187864866217</v>
      </c>
      <c r="D12" s="61">
        <f>+'جدول 1'!C12/'جدول 1'!C29*100</f>
        <v>0</v>
      </c>
      <c r="E12" s="61">
        <f>+'جدول 1'!D12/'جدول 1'!D29*100</f>
        <v>0</v>
      </c>
      <c r="F12" s="61">
        <f>+'جدول 1'!E12/'جدول 1'!E29*100</f>
        <v>0</v>
      </c>
      <c r="G12" s="61">
        <f>+'جدول 1'!F12/'جدول 1'!F29*100</f>
        <v>0</v>
      </c>
      <c r="H12" s="61">
        <f>+'جدول 1'!G12/'جدول 1'!G29*100</f>
        <v>0</v>
      </c>
      <c r="I12" s="61">
        <f>+'جدول 1'!H12/'جدول 1'!H29*100</f>
        <v>0.548904639744786</v>
      </c>
      <c r="J12" s="61">
        <f>+'جدول 1'!I12/'جدول 1'!I29*100</f>
        <v>0.09650901854912433</v>
      </c>
      <c r="K12" s="61">
        <f>+'جدول 1'!J12/'جدول 1'!J29*100</f>
        <v>0</v>
      </c>
      <c r="L12" s="61">
        <f>+'جدول 1'!K12/'جدول 1'!K29*100</f>
        <v>0.4844028313716092</v>
      </c>
      <c r="M12" s="61">
        <f>+'جدول 1'!L12/'جدول 1'!L29*100</f>
        <v>0.446809536320575</v>
      </c>
      <c r="N12" s="61">
        <f>+'جدول 1'!M12/'جدول 1'!M29*100</f>
        <v>0</v>
      </c>
      <c r="O12" s="61">
        <f>+'جدول 1'!N12/'جدول 1'!N29*100</f>
        <v>0</v>
      </c>
      <c r="P12" s="61">
        <f>+'جدول 1'!O12/'جدول 1'!O29*100</f>
        <v>0</v>
      </c>
      <c r="Q12" s="61">
        <f>+'جدول 1'!P12/'جدول 1'!P29*100</f>
        <v>21.872520009765648</v>
      </c>
      <c r="R12" s="61">
        <f>+'جدول 1'!Q12/'جدول 1'!Q29*100</f>
        <v>0.95123232423427</v>
      </c>
      <c r="S12" s="61">
        <f>+'جدول 1'!R12/'جدول 1'!R29*100</f>
        <v>0.023708378815597446</v>
      </c>
      <c r="T12" s="62">
        <f>+'جدول 1'!S12/'جدول 1'!S29*100</f>
        <v>0</v>
      </c>
      <c r="U12" s="4" t="s">
        <v>39</v>
      </c>
      <c r="V12" s="97" t="s">
        <v>40</v>
      </c>
    </row>
    <row r="13" spans="3:22" ht="25.5" customHeight="1">
      <c r="C13" s="60">
        <f>+'جدول 1'!B13/'جدول 1'!B29*100</f>
        <v>0.3007301618068078</v>
      </c>
      <c r="D13" s="61">
        <f>+'جدول 1'!C13/'جدول 1'!C29*100</f>
        <v>0</v>
      </c>
      <c r="E13" s="61">
        <f>+'جدول 1'!D13/'جدول 1'!D29*100</f>
        <v>0</v>
      </c>
      <c r="F13" s="61">
        <f>+'جدول 1'!E13/'جدول 1'!E29*100</f>
        <v>0</v>
      </c>
      <c r="G13" s="61">
        <f>+'جدول 1'!F13/'جدول 1'!F29*100</f>
        <v>0</v>
      </c>
      <c r="H13" s="61">
        <f>+'جدول 1'!G13/'جدول 1'!G29*100</f>
        <v>61.494326924401236</v>
      </c>
      <c r="I13" s="61">
        <f>+'جدول 1'!H13/'جدول 1'!H29*100</f>
        <v>0.41538439994463305</v>
      </c>
      <c r="J13" s="61">
        <f>+'جدول 1'!I13/'جدول 1'!I29*100</f>
        <v>0</v>
      </c>
      <c r="K13" s="61">
        <f>+'جدول 1'!J13/'جدول 1'!J29*100</f>
        <v>0.005464768079278904</v>
      </c>
      <c r="L13" s="61">
        <f>+'جدول 1'!K13/'جدول 1'!K29*100</f>
        <v>0</v>
      </c>
      <c r="M13" s="61">
        <f>+'جدول 1'!L13/'جدول 1'!L29*100</f>
        <v>0</v>
      </c>
      <c r="N13" s="61">
        <f>+'جدول 1'!M13/'جدول 1'!M29*100</f>
        <v>0</v>
      </c>
      <c r="O13" s="61">
        <f>+'جدول 1'!N13/'جدول 1'!N29*100</f>
        <v>0</v>
      </c>
      <c r="P13" s="61">
        <f>+'جدول 1'!O13/'جدول 1'!O29*100</f>
        <v>0</v>
      </c>
      <c r="Q13" s="61">
        <f>+'جدول 1'!P13/'جدول 1'!P29*100</f>
        <v>0.23310320979331242</v>
      </c>
      <c r="R13" s="61">
        <f>+'جدول 1'!Q13/'جدول 1'!Q29*100</f>
        <v>0</v>
      </c>
      <c r="S13" s="61">
        <f>+'جدول 1'!R13/'جدول 1'!R29*100</f>
        <v>0</v>
      </c>
      <c r="T13" s="62">
        <f>+'جدول 1'!S13/'جدول 1'!S29*100</f>
        <v>0</v>
      </c>
      <c r="U13" s="4" t="s">
        <v>41</v>
      </c>
      <c r="V13" s="97" t="s">
        <v>42</v>
      </c>
    </row>
    <row r="14" spans="3:22" ht="25.5" customHeight="1">
      <c r="C14" s="60">
        <f>+'جدول 1'!B14/'جدول 1'!B29*100</f>
        <v>7.149300965089096</v>
      </c>
      <c r="D14" s="61">
        <f>+'جدول 1'!C14/'جدول 1'!C29*100</f>
        <v>0</v>
      </c>
      <c r="E14" s="61">
        <f>+'جدول 1'!D14/'جدول 1'!D29*100</f>
        <v>0</v>
      </c>
      <c r="F14" s="61">
        <f>+'جدول 1'!E14/'جدول 1'!E29*100</f>
        <v>0</v>
      </c>
      <c r="G14" s="61">
        <f>+'جدول 1'!F14/'جدول 1'!F29*100</f>
        <v>0</v>
      </c>
      <c r="H14" s="61">
        <f>+'جدول 1'!G14/'جدول 1'!G29*100</f>
        <v>0</v>
      </c>
      <c r="I14" s="61">
        <f>+'جدول 1'!H14/'جدول 1'!H29*100</f>
        <v>9.438520199571782</v>
      </c>
      <c r="J14" s="61">
        <f>+'جدول 1'!I14/'جدول 1'!I29*100</f>
        <v>12.486374656457484</v>
      </c>
      <c r="K14" s="61">
        <f>+'جدول 1'!J14/'جدول 1'!J29*100</f>
        <v>8.112839082879795</v>
      </c>
      <c r="L14" s="61">
        <f>+'جدول 1'!K14/'جدول 1'!K29*100</f>
        <v>6.08896317837297</v>
      </c>
      <c r="M14" s="61">
        <f>+'جدول 1'!L14/'جدول 1'!L29*100</f>
        <v>7.227646457262628</v>
      </c>
      <c r="N14" s="61">
        <f>+'جدول 1'!M14/'جدول 1'!M29*100</f>
        <v>5.309729572019771</v>
      </c>
      <c r="O14" s="61">
        <f>+'جدول 1'!N14/'جدول 1'!N29*100</f>
        <v>0</v>
      </c>
      <c r="P14" s="61">
        <f>+'جدول 1'!O14/'جدول 1'!O29*100</f>
        <v>17.60997923643788</v>
      </c>
      <c r="Q14" s="61">
        <f>+'جدول 1'!P14/'جدول 1'!P29*100</f>
        <v>0.9165214399016942</v>
      </c>
      <c r="R14" s="61">
        <f>+'جدول 1'!Q14/'جدول 1'!Q29*100</f>
        <v>10.283878667176282</v>
      </c>
      <c r="S14" s="61">
        <f>+'جدول 1'!R14/'جدول 1'!R29*100</f>
        <v>3.3369119693851617</v>
      </c>
      <c r="T14" s="62">
        <f>+'جدول 1'!S14/'جدول 1'!S29*100</f>
        <v>4.8454848625990765</v>
      </c>
      <c r="U14" s="4" t="s">
        <v>43</v>
      </c>
      <c r="V14" s="97" t="s">
        <v>44</v>
      </c>
    </row>
    <row r="15" spans="3:22" ht="25.5" customHeight="1">
      <c r="C15" s="60">
        <f>+'جدول 1'!B15/'جدول 1'!B29*100</f>
        <v>16.552481672405168</v>
      </c>
      <c r="D15" s="61">
        <f>+'جدول 1'!C15/'جدول 1'!C29*100</f>
        <v>0</v>
      </c>
      <c r="E15" s="61">
        <f>+'جدول 1'!D15/'جدول 1'!D29*100</f>
        <v>0</v>
      </c>
      <c r="F15" s="61">
        <f>+'جدول 1'!E15/'جدول 1'!E29*100</f>
        <v>0</v>
      </c>
      <c r="G15" s="61">
        <f>+'جدول 1'!F15/'جدول 1'!F29*100</f>
        <v>0</v>
      </c>
      <c r="H15" s="61">
        <f>+'جدول 1'!G15/'جدول 1'!G29*100</f>
        <v>0</v>
      </c>
      <c r="I15" s="61">
        <f>+'جدول 1'!H15/'جدول 1'!H29*100</f>
        <v>23.619148713435532</v>
      </c>
      <c r="J15" s="61">
        <f>+'جدول 1'!I15/'جدول 1'!I29*100</f>
        <v>0.04402004685938726</v>
      </c>
      <c r="K15" s="61">
        <f>+'جدول 1'!J15/'جدول 1'!J29*100</f>
        <v>0.022529614792105575</v>
      </c>
      <c r="L15" s="61">
        <f>+'جدول 1'!K15/'جدول 1'!K29*100</f>
        <v>19.69894391718972</v>
      </c>
      <c r="M15" s="61">
        <f>+'جدول 1'!L15/'جدول 1'!L29*100</f>
        <v>20.324116986097348</v>
      </c>
      <c r="N15" s="61">
        <f>+'جدول 1'!M15/'جدول 1'!M29*100</f>
        <v>8.963101394699088</v>
      </c>
      <c r="O15" s="61">
        <f>+'جدول 1'!N15/'جدول 1'!N29*100</f>
        <v>9.725803238571942</v>
      </c>
      <c r="P15" s="61">
        <f>+'جدول 1'!O15/'جدول 1'!O29*100</f>
        <v>4.200438131028561</v>
      </c>
      <c r="Q15" s="61">
        <f>+'جدول 1'!P15/'جدول 1'!P29*100</f>
        <v>8.110972664189738</v>
      </c>
      <c r="R15" s="61">
        <f>+'جدول 1'!Q15/'جدول 1'!Q29*100</f>
        <v>22.59900982849274</v>
      </c>
      <c r="S15" s="61">
        <f>+'جدول 1'!R15/'جدول 1'!R29*100</f>
        <v>0.8464537766847632</v>
      </c>
      <c r="T15" s="62">
        <f>+'جدول 1'!S15/'جدول 1'!S29*100</f>
        <v>0</v>
      </c>
      <c r="U15" s="4" t="s">
        <v>45</v>
      </c>
      <c r="V15" s="97" t="s">
        <v>46</v>
      </c>
    </row>
    <row r="16" spans="3:22" ht="25.5" customHeight="1">
      <c r="C16" s="60">
        <f>+'جدول 1'!B16/'جدول 1'!B29*100</f>
        <v>4.873212835467726</v>
      </c>
      <c r="D16" s="61">
        <f>+'جدول 1'!C16/'جدول 1'!C29*100</f>
        <v>63.56997732849504</v>
      </c>
      <c r="E16" s="61">
        <f>+'جدول 1'!D16/'جدول 1'!D29*100</f>
        <v>99.54325893670521</v>
      </c>
      <c r="F16" s="61">
        <f>+'جدول 1'!E16/'جدول 1'!E29*100</f>
        <v>0</v>
      </c>
      <c r="G16" s="61">
        <f>+'جدول 1'!F16/'جدول 1'!F29*100</f>
        <v>0</v>
      </c>
      <c r="H16" s="61">
        <f>+'جدول 1'!G16/'جدول 1'!G29*100</f>
        <v>0</v>
      </c>
      <c r="I16" s="61">
        <f>+'جدول 1'!H16/'جدول 1'!H29*100</f>
        <v>0.07208859209094412</v>
      </c>
      <c r="J16" s="61">
        <f>+'جدول 1'!I16/'جدول 1'!I29*100</f>
        <v>0</v>
      </c>
      <c r="K16" s="61">
        <f>+'جدول 1'!J16/'جدول 1'!J29*100</f>
        <v>0</v>
      </c>
      <c r="L16" s="61">
        <f>+'جدول 1'!K16/'جدول 1'!K29*100</f>
        <v>0</v>
      </c>
      <c r="M16" s="61">
        <f>+'جدول 1'!L16/'جدول 1'!L29*100</f>
        <v>0</v>
      </c>
      <c r="N16" s="61">
        <f>+'جدول 1'!M16/'جدول 1'!M29*100</f>
        <v>0.1513514008206843</v>
      </c>
      <c r="O16" s="61">
        <f>+'جدول 1'!N16/'جدول 1'!N29*100</f>
        <v>0</v>
      </c>
      <c r="P16" s="61">
        <f>+'جدول 1'!O16/'جدول 1'!O29*100</f>
        <v>0</v>
      </c>
      <c r="Q16" s="61">
        <f>+'جدول 1'!P16/'جدول 1'!P29*100</f>
        <v>12.052110781562135</v>
      </c>
      <c r="R16" s="61">
        <f>+'جدول 1'!Q16/'جدول 1'!Q29*100</f>
        <v>0</v>
      </c>
      <c r="S16" s="61">
        <f>+'جدول 1'!R16/'جدول 1'!R29*100</f>
        <v>0.6430526302392827</v>
      </c>
      <c r="T16" s="62">
        <f>+'جدول 1'!S16/'جدول 1'!S29*100</f>
        <v>0</v>
      </c>
      <c r="U16" s="4" t="s">
        <v>47</v>
      </c>
      <c r="V16" s="97" t="s">
        <v>48</v>
      </c>
    </row>
    <row r="17" spans="3:22" ht="25.5" customHeight="1">
      <c r="C17" s="60">
        <f>+'جدول 1'!B17/'جدول 1'!B29*100</f>
        <v>1.031302049595099</v>
      </c>
      <c r="D17" s="61">
        <f>+'جدول 1'!C17/'جدول 1'!C29*100</f>
        <v>0</v>
      </c>
      <c r="E17" s="61">
        <f>+'جدول 1'!D17/'جدول 1'!D29*100</f>
        <v>0.41132052258276125</v>
      </c>
      <c r="F17" s="61">
        <f>+'جدول 1'!E17/'جدول 1'!E29*100</f>
        <v>0</v>
      </c>
      <c r="G17" s="61">
        <f>+'جدول 1'!F17/'جدول 1'!F29*100</f>
        <v>0</v>
      </c>
      <c r="H17" s="61">
        <f>+'جدول 1'!G17/'جدول 1'!G29*100</f>
        <v>0</v>
      </c>
      <c r="I17" s="61">
        <f>+'جدول 1'!H17/'جدول 1'!H29*100</f>
        <v>0</v>
      </c>
      <c r="J17" s="61">
        <f>+'جدول 1'!I17/'جدول 1'!I29*100</f>
        <v>0</v>
      </c>
      <c r="K17" s="61">
        <f>+'جدول 1'!J17/'جدول 1'!J29*100</f>
        <v>0</v>
      </c>
      <c r="L17" s="61">
        <f>+'جدول 1'!K17/'جدول 1'!K29*100</f>
        <v>2.0515894813989073</v>
      </c>
      <c r="M17" s="61">
        <f>+'جدول 1'!L17/'جدول 1'!L29*100</f>
        <v>0</v>
      </c>
      <c r="N17" s="61">
        <f>+'جدول 1'!M17/'جدول 1'!M29*100</f>
        <v>4.91385027951455</v>
      </c>
      <c r="O17" s="61">
        <f>+'جدول 1'!N17/'جدول 1'!N29*100</f>
        <v>0</v>
      </c>
      <c r="P17" s="61">
        <f>+'جدول 1'!O17/'جدول 1'!O29*100</f>
        <v>0</v>
      </c>
      <c r="Q17" s="61">
        <f>+'جدول 1'!P17/'جدول 1'!P29*100</f>
        <v>1.8139778619231761</v>
      </c>
      <c r="R17" s="61">
        <f>+'جدول 1'!Q17/'جدول 1'!Q29*100</f>
        <v>3.586506019526883</v>
      </c>
      <c r="S17" s="61">
        <f>+'جدول 1'!R17/'جدول 1'!R29*100</f>
        <v>3.7241482900149934</v>
      </c>
      <c r="T17" s="62">
        <f>+'جدول 1'!S17/'جدول 1'!S29*100</f>
        <v>5.565593337104538</v>
      </c>
      <c r="U17" s="4" t="s">
        <v>49</v>
      </c>
      <c r="V17" s="97" t="s">
        <v>50</v>
      </c>
    </row>
    <row r="18" spans="3:22" ht="25.5" customHeight="1">
      <c r="C18" s="60">
        <f>+'جدول 1'!B18/'جدول 1'!B29*100</f>
        <v>1.2993902992297013</v>
      </c>
      <c r="D18" s="61">
        <f>+'جدول 1'!C18/'جدول 1'!C29*100</f>
        <v>0</v>
      </c>
      <c r="E18" s="61">
        <f>+'جدول 1'!D18/'جدول 1'!D29*100</f>
        <v>0</v>
      </c>
      <c r="F18" s="61">
        <f>+'جدول 1'!E18/'جدول 1'!E29*100</f>
        <v>0</v>
      </c>
      <c r="G18" s="61">
        <f>+'جدول 1'!F18/'جدول 1'!F29*100</f>
        <v>100</v>
      </c>
      <c r="H18" s="61">
        <f>+'جدول 1'!G18/'جدول 1'!G29*100</f>
        <v>0</v>
      </c>
      <c r="I18" s="61">
        <f>+'جدول 1'!H18/'جدول 1'!H29*100</f>
        <v>0</v>
      </c>
      <c r="J18" s="61">
        <f>+'جدول 1'!I18/'جدول 1'!I29*100</f>
        <v>15.862162772463742</v>
      </c>
      <c r="K18" s="61">
        <f>+'جدول 1'!J18/'جدول 1'!J29*100</f>
        <v>23.490277681843587</v>
      </c>
      <c r="L18" s="61">
        <f>+'جدول 1'!K18/'جدول 1'!K29*100</f>
        <v>0</v>
      </c>
      <c r="M18" s="61">
        <f>+'جدول 1'!L18/'جدول 1'!L29*100</f>
        <v>0</v>
      </c>
      <c r="N18" s="61">
        <f>+'جدول 1'!M18/'جدول 1'!M29*100</f>
        <v>0</v>
      </c>
      <c r="O18" s="61">
        <f>+'جدول 1'!N18/'جدول 1'!N29*100</f>
        <v>0</v>
      </c>
      <c r="P18" s="61">
        <f>+'جدول 1'!O18/'جدول 1'!O29*100</f>
        <v>0</v>
      </c>
      <c r="Q18" s="61">
        <f>+'جدول 1'!P18/'جدول 1'!P29*100</f>
        <v>1.7844937133945786</v>
      </c>
      <c r="R18" s="61">
        <f>+'جدول 1'!Q18/'جدول 1'!Q29*100</f>
        <v>0</v>
      </c>
      <c r="S18" s="61">
        <f>+'جدول 1'!R18/'جدول 1'!R29*100</f>
        <v>0</v>
      </c>
      <c r="T18" s="62">
        <f>+'جدول 1'!S18/'جدول 1'!S29*100</f>
        <v>0</v>
      </c>
      <c r="U18" s="4" t="s">
        <v>51</v>
      </c>
      <c r="V18" s="97" t="s">
        <v>73</v>
      </c>
    </row>
    <row r="19" spans="3:22" ht="25.5" customHeight="1">
      <c r="C19" s="60">
        <f>+'جدول 1'!B19/'جدول 1'!B29*100</f>
        <v>93.31336912749305</v>
      </c>
      <c r="D19" s="61">
        <f>+'جدول 1'!C19/'جدول 1'!C29*100</f>
        <v>63.56997732849504</v>
      </c>
      <c r="E19" s="61">
        <f>+'جدول 1'!D19/'جدول 1'!D29*100</f>
        <v>99.97416828987045</v>
      </c>
      <c r="F19" s="61">
        <f>+'جدول 1'!E19/'جدول 1'!E29*100</f>
        <v>0</v>
      </c>
      <c r="G19" s="61">
        <f>+'جدول 1'!F19/'جدول 1'!F29*100</f>
        <v>100</v>
      </c>
      <c r="H19" s="61">
        <f>+'جدول 1'!G19/'جدول 1'!G29*100</f>
        <v>92.89270707749432</v>
      </c>
      <c r="I19" s="61">
        <f>+'جدول 1'!H19/'جدول 1'!H29*100</f>
        <v>99.50191254290151</v>
      </c>
      <c r="J19" s="61">
        <f>+'جدول 1'!I19/'جدول 1'!I29*100</f>
        <v>100</v>
      </c>
      <c r="K19" s="61">
        <f>+'جدول 1'!J19/'جدول 1'!J29*100</f>
        <v>100</v>
      </c>
      <c r="L19" s="61">
        <f>+'جدول 1'!K19/'جدول 1'!K29*100</f>
        <v>98.75056151184948</v>
      </c>
      <c r="M19" s="61">
        <f>+'جدول 1'!L19/'جدول 1'!L29*100</f>
        <v>99.90089686585897</v>
      </c>
      <c r="N19" s="61">
        <f>+'جدول 1'!M19/'جدول 1'!M29*100</f>
        <v>96.1681303504581</v>
      </c>
      <c r="O19" s="61">
        <f>+'جدول 1'!N19/'جدول 1'!N29*100</f>
        <v>96.03459142183782</v>
      </c>
      <c r="P19" s="61">
        <f>+'جدول 1'!O19/'جدول 1'!O29*100</f>
        <v>97.67076567431147</v>
      </c>
      <c r="Q19" s="61">
        <f>+'جدول 1'!P19/'جدول 1'!P29*100</f>
        <v>57.854303954878425</v>
      </c>
      <c r="R19" s="61">
        <f>+'جدول 1'!Q19/'جدول 1'!Q29*100</f>
        <v>99.91241585557343</v>
      </c>
      <c r="S19" s="61">
        <f>+'جدول 1'!R19/'جدول 1'!R29*100</f>
        <v>73.46393658859719</v>
      </c>
      <c r="T19" s="62">
        <f>+'جدول 1'!S19/'جدول 1'!S29*100</f>
        <v>90.78355754380337</v>
      </c>
      <c r="U19" s="32" t="s">
        <v>52</v>
      </c>
      <c r="V19" s="98" t="s">
        <v>53</v>
      </c>
    </row>
    <row r="20" spans="3:22" ht="25.5" customHeight="1">
      <c r="C20" s="60">
        <f>+'جدول 1'!B20/'جدول 1'!B29*100</f>
        <v>2.1139955820797383</v>
      </c>
      <c r="D20" s="61">
        <f>+'جدول 1'!C20/'جدول 1'!C29*100</f>
        <v>0</v>
      </c>
      <c r="E20" s="61">
        <f>+'جدول 1'!D20/'جدول 1'!D29*100</f>
        <v>0.023661303737122122</v>
      </c>
      <c r="F20" s="61">
        <f>+'جدول 1'!E20/'جدول 1'!E29*100</f>
        <v>0</v>
      </c>
      <c r="G20" s="61">
        <f>+'جدول 1'!F20/'جدول 1'!F29*100</f>
        <v>0</v>
      </c>
      <c r="H20" s="61">
        <f>+'جدول 1'!G20/'جدول 1'!G29*100</f>
        <v>7.1072929225056845</v>
      </c>
      <c r="I20" s="61">
        <f>+'جدول 1'!H20/'جدول 1'!H29*100</f>
        <v>0</v>
      </c>
      <c r="J20" s="61">
        <f>+'جدول 1'!I20/'جدول 1'!I29*100</f>
        <v>0</v>
      </c>
      <c r="K20" s="61">
        <f>+'جدول 1'!J20/'جدول 1'!J29*100</f>
        <v>0</v>
      </c>
      <c r="L20" s="61">
        <f>+'جدول 1'!K20/'جدول 1'!K29*100</f>
        <v>1.2494384881505116</v>
      </c>
      <c r="M20" s="61">
        <f>+'جدول 1'!L20/'جدول 1'!L29*100</f>
        <v>0.09910313414102553</v>
      </c>
      <c r="N20" s="61">
        <f>+'جدول 1'!M20/'جدول 1'!M29*100</f>
        <v>3.1582032061717085</v>
      </c>
      <c r="O20" s="61">
        <f>+'جدول 1'!N20/'جدول 1'!N29*100</f>
        <v>0.8067550269596065</v>
      </c>
      <c r="P20" s="61">
        <f>+'جدول 1'!O20/'جدول 1'!O29*100</f>
        <v>2.329234325688533</v>
      </c>
      <c r="Q20" s="61">
        <f>+'جدول 1'!P20/'جدول 1'!P29*100</f>
        <v>21.889878061879838</v>
      </c>
      <c r="R20" s="61">
        <f>+'جدول 1'!Q20/'جدول 1'!Q29*100</f>
        <v>0.08758414442656808</v>
      </c>
      <c r="S20" s="61">
        <f>+'جدول 1'!R20/'جدول 1'!R29*100</f>
        <v>5.205284983218214</v>
      </c>
      <c r="T20" s="62">
        <f>+'جدول 1'!S20/'جدول 1'!S29*100</f>
        <v>3.478180426604975</v>
      </c>
      <c r="U20" s="4" t="s">
        <v>54</v>
      </c>
      <c r="V20" s="97" t="s">
        <v>55</v>
      </c>
    </row>
    <row r="21" spans="3:22" ht="25.5" customHeight="1">
      <c r="C21" s="60">
        <f>+'جدول 1'!B21/'جدول 1'!B29*100</f>
        <v>95.42736470957279</v>
      </c>
      <c r="D21" s="61">
        <f>+'جدول 1'!C21/'جدول 1'!C29*100</f>
        <v>63.56997732849504</v>
      </c>
      <c r="E21" s="61">
        <f>+'جدول 1'!D21/'جدول 1'!D29*100</f>
        <v>99.99782959360756</v>
      </c>
      <c r="F21" s="61">
        <f>+'جدول 1'!E21/'جدول 1'!E29*100</f>
        <v>0</v>
      </c>
      <c r="G21" s="61">
        <f>+'جدول 1'!F21/'جدول 1'!F29*100</f>
        <v>100</v>
      </c>
      <c r="H21" s="61">
        <f>+'جدول 1'!G21/'جدول 1'!G29*100</f>
        <v>100</v>
      </c>
      <c r="I21" s="61">
        <f>+'جدول 1'!H21/'جدول 1'!H29*100</f>
        <v>99.50191254290151</v>
      </c>
      <c r="J21" s="61">
        <f>+'جدول 1'!I21/'جدول 1'!I29*100</f>
        <v>100</v>
      </c>
      <c r="K21" s="61">
        <f>+'جدول 1'!J21/'جدول 1'!J29*100</f>
        <v>100</v>
      </c>
      <c r="L21" s="61">
        <f>+'جدول 1'!K21/'جدول 1'!K29*100</f>
        <v>100</v>
      </c>
      <c r="M21" s="61">
        <f>+'جدول 1'!L21/'جدول 1'!L29*100</f>
        <v>100</v>
      </c>
      <c r="N21" s="61">
        <f>+'جدول 1'!M21/'جدول 1'!M29*100</f>
        <v>99.3263335566298</v>
      </c>
      <c r="O21" s="61">
        <f>+'جدول 1'!N21/'جدول 1'!N29*100</f>
        <v>96.84134644879741</v>
      </c>
      <c r="P21" s="61">
        <f>+'جدول 1'!O21/'جدول 1'!O29*100</f>
        <v>100</v>
      </c>
      <c r="Q21" s="61">
        <f>+'جدول 1'!P21/'جدول 1'!P29*100</f>
        <v>79.74418201675827</v>
      </c>
      <c r="R21" s="61">
        <f>+'جدول 1'!Q21/'جدول 1'!Q29*100</f>
        <v>100</v>
      </c>
      <c r="S21" s="61">
        <f>+'جدول 1'!R21/'جدول 1'!R29*100</f>
        <v>78.6692215718154</v>
      </c>
      <c r="T21" s="62">
        <f>+'جدول 1'!S21/'جدول 1'!S29*100</f>
        <v>94.26173797040833</v>
      </c>
      <c r="U21" s="32" t="s">
        <v>56</v>
      </c>
      <c r="V21" s="98" t="s">
        <v>57</v>
      </c>
    </row>
    <row r="22" spans="3:22" ht="25.5" customHeight="1">
      <c r="C22" s="60">
        <f>+'جدول 1'!B22/'جدول 1'!B29*100</f>
        <v>2.9270533323342316</v>
      </c>
      <c r="D22" s="61">
        <f>+'جدول 1'!C22/'جدول 1'!C29*100</f>
        <v>9.218331470551432</v>
      </c>
      <c r="E22" s="61">
        <f>+'جدول 1'!D22/'جدول 1'!D29*100</f>
        <v>0</v>
      </c>
      <c r="F22" s="61">
        <f>+'جدول 1'!E22/'جدول 1'!E29*100</f>
        <v>0</v>
      </c>
      <c r="G22" s="61">
        <f>+'جدول 1'!F22/'جدول 1'!F29*100</f>
        <v>0</v>
      </c>
      <c r="H22" s="61">
        <f>+'جدول 1'!G22/'جدول 1'!G29*100</f>
        <v>0</v>
      </c>
      <c r="I22" s="61">
        <f>+'جدول 1'!H22/'جدول 1'!H29*100</f>
        <v>0.49301792752067974</v>
      </c>
      <c r="J22" s="61">
        <f>+'جدول 1'!I22/'جدول 1'!I29*100</f>
        <v>0</v>
      </c>
      <c r="K22" s="61">
        <f>+'جدول 1'!J22/'جدول 1'!J29*100</f>
        <v>0</v>
      </c>
      <c r="L22" s="61">
        <f>+'جدول 1'!K22/'جدول 1'!K29*100</f>
        <v>0</v>
      </c>
      <c r="M22" s="61">
        <f>+'جدول 1'!L22/'جدول 1'!L29*100</f>
        <v>0</v>
      </c>
      <c r="N22" s="61">
        <f>+'جدول 1'!M22/'جدول 1'!M29*100</f>
        <v>0</v>
      </c>
      <c r="O22" s="61">
        <f>+'جدول 1'!N22/'جدول 1'!N29*100</f>
        <v>0</v>
      </c>
      <c r="P22" s="61">
        <f>+'جدول 1'!O22/'جدول 1'!O29*100</f>
        <v>0</v>
      </c>
      <c r="Q22" s="61">
        <f>+'جدول 1'!P22/'جدول 1'!P29*100</f>
        <v>1.2183038025422093</v>
      </c>
      <c r="R22" s="61">
        <f>+'جدول 1'!Q22/'جدول 1'!Q29*100</f>
        <v>0</v>
      </c>
      <c r="S22" s="61">
        <f>+'جدول 1'!R22/'جدول 1'!R29*100</f>
        <v>17.03809571784345</v>
      </c>
      <c r="T22" s="62">
        <f>+'جدول 1'!S22/'جدول 1'!S29*100</f>
        <v>4.245488971065453</v>
      </c>
      <c r="U22" s="4" t="s">
        <v>58</v>
      </c>
      <c r="V22" s="97" t="s">
        <v>146</v>
      </c>
    </row>
    <row r="23" spans="3:22" ht="25.5" customHeight="1">
      <c r="C23" s="60">
        <f>+'جدول 1'!B23/'جدول 1'!B29*100</f>
        <v>0.47347011394540367</v>
      </c>
      <c r="D23" s="61">
        <f>+'جدول 1'!C23/'جدول 1'!C29*100</f>
        <v>7.277203154923365</v>
      </c>
      <c r="E23" s="61">
        <f>+'جدول 1'!D23/'جدول 1'!D29*100</f>
        <v>0</v>
      </c>
      <c r="F23" s="61">
        <f>+'جدول 1'!E23/'جدول 1'!E29*100</f>
        <v>100</v>
      </c>
      <c r="G23" s="61">
        <f>+'جدول 1'!F23/'جدول 1'!F29*100</f>
        <v>0</v>
      </c>
      <c r="H23" s="61">
        <f>+'جدول 1'!G23/'جدول 1'!G29*100</f>
        <v>0</v>
      </c>
      <c r="I23" s="61">
        <f>+'جدول 1'!H23/'جدول 1'!H29*100</f>
        <v>0</v>
      </c>
      <c r="J23" s="61">
        <f>+'جدول 1'!I23/'جدول 1'!I29*100</f>
        <v>0</v>
      </c>
      <c r="K23" s="61">
        <f>+'جدول 1'!J23/'جدول 1'!J29*100</f>
        <v>0</v>
      </c>
      <c r="L23" s="61">
        <f>+'جدول 1'!K23/'جدول 1'!K29*100</f>
        <v>0</v>
      </c>
      <c r="M23" s="61">
        <f>+'جدول 1'!L23/'جدول 1'!L29*100</f>
        <v>0</v>
      </c>
      <c r="N23" s="61">
        <f>+'جدول 1'!M23/'جدول 1'!M29*100</f>
        <v>0</v>
      </c>
      <c r="O23" s="61">
        <f>+'جدول 1'!N23/'جدول 1'!N29*100</f>
        <v>0</v>
      </c>
      <c r="P23" s="61">
        <f>+'جدول 1'!O23/'جدول 1'!O29*100</f>
        <v>0</v>
      </c>
      <c r="Q23" s="61">
        <f>+'جدول 1'!P23/'جدول 1'!P29*100</f>
        <v>4.785029015629213</v>
      </c>
      <c r="R23" s="61">
        <f>+'جدول 1'!Q23/'جدول 1'!Q29*100</f>
        <v>0</v>
      </c>
      <c r="S23" s="61">
        <f>+'جدول 1'!R23/'جدول 1'!R29*100</f>
        <v>1.304261771993547</v>
      </c>
      <c r="T23" s="62">
        <f>+'جدول 1'!S23/'جدول 1'!S29*100</f>
        <v>1.4927730585261993</v>
      </c>
      <c r="U23" s="4" t="s">
        <v>59</v>
      </c>
      <c r="V23" s="97" t="s">
        <v>60</v>
      </c>
    </row>
    <row r="24" spans="3:22" ht="25.5" customHeight="1">
      <c r="C24" s="60">
        <f>+'جدول 1'!B24/'جدول 1'!B29*100</f>
        <v>0.004855908796212833</v>
      </c>
      <c r="D24" s="61">
        <f>+'جدول 1'!C24/'جدول 1'!C29*100</f>
        <v>0</v>
      </c>
      <c r="E24" s="61">
        <f>+'جدول 1'!D24/'جدول 1'!D29*100</f>
        <v>0.002170406392429312</v>
      </c>
      <c r="F24" s="61">
        <f>+'جدول 1'!E24/'جدول 1'!E29*100</f>
        <v>0</v>
      </c>
      <c r="G24" s="61">
        <f>+'جدول 1'!F24/'جدول 1'!F29*100</f>
        <v>0</v>
      </c>
      <c r="H24" s="61">
        <f>+'جدول 1'!G24/'جدول 1'!G29*100</f>
        <v>0</v>
      </c>
      <c r="I24" s="61">
        <f>+'جدول 1'!H24/'جدول 1'!H29*100</f>
        <v>0</v>
      </c>
      <c r="J24" s="61">
        <f>+'جدول 1'!I24/'جدول 1'!I29*100</f>
        <v>0</v>
      </c>
      <c r="K24" s="61">
        <f>+'جدول 1'!J24/'جدول 1'!J29*100</f>
        <v>0</v>
      </c>
      <c r="L24" s="61">
        <f>+'جدول 1'!K24/'جدول 1'!K29*100</f>
        <v>0</v>
      </c>
      <c r="M24" s="61">
        <f>+'جدول 1'!L24/'جدول 1'!L29*100</f>
        <v>0</v>
      </c>
      <c r="N24" s="61">
        <f>+'جدول 1'!M24/'جدول 1'!M29*100</f>
        <v>0.16315696731483018</v>
      </c>
      <c r="O24" s="61">
        <f>+'جدول 1'!N24/'جدول 1'!N29*100</f>
        <v>0</v>
      </c>
      <c r="P24" s="61">
        <f>+'جدول 1'!O24/'جدول 1'!O29*100</f>
        <v>0</v>
      </c>
      <c r="Q24" s="61">
        <f>+'جدول 1'!P24/'جدول 1'!P29*100</f>
        <v>0</v>
      </c>
      <c r="R24" s="61">
        <f>+'جدول 1'!Q24/'جدول 1'!Q29*100</f>
        <v>0</v>
      </c>
      <c r="S24" s="61">
        <f>+'جدول 1'!R24/'جدول 1'!R29*100</f>
        <v>0.030670938833253232</v>
      </c>
      <c r="T24" s="62">
        <f>+'جدول 1'!S24/'جدول 1'!S29*100</f>
        <v>0</v>
      </c>
      <c r="U24" s="4" t="s">
        <v>61</v>
      </c>
      <c r="V24" s="97" t="s">
        <v>62</v>
      </c>
    </row>
    <row r="25" spans="3:22" ht="25.5" customHeight="1">
      <c r="C25" s="60">
        <f>+'جدول 1'!B25/'جدول 1'!B29*100</f>
        <v>0.5027780260086885</v>
      </c>
      <c r="D25" s="61">
        <f>+'جدول 1'!C25/'جدول 1'!C29*100</f>
        <v>0</v>
      </c>
      <c r="E25" s="61">
        <f>+'جدول 1'!D25/'جدول 1'!D29*100</f>
        <v>0</v>
      </c>
      <c r="F25" s="61">
        <f>+'جدول 1'!E25/'جدول 1'!E29*100</f>
        <v>0</v>
      </c>
      <c r="G25" s="61">
        <f>+'جدول 1'!F25/'جدول 1'!F29*100</f>
        <v>0</v>
      </c>
      <c r="H25" s="61">
        <f>+'جدول 1'!G25/'جدول 1'!G29*100</f>
        <v>0</v>
      </c>
      <c r="I25" s="61">
        <f>+'جدول 1'!H25/'جدول 1'!H29*100</f>
        <v>0</v>
      </c>
      <c r="J25" s="61">
        <f>+'جدول 1'!I25/'جدول 1'!I29*100</f>
        <v>0</v>
      </c>
      <c r="K25" s="61">
        <f>+'جدول 1'!J25/'جدول 1'!J29*100</f>
        <v>0</v>
      </c>
      <c r="L25" s="61">
        <f>+'جدول 1'!K25/'جدول 1'!K29*100</f>
        <v>0</v>
      </c>
      <c r="M25" s="61">
        <f>+'جدول 1'!L25/'جدول 1'!L29*100</f>
        <v>0</v>
      </c>
      <c r="N25" s="61">
        <f>+'جدول 1'!M25/'جدول 1'!M29*100</f>
        <v>0.510509476055366</v>
      </c>
      <c r="O25" s="61">
        <f>+'جدول 1'!N25/'جدول 1'!N29*100</f>
        <v>3.158653551202596</v>
      </c>
      <c r="P25" s="61">
        <f>+'جدول 1'!O25/'جدول 1'!O29*100</f>
        <v>0</v>
      </c>
      <c r="Q25" s="61">
        <f>+'جدول 1'!P25/'جدول 1'!P29*100</f>
        <v>1.214050323769576</v>
      </c>
      <c r="R25" s="61">
        <f>+'جدول 1'!Q25/'جدول 1'!Q29*100</f>
        <v>0</v>
      </c>
      <c r="S25" s="61">
        <f>+'جدول 1'!R25/'جدول 1'!R29*100</f>
        <v>2.9547876461865235</v>
      </c>
      <c r="T25" s="62">
        <f>+'جدول 1'!S25/'جدول 1'!S29*100</f>
        <v>0</v>
      </c>
      <c r="U25" s="4" t="s">
        <v>63</v>
      </c>
      <c r="V25" s="97" t="s">
        <v>64</v>
      </c>
    </row>
    <row r="26" spans="3:22" ht="25.5" customHeight="1">
      <c r="C26" s="60">
        <f>+'جدول 1'!B26/'جدول 1'!B29*100</f>
        <v>0.5340786943206853</v>
      </c>
      <c r="D26" s="61">
        <f>+'جدول 1'!C26/'جدول 1'!C29*100</f>
        <v>0</v>
      </c>
      <c r="E26" s="61">
        <f>+'جدول 1'!D26/'جدول 1'!D29*100</f>
        <v>0</v>
      </c>
      <c r="F26" s="61">
        <f>+'جدول 1'!E26/'جدول 1'!E29*100</f>
        <v>0</v>
      </c>
      <c r="G26" s="61">
        <f>+'جدول 1'!F26/'جدول 1'!F29*100</f>
        <v>0</v>
      </c>
      <c r="H26" s="61">
        <f>+'جدول 1'!G26/'جدول 1'!G29*100</f>
        <v>0</v>
      </c>
      <c r="I26" s="61">
        <f>+'جدول 1'!H26/'جدول 1'!H29*100</f>
        <v>0.005069529577816908</v>
      </c>
      <c r="J26" s="61">
        <f>+'جدول 1'!I26/'جدول 1'!I29*100</f>
        <v>0</v>
      </c>
      <c r="K26" s="61">
        <f>+'جدول 1'!J26/'جدول 1'!J29*100</f>
        <v>0</v>
      </c>
      <c r="L26" s="61">
        <f>+'جدول 1'!K26/'جدول 1'!K29*100</f>
        <v>0</v>
      </c>
      <c r="M26" s="61">
        <f>+'جدول 1'!L26/'جدول 1'!L29*100</f>
        <v>0</v>
      </c>
      <c r="N26" s="61">
        <f>+'جدول 1'!M26/'جدول 1'!M29*100</f>
        <v>0</v>
      </c>
      <c r="O26" s="61">
        <f>+'جدول 1'!N26/'جدول 1'!N29*100</f>
        <v>0</v>
      </c>
      <c r="P26" s="61">
        <f>+'جدول 1'!O26/'جدول 1'!O29*100</f>
        <v>0</v>
      </c>
      <c r="Q26" s="61">
        <f>+'جدول 1'!P26/'جدول 1'!P29*100</f>
        <v>10.49705372420885</v>
      </c>
      <c r="R26" s="61">
        <f>+'جدول 1'!Q26/'جدول 1'!Q29*100</f>
        <v>0</v>
      </c>
      <c r="S26" s="61">
        <f>+'جدول 1'!R26/'جدول 1'!R29*100</f>
        <v>0</v>
      </c>
      <c r="T26" s="62">
        <f>+'جدول 1'!S26/'جدول 1'!S29*100</f>
        <v>0</v>
      </c>
      <c r="U26" s="4" t="s">
        <v>65</v>
      </c>
      <c r="V26" s="97" t="s">
        <v>66</v>
      </c>
    </row>
    <row r="27" spans="3:22" ht="25.5" customHeight="1">
      <c r="C27" s="60">
        <f>+'جدول 1'!B27/'جدول 1'!B29*100</f>
        <v>0.12909661607163858</v>
      </c>
      <c r="D27" s="61">
        <f>+'جدول 1'!C27/'جدول 1'!C29*100</f>
        <v>0</v>
      </c>
      <c r="E27" s="61">
        <f>+'جدول 1'!D27/'جدول 1'!D29*100</f>
        <v>0</v>
      </c>
      <c r="F27" s="61">
        <f>+'جدول 1'!E27/'جدول 1'!E29*100</f>
        <v>0</v>
      </c>
      <c r="G27" s="61">
        <f>+'جدول 1'!F27/'جدول 1'!F29*100</f>
        <v>0</v>
      </c>
      <c r="H27" s="61">
        <f>+'جدول 1'!G27/'جدول 1'!G29*100</f>
        <v>0</v>
      </c>
      <c r="I27" s="61">
        <f>+'جدول 1'!H27/'جدول 1'!H29*100</f>
        <v>0</v>
      </c>
      <c r="J27" s="61">
        <f>+'جدول 1'!I27/'جدول 1'!I29*100</f>
        <v>0</v>
      </c>
      <c r="K27" s="61">
        <f>+'جدول 1'!J27/'جدول 1'!J29*100</f>
        <v>0</v>
      </c>
      <c r="L27" s="61">
        <f>+'جدول 1'!K27/'جدول 1'!K29*100</f>
        <v>0</v>
      </c>
      <c r="M27" s="61">
        <f>+'جدول 1'!L27/'جدول 1'!L29*100</f>
        <v>0</v>
      </c>
      <c r="N27" s="61">
        <f>+'جدول 1'!M27/'جدول 1'!M29*100</f>
        <v>0</v>
      </c>
      <c r="O27" s="61">
        <f>+'جدول 1'!N27/'جدول 1'!N29*100</f>
        <v>0</v>
      </c>
      <c r="P27" s="61">
        <f>+'جدول 1'!O27/'جدول 1'!O29*100</f>
        <v>0</v>
      </c>
      <c r="Q27" s="61">
        <f>+'جدول 1'!P27/'جدول 1'!P29*100</f>
        <v>2.541381117091889</v>
      </c>
      <c r="R27" s="61">
        <f>+'جدول 1'!Q27/'جدول 1'!Q29*100</f>
        <v>0</v>
      </c>
      <c r="S27" s="61">
        <f>+'جدول 1'!R27/'جدول 1'!R29*100</f>
        <v>0.002962353327823285</v>
      </c>
      <c r="T27" s="62">
        <f>+'جدول 1'!S27/'جدول 1'!S29*100</f>
        <v>0</v>
      </c>
      <c r="U27" s="4" t="s">
        <v>67</v>
      </c>
      <c r="V27" s="97" t="s">
        <v>68</v>
      </c>
    </row>
    <row r="28" spans="3:22" ht="25.5" customHeight="1" thickBot="1">
      <c r="C28" s="60">
        <f>+'جدول 1'!B28/'جدول 1'!B29*100</f>
        <v>0.0013025989503461894</v>
      </c>
      <c r="D28" s="61">
        <f>+'جدول 1'!C28/'جدول 1'!C29*100</f>
        <v>19.934488046030154</v>
      </c>
      <c r="E28" s="61">
        <f>+'جدول 1'!D28/'جدول 1'!D29*100</f>
        <v>0</v>
      </c>
      <c r="F28" s="61">
        <f>+'جدول 1'!E28/'جدول 1'!E29*100</f>
        <v>0</v>
      </c>
      <c r="G28" s="61">
        <f>+'جدول 1'!F28/'جدول 1'!F29*100</f>
        <v>0</v>
      </c>
      <c r="H28" s="61">
        <f>+'جدول 1'!G28/'جدول 1'!G29*100</f>
        <v>0</v>
      </c>
      <c r="I28" s="61">
        <f>+'جدول 1'!H28/'جدول 1'!H29*100</f>
        <v>0</v>
      </c>
      <c r="J28" s="61">
        <f>+'جدول 1'!I28/'جدول 1'!I29*100</f>
        <v>0</v>
      </c>
      <c r="K28" s="61">
        <f>+'جدول 1'!J28/'جدول 1'!J29*100</f>
        <v>0</v>
      </c>
      <c r="L28" s="61">
        <f>+'جدول 1'!K28/'جدول 1'!K29*100</f>
        <v>0</v>
      </c>
      <c r="M28" s="61">
        <f>+'جدول 1'!L28/'جدول 1'!L29*100</f>
        <v>0</v>
      </c>
      <c r="N28" s="61">
        <f>+'جدول 1'!M28/'جدول 1'!M29*100</f>
        <v>0</v>
      </c>
      <c r="O28" s="61">
        <f>+'جدول 1'!N28/'جدول 1'!N29*100</f>
        <v>0</v>
      </c>
      <c r="P28" s="61">
        <f>+'جدول 1'!O28/'جدول 1'!O29*100</f>
        <v>0</v>
      </c>
      <c r="Q28" s="61">
        <f>+'جدول 1'!P28/'جدول 1'!P29*100</f>
        <v>0</v>
      </c>
      <c r="R28" s="61">
        <f>+'جدول 1'!Q28/'جدول 1'!Q29*100</f>
        <v>0</v>
      </c>
      <c r="S28" s="61">
        <f>+'جدول 1'!R28/'جدول 1'!R29*100</f>
        <v>0</v>
      </c>
      <c r="T28" s="62">
        <f>+'جدول 1'!S28/'جدول 1'!S29*100</f>
        <v>0</v>
      </c>
      <c r="U28" s="33" t="s">
        <v>69</v>
      </c>
      <c r="V28" s="99" t="s">
        <v>70</v>
      </c>
    </row>
    <row r="29" spans="3:22" ht="25.5" customHeight="1" thickBot="1">
      <c r="C29" s="63">
        <f aca="true" t="shared" si="0" ref="C29:T29">SUM(C21:C28)</f>
        <v>99.99999999999999</v>
      </c>
      <c r="D29" s="64">
        <f t="shared" si="0"/>
        <v>100</v>
      </c>
      <c r="E29" s="64">
        <f t="shared" si="0"/>
        <v>99.99999999999999</v>
      </c>
      <c r="F29" s="64">
        <f t="shared" si="0"/>
        <v>100</v>
      </c>
      <c r="G29" s="64">
        <f t="shared" si="0"/>
        <v>100</v>
      </c>
      <c r="H29" s="64">
        <f t="shared" si="0"/>
        <v>100</v>
      </c>
      <c r="I29" s="64">
        <f t="shared" si="0"/>
        <v>100</v>
      </c>
      <c r="J29" s="64">
        <f t="shared" si="0"/>
        <v>100</v>
      </c>
      <c r="K29" s="64">
        <f t="shared" si="0"/>
        <v>100</v>
      </c>
      <c r="L29" s="64">
        <f t="shared" si="0"/>
        <v>100</v>
      </c>
      <c r="M29" s="64">
        <f t="shared" si="0"/>
        <v>100</v>
      </c>
      <c r="N29" s="64">
        <f t="shared" si="0"/>
        <v>100</v>
      </c>
      <c r="O29" s="64">
        <f t="shared" si="0"/>
        <v>100</v>
      </c>
      <c r="P29" s="64">
        <f t="shared" si="0"/>
        <v>100</v>
      </c>
      <c r="Q29" s="64">
        <f t="shared" si="0"/>
        <v>100</v>
      </c>
      <c r="R29" s="64">
        <f t="shared" si="0"/>
        <v>100</v>
      </c>
      <c r="S29" s="64">
        <f t="shared" si="0"/>
        <v>99.99999999999999</v>
      </c>
      <c r="T29" s="65">
        <f t="shared" si="0"/>
        <v>99.99999999999999</v>
      </c>
      <c r="U29" s="34" t="s">
        <v>71</v>
      </c>
      <c r="V29" s="100" t="s">
        <v>72</v>
      </c>
    </row>
  </sheetData>
  <sheetProtection/>
  <mergeCells count="18">
    <mergeCell ref="U6:V9"/>
    <mergeCell ref="E7:G7"/>
    <mergeCell ref="H7:H9"/>
    <mergeCell ref="I7:I9"/>
    <mergeCell ref="J7:K8"/>
    <mergeCell ref="L7:M7"/>
    <mergeCell ref="N7:T7"/>
    <mergeCell ref="E8:E9"/>
    <mergeCell ref="F8:F9"/>
    <mergeCell ref="G8:G9"/>
    <mergeCell ref="C6:C9"/>
    <mergeCell ref="D6:D9"/>
    <mergeCell ref="E6:K6"/>
    <mergeCell ref="L6:T6"/>
    <mergeCell ref="L8:L9"/>
    <mergeCell ref="M8:M9"/>
    <mergeCell ref="N8:N9"/>
    <mergeCell ref="O8:T8"/>
  </mergeCells>
  <printOptions/>
  <pageMargins left="0.75" right="0.75" top="1" bottom="1" header="0.5" footer="0.5"/>
  <pageSetup horizontalDpi="600" verticalDpi="600" orientation="portrait" paperSize="9" r:id="rId2"/>
  <headerFooter alignWithMargins="0">
    <oddFooter>&amp;L&amp;"Arial,Bold"&amp;18 106</oddFooter>
  </headerFooter>
  <drawing r:id="rId1"/>
</worksheet>
</file>

<file path=xl/worksheets/sheet3.xml><?xml version="1.0" encoding="utf-8"?>
<worksheet xmlns="http://schemas.openxmlformats.org/spreadsheetml/2006/main" xmlns:r="http://schemas.openxmlformats.org/officeDocument/2006/relationships">
  <dimension ref="C4:V29"/>
  <sheetViews>
    <sheetView zoomScalePageLayoutView="0" workbookViewId="0" topLeftCell="P2">
      <selection activeCell="V5" sqref="V5"/>
    </sheetView>
  </sheetViews>
  <sheetFormatPr defaultColWidth="9.140625" defaultRowHeight="12.75"/>
  <cols>
    <col min="3" max="10" width="13.421875" style="0" customWidth="1"/>
    <col min="11" max="11" width="13.8515625" style="0" customWidth="1"/>
    <col min="12" max="18" width="13.421875" style="0" customWidth="1"/>
    <col min="19" max="19" width="15.421875" style="0" customWidth="1"/>
    <col min="20" max="20" width="13.421875" style="0" customWidth="1"/>
    <col min="21" max="21" width="12.57421875" style="0" customWidth="1"/>
    <col min="22" max="22" width="58.140625" style="0" customWidth="1"/>
  </cols>
  <sheetData>
    <row r="4" spans="3:22" ht="27.75">
      <c r="C4" s="114" t="s">
        <v>150</v>
      </c>
      <c r="D4" s="2"/>
      <c r="E4" s="2"/>
      <c r="F4" s="2"/>
      <c r="G4" s="3"/>
      <c r="H4" s="3"/>
      <c r="I4" s="3"/>
      <c r="J4" s="3"/>
      <c r="K4" s="3"/>
      <c r="L4" s="2"/>
      <c r="M4" s="3"/>
      <c r="N4" s="3"/>
      <c r="O4" s="3"/>
      <c r="P4" s="3"/>
      <c r="Q4" s="3"/>
      <c r="R4" s="3"/>
      <c r="S4" s="3"/>
      <c r="T4" s="3"/>
      <c r="U4" s="26"/>
      <c r="V4" s="112" t="s">
        <v>159</v>
      </c>
    </row>
    <row r="5" spans="3:22" ht="27" thickBot="1">
      <c r="C5" s="27"/>
      <c r="D5" s="28"/>
      <c r="E5" s="28"/>
      <c r="F5" s="28"/>
      <c r="G5" s="29"/>
      <c r="H5" s="29"/>
      <c r="I5" s="29"/>
      <c r="J5" s="29"/>
      <c r="K5" s="30"/>
      <c r="L5" s="30"/>
      <c r="M5" s="30"/>
      <c r="N5" s="31"/>
      <c r="O5" s="31"/>
      <c r="P5" s="31"/>
      <c r="Q5" s="30"/>
      <c r="R5" s="30"/>
      <c r="S5" s="30"/>
      <c r="T5" s="30"/>
      <c r="U5" s="27"/>
      <c r="V5" s="28"/>
    </row>
    <row r="6" spans="3:22" ht="27.75" customHeight="1" thickBot="1">
      <c r="C6" s="137" t="s">
        <v>1</v>
      </c>
      <c r="D6" s="137" t="s">
        <v>2</v>
      </c>
      <c r="E6" s="159" t="s">
        <v>3</v>
      </c>
      <c r="F6" s="160"/>
      <c r="G6" s="160"/>
      <c r="H6" s="160"/>
      <c r="I6" s="160"/>
      <c r="J6" s="160"/>
      <c r="K6" s="161"/>
      <c r="L6" s="153" t="s">
        <v>4</v>
      </c>
      <c r="M6" s="145"/>
      <c r="N6" s="154"/>
      <c r="O6" s="154"/>
      <c r="P6" s="154"/>
      <c r="Q6" s="154"/>
      <c r="R6" s="154"/>
      <c r="S6" s="154"/>
      <c r="T6" s="154"/>
      <c r="U6" s="131" t="s">
        <v>5</v>
      </c>
      <c r="V6" s="132"/>
    </row>
    <row r="7" spans="3:22" ht="47.25" customHeight="1" thickBot="1">
      <c r="C7" s="152"/>
      <c r="D7" s="133"/>
      <c r="E7" s="162" t="s">
        <v>139</v>
      </c>
      <c r="F7" s="163"/>
      <c r="G7" s="164"/>
      <c r="H7" s="137" t="s">
        <v>6</v>
      </c>
      <c r="I7" s="137" t="s">
        <v>7</v>
      </c>
      <c r="J7" s="131" t="s">
        <v>8</v>
      </c>
      <c r="K7" s="140"/>
      <c r="L7" s="131" t="s">
        <v>9</v>
      </c>
      <c r="M7" s="143"/>
      <c r="N7" s="144" t="s">
        <v>10</v>
      </c>
      <c r="O7" s="145"/>
      <c r="P7" s="145"/>
      <c r="Q7" s="145"/>
      <c r="R7" s="145"/>
      <c r="S7" s="145"/>
      <c r="T7" s="146"/>
      <c r="U7" s="133"/>
      <c r="V7" s="134"/>
    </row>
    <row r="8" spans="3:22" ht="27.75" customHeight="1" thickBot="1">
      <c r="C8" s="152"/>
      <c r="D8" s="133"/>
      <c r="E8" s="165" t="s">
        <v>142</v>
      </c>
      <c r="F8" s="157" t="s">
        <v>140</v>
      </c>
      <c r="G8" s="155" t="s">
        <v>11</v>
      </c>
      <c r="H8" s="138"/>
      <c r="I8" s="139"/>
      <c r="J8" s="141"/>
      <c r="K8" s="142"/>
      <c r="L8" s="147" t="s">
        <v>12</v>
      </c>
      <c r="M8" s="149" t="s">
        <v>13</v>
      </c>
      <c r="N8" s="143" t="s">
        <v>144</v>
      </c>
      <c r="O8" s="144" t="s">
        <v>14</v>
      </c>
      <c r="P8" s="151"/>
      <c r="Q8" s="145"/>
      <c r="R8" s="145"/>
      <c r="S8" s="145"/>
      <c r="T8" s="146"/>
      <c r="U8" s="133"/>
      <c r="V8" s="134"/>
    </row>
    <row r="9" spans="3:22" ht="105" customHeight="1" thickBot="1">
      <c r="C9" s="152"/>
      <c r="D9" s="133"/>
      <c r="E9" s="166"/>
      <c r="F9" s="158"/>
      <c r="G9" s="156"/>
      <c r="H9" s="134"/>
      <c r="I9" s="133"/>
      <c r="J9" s="76" t="s">
        <v>15</v>
      </c>
      <c r="K9" s="77" t="s">
        <v>16</v>
      </c>
      <c r="L9" s="148"/>
      <c r="M9" s="150"/>
      <c r="N9" s="134"/>
      <c r="O9" s="78" t="s">
        <v>17</v>
      </c>
      <c r="P9" s="79" t="s">
        <v>18</v>
      </c>
      <c r="Q9" s="80" t="s">
        <v>152</v>
      </c>
      <c r="R9" s="80" t="s">
        <v>19</v>
      </c>
      <c r="S9" s="80" t="s">
        <v>20</v>
      </c>
      <c r="T9" s="81" t="s">
        <v>21</v>
      </c>
      <c r="U9" s="135"/>
      <c r="V9" s="136"/>
    </row>
    <row r="10" spans="3:22" ht="24.75" thickBot="1">
      <c r="C10" s="82"/>
      <c r="D10" s="83" t="s">
        <v>22</v>
      </c>
      <c r="E10" s="83" t="s">
        <v>143</v>
      </c>
      <c r="F10" s="83" t="s">
        <v>130</v>
      </c>
      <c r="G10" s="83" t="s">
        <v>23</v>
      </c>
      <c r="H10" s="83" t="s">
        <v>24</v>
      </c>
      <c r="I10" s="83" t="s">
        <v>25</v>
      </c>
      <c r="J10" s="44" t="s">
        <v>26</v>
      </c>
      <c r="K10" s="44" t="s">
        <v>27</v>
      </c>
      <c r="L10" s="44" t="s">
        <v>28</v>
      </c>
      <c r="M10" s="44" t="s">
        <v>29</v>
      </c>
      <c r="N10" s="83" t="s">
        <v>30</v>
      </c>
      <c r="O10" s="84" t="s">
        <v>141</v>
      </c>
      <c r="P10" s="84" t="s">
        <v>31</v>
      </c>
      <c r="Q10" s="84" t="s">
        <v>32</v>
      </c>
      <c r="R10" s="84" t="s">
        <v>33</v>
      </c>
      <c r="S10" s="84" t="s">
        <v>34</v>
      </c>
      <c r="T10" s="85" t="s">
        <v>35</v>
      </c>
      <c r="U10" s="86" t="s">
        <v>145</v>
      </c>
      <c r="V10" s="87" t="s">
        <v>36</v>
      </c>
    </row>
    <row r="11" spans="3:22" ht="33.75">
      <c r="C11" s="66">
        <f>SUM(D11:T11)</f>
        <v>99.99999999999996</v>
      </c>
      <c r="D11" s="58">
        <f>+'جدول 1'!C11/'جدول 1'!B11*100</f>
        <v>0</v>
      </c>
      <c r="E11" s="58">
        <f>+'جدول 1'!D11/'جدول 1'!B11*100</f>
        <v>0.0013393249352569424</v>
      </c>
      <c r="F11" s="58">
        <f>+'جدول 1'!E11/'جدول 1'!B11*100</f>
        <v>0</v>
      </c>
      <c r="G11" s="58">
        <f>+'جدول 1'!F11/'جدول 1'!B11*100</f>
        <v>0</v>
      </c>
      <c r="H11" s="58">
        <f>+'جدول 1'!G11/'جدول 1'!B11*100</f>
        <v>0.059475226504285404</v>
      </c>
      <c r="I11" s="58">
        <f>+'جدول 1'!H11/'جدول 1'!B11*100</f>
        <v>56.69547415454389</v>
      </c>
      <c r="J11" s="58">
        <f>+'جدول 1'!I11/'جدول 1'!B11*100</f>
        <v>0.6406420271964982</v>
      </c>
      <c r="K11" s="58">
        <f>+'جدول 1'!J11/'جدول 1'!B11*100</f>
        <v>1.342215208796673</v>
      </c>
      <c r="L11" s="58">
        <f>+'جدول 1'!K11/'جدول 1'!B11*100</f>
        <v>11.36169781539461</v>
      </c>
      <c r="M11" s="58">
        <f>+'جدول 1'!L11/'جدول 1'!B11*100</f>
        <v>7.3694467156177055</v>
      </c>
      <c r="N11" s="58">
        <f>+'جدول 1'!M11/'جدول 1'!B11*100</f>
        <v>0.17314209192093563</v>
      </c>
      <c r="O11" s="58">
        <f>+'جدول 1'!N11/'جدول 1'!B11*100</f>
        <v>0.13283344010685696</v>
      </c>
      <c r="P11" s="58">
        <f>+'جدول 1'!O11/'جدول 1'!B11*100</f>
        <v>1.2735805372948337</v>
      </c>
      <c r="Q11" s="58">
        <f>+'جدول 1'!P11/'جدول 1'!B11*100</f>
        <v>0.924573886876503</v>
      </c>
      <c r="R11" s="58">
        <f>+'جدول 1'!Q11/'جدول 1'!B11*100</f>
        <v>1.608583390305857</v>
      </c>
      <c r="S11" s="58">
        <f>+'جدول 1'!R11/'جدول 1'!B11*100</f>
        <v>15.856314286395401</v>
      </c>
      <c r="T11" s="59">
        <f>+'جدول 1'!S11/'جدول 1'!B11*100</f>
        <v>2.560681894110658</v>
      </c>
      <c r="U11" s="10" t="s">
        <v>37</v>
      </c>
      <c r="V11" s="96" t="s">
        <v>38</v>
      </c>
    </row>
    <row r="12" spans="3:22" ht="33.75">
      <c r="C12" s="67">
        <f aca="true" t="shared" si="0" ref="C12:C29">SUM(D12:T12)</f>
        <v>99.99999999999999</v>
      </c>
      <c r="D12" s="61">
        <f>+'جدول 1'!C12/'جدول 1'!B12*100</f>
        <v>0</v>
      </c>
      <c r="E12" s="61">
        <f>+'جدول 1'!D12/'جدول 1'!B12*100</f>
        <v>0</v>
      </c>
      <c r="F12" s="61">
        <f>+'جدول 1'!E12/'جدول 1'!B12*100</f>
        <v>0</v>
      </c>
      <c r="G12" s="61">
        <f>+'جدول 1'!F12/'جدول 1'!B12*100</f>
        <v>0</v>
      </c>
      <c r="H12" s="61">
        <f>+'جدول 1'!G12/'جدول 1'!B12*100</f>
        <v>0</v>
      </c>
      <c r="I12" s="61">
        <f>+'جدول 1'!H12/'جدول 1'!B12*100</f>
        <v>19.360078881437932</v>
      </c>
      <c r="J12" s="61">
        <f>+'جدول 1'!I12/'جدول 1'!B12*100</f>
        <v>0.035180554994760804</v>
      </c>
      <c r="K12" s="61">
        <f>+'جدول 1'!J12/'جدول 1'!B12*100</f>
        <v>0</v>
      </c>
      <c r="L12" s="61">
        <f>+'جدول 1'!K12/'جدول 1'!B12*100</f>
        <v>3.1798351877929747</v>
      </c>
      <c r="M12" s="61">
        <f>+'جدول 1'!L12/'جدول 1'!B12*100</f>
        <v>1.8634004618936217</v>
      </c>
      <c r="N12" s="61">
        <f>+'جدول 1'!M12/'جدول 1'!B12*100</f>
        <v>0</v>
      </c>
      <c r="O12" s="61">
        <f>+'جدول 1'!N12/'جدول 1'!B12*100</f>
        <v>0</v>
      </c>
      <c r="P12" s="61">
        <f>+'جدول 1'!O12/'جدول 1'!B12*100</f>
        <v>0</v>
      </c>
      <c r="Q12" s="61">
        <f>+'جدول 1'!P12/'جدول 1'!B12*100</f>
        <v>74.32945148402692</v>
      </c>
      <c r="R12" s="61">
        <f>+'جدول 1'!Q12/'جدول 1'!B12*100</f>
        <v>0.9963204189597298</v>
      </c>
      <c r="S12" s="61">
        <f>+'جدول 1'!R12/'جدول 1'!B12*100</f>
        <v>0.23573301089405405</v>
      </c>
      <c r="T12" s="62">
        <f>+'جدول 1'!S12/'جدول 1'!B12*100</f>
        <v>0</v>
      </c>
      <c r="U12" s="4" t="s">
        <v>39</v>
      </c>
      <c r="V12" s="97" t="s">
        <v>40</v>
      </c>
    </row>
    <row r="13" spans="3:22" ht="33.75">
      <c r="C13" s="67">
        <f t="shared" si="0"/>
        <v>100</v>
      </c>
      <c r="D13" s="61">
        <f>+'جدول 1'!C13/'جدول 1'!B13*100</f>
        <v>0</v>
      </c>
      <c r="E13" s="61">
        <f>+'جدول 1'!D13/'جدول 1'!B13*100</f>
        <v>0</v>
      </c>
      <c r="F13" s="61">
        <f>+'جدول 1'!E13/'جدول 1'!B13*100</f>
        <v>0</v>
      </c>
      <c r="G13" s="61">
        <f>+'جدول 1'!F13/'جدول 1'!B13*100</f>
        <v>0</v>
      </c>
      <c r="H13" s="61">
        <f>+'جدول 1'!G13/'جدول 1'!B13*100</f>
        <v>23.47918562561426</v>
      </c>
      <c r="I13" s="61">
        <f>+'جدول 1'!H13/'جدول 1'!B13*100</f>
        <v>72.57511114494555</v>
      </c>
      <c r="J13" s="61">
        <f>+'جدول 1'!I13/'جدول 1'!B13*100</f>
        <v>0</v>
      </c>
      <c r="K13" s="61">
        <f>+'جدول 1'!J13/'جدول 1'!B13*100</f>
        <v>0.02162491878200673</v>
      </c>
      <c r="L13" s="61">
        <f>+'جدول 1'!K13/'جدول 1'!B13*100</f>
        <v>0</v>
      </c>
      <c r="M13" s="61">
        <f>+'جدول 1'!L13/'جدول 1'!B13*100</f>
        <v>0</v>
      </c>
      <c r="N13" s="61">
        <f>+'جدول 1'!M13/'جدول 1'!B13*100</f>
        <v>0</v>
      </c>
      <c r="O13" s="61">
        <f>+'جدول 1'!N13/'جدول 1'!B13*100</f>
        <v>0</v>
      </c>
      <c r="P13" s="61">
        <f>+'جدول 1'!O13/'جدول 1'!B13*100</f>
        <v>0</v>
      </c>
      <c r="Q13" s="61">
        <f>+'جدول 1'!P13/'جدول 1'!B13*100</f>
        <v>3.924078310658177</v>
      </c>
      <c r="R13" s="61">
        <f>+'جدول 1'!Q13/'جدول 1'!B13*100</f>
        <v>0</v>
      </c>
      <c r="S13" s="61">
        <f>+'جدول 1'!R13/'جدول 1'!B13*100</f>
        <v>0</v>
      </c>
      <c r="T13" s="62">
        <f>+'جدول 1'!S13/'جدول 1'!B13*100</f>
        <v>0</v>
      </c>
      <c r="U13" s="4" t="s">
        <v>41</v>
      </c>
      <c r="V13" s="97" t="s">
        <v>42</v>
      </c>
    </row>
    <row r="14" spans="3:22" ht="33.75">
      <c r="C14" s="67">
        <f t="shared" si="0"/>
        <v>100</v>
      </c>
      <c r="D14" s="61">
        <f>+'جدول 1'!C14/'جدول 1'!B14*100</f>
        <v>0</v>
      </c>
      <c r="E14" s="61">
        <f>+'جدول 1'!D14/'جدول 1'!B14*100</f>
        <v>0</v>
      </c>
      <c r="F14" s="61">
        <f>+'جدول 1'!E14/'جدول 1'!B14*100</f>
        <v>0</v>
      </c>
      <c r="G14" s="61">
        <f>+'جدول 1'!F14/'جدول 1'!B14*100</f>
        <v>0</v>
      </c>
      <c r="H14" s="61">
        <f>+'جدول 1'!G14/'جدول 1'!B14*100</f>
        <v>0</v>
      </c>
      <c r="I14" s="61">
        <f>+'جدول 1'!H14/'جدول 1'!B14*100</f>
        <v>69.36730865860575</v>
      </c>
      <c r="J14" s="61">
        <f>+'جدول 1'!I14/'جدول 1'!B14*100</f>
        <v>0.9484443720651181</v>
      </c>
      <c r="K14" s="61">
        <f>+'جدول 1'!J14/'جدول 1'!B14*100</f>
        <v>1.3504204913451672</v>
      </c>
      <c r="L14" s="61">
        <f>+'جدول 1'!K14/'جدول 1'!B14*100</f>
        <v>8.328791692446087</v>
      </c>
      <c r="M14" s="61">
        <f>+'جدول 1'!L14/'جدول 1'!B14*100</f>
        <v>6.280892789793521</v>
      </c>
      <c r="N14" s="61">
        <f>+'جدول 1'!M14/'جدول 1'!B14*100</f>
        <v>0.10145564150851231</v>
      </c>
      <c r="O14" s="61">
        <f>+'جدول 1'!N14/'جدول 1'!B14*100</f>
        <v>0</v>
      </c>
      <c r="P14" s="61">
        <f>+'جدول 1'!O14/'جدول 1'!B14*100</f>
        <v>2.5067033920263464</v>
      </c>
      <c r="Q14" s="61">
        <f>+'جدول 1'!P14/'جدول 1'!B14*100</f>
        <v>0.6490011236680024</v>
      </c>
      <c r="R14" s="61">
        <f>+'جدول 1'!Q14/'جدول 1'!B14*100</f>
        <v>2.2444508001252492</v>
      </c>
      <c r="S14" s="61">
        <f>+'جدول 1'!R14/'جدول 1'!B14*100</f>
        <v>6.913596191662454</v>
      </c>
      <c r="T14" s="62">
        <f>+'جدول 1'!S14/'جدول 1'!B14*100</f>
        <v>1.3089348467538071</v>
      </c>
      <c r="U14" s="4" t="s">
        <v>43</v>
      </c>
      <c r="V14" s="97" t="s">
        <v>44</v>
      </c>
    </row>
    <row r="15" spans="3:22" ht="30" customHeight="1">
      <c r="C15" s="67">
        <f t="shared" si="0"/>
        <v>100.00000000000001</v>
      </c>
      <c r="D15" s="61">
        <f>+'جدول 1'!C15/'جدول 1'!B15*100</f>
        <v>0</v>
      </c>
      <c r="E15" s="61">
        <f>+'جدول 1'!D15/'جدول 1'!B15*100</f>
        <v>0</v>
      </c>
      <c r="F15" s="61">
        <f>+'جدول 1'!E15/'جدول 1'!B15*100</f>
        <v>0</v>
      </c>
      <c r="G15" s="61">
        <f>+'جدول 1'!F15/'جدول 1'!B15*100</f>
        <v>0</v>
      </c>
      <c r="H15" s="61">
        <f>+'جدول 1'!G15/'جدول 1'!B15*100</f>
        <v>0</v>
      </c>
      <c r="I15" s="61">
        <f>+'جدول 1'!H15/'جدول 1'!B15*100</f>
        <v>74.97485598680124</v>
      </c>
      <c r="J15" s="61">
        <f>+'جدول 1'!I15/'جدول 1'!B15*100</f>
        <v>0.0014441970940294877</v>
      </c>
      <c r="K15" s="61">
        <f>+'جدول 1'!J15/'جدول 1'!B15*100</f>
        <v>0.001619758948998191</v>
      </c>
      <c r="L15" s="61">
        <f>+'جدول 1'!K15/'جدول 1'!B15*100</f>
        <v>11.638099358637218</v>
      </c>
      <c r="M15" s="61">
        <f>+'جدول 1'!L15/'جدول 1'!B15*100</f>
        <v>7.628455725790389</v>
      </c>
      <c r="N15" s="61">
        <f>+'جدول 1'!M15/'جدول 1'!B15*100</f>
        <v>0.07397118435127881</v>
      </c>
      <c r="O15" s="61">
        <f>+'جدول 1'!N15/'جدول 1'!B15*100</f>
        <v>0.054816445168790674</v>
      </c>
      <c r="P15" s="61">
        <f>+'جدول 1'!O15/'جدول 1'!B15*100</f>
        <v>0.25824930499952226</v>
      </c>
      <c r="Q15" s="61">
        <f>+'جدول 1'!P15/'جدول 1'!B15*100</f>
        <v>2.4807112835567033</v>
      </c>
      <c r="R15" s="61">
        <f>+'جدول 1'!Q15/'جدول 1'!B15*100</f>
        <v>2.130311055137159</v>
      </c>
      <c r="S15" s="61">
        <f>+'جدول 1'!R15/'جدول 1'!B15*100</f>
        <v>0.7574656995146714</v>
      </c>
      <c r="T15" s="62">
        <f>+'جدول 1'!S15/'جدول 1'!B15*100</f>
        <v>0</v>
      </c>
      <c r="U15" s="4" t="s">
        <v>45</v>
      </c>
      <c r="V15" s="97" t="s">
        <v>46</v>
      </c>
    </row>
    <row r="16" spans="3:22" ht="33.75">
      <c r="C16" s="67">
        <f t="shared" si="0"/>
        <v>100</v>
      </c>
      <c r="D16" s="61">
        <f>+'جدول 1'!C16/'جدول 1'!B16*100</f>
        <v>0.08523977885858001</v>
      </c>
      <c r="E16" s="61">
        <f>+'جدول 1'!D16/'جدول 1'!B16*100</f>
        <v>84.65839360697407</v>
      </c>
      <c r="F16" s="61">
        <f>+'جدول 1'!E16/'جدول 1'!B16*100</f>
        <v>0</v>
      </c>
      <c r="G16" s="61">
        <f>+'جدول 1'!F16/'جدول 1'!B16*100</f>
        <v>0</v>
      </c>
      <c r="H16" s="61">
        <f>+'جدول 1'!G16/'جدول 1'!B16*100</f>
        <v>0</v>
      </c>
      <c r="I16" s="61">
        <f>+'جدول 1'!H16/'جدول 1'!B16*100</f>
        <v>0.7772588569835438</v>
      </c>
      <c r="J16" s="61">
        <f>+'جدول 1'!I16/'جدول 1'!B16*100</f>
        <v>0</v>
      </c>
      <c r="K16" s="61">
        <f>+'جدول 1'!J16/'جدول 1'!B16*100</f>
        <v>0</v>
      </c>
      <c r="L16" s="61">
        <f>+'جدول 1'!K16/'جدول 1'!B16*100</f>
        <v>0</v>
      </c>
      <c r="M16" s="61">
        <f>+'جدول 1'!L16/'جدول 1'!B16*100</f>
        <v>0</v>
      </c>
      <c r="N16" s="61">
        <f>+'جدول 1'!M16/'جدول 1'!B16*100</f>
        <v>0.0042426620955614775</v>
      </c>
      <c r="O16" s="61">
        <f>+'جدول 1'!N16/'جدول 1'!B16*100</f>
        <v>0</v>
      </c>
      <c r="P16" s="61">
        <f>+'جدول 1'!O16/'جدول 1'!B16*100</f>
        <v>0</v>
      </c>
      <c r="Q16" s="61">
        <f>+'جدول 1'!P16/'جدول 1'!B16*100</f>
        <v>12.520282714612232</v>
      </c>
      <c r="R16" s="61">
        <f>+'جدول 1'!Q16/'جدول 1'!B16*100</f>
        <v>0</v>
      </c>
      <c r="S16" s="61">
        <f>+'جدول 1'!R16/'جدول 1'!B16*100</f>
        <v>1.9545823804760016</v>
      </c>
      <c r="T16" s="62">
        <f>+'جدول 1'!S16/'جدول 1'!B16*100</f>
        <v>0</v>
      </c>
      <c r="U16" s="4" t="s">
        <v>47</v>
      </c>
      <c r="V16" s="97" t="s">
        <v>48</v>
      </c>
    </row>
    <row r="17" spans="3:22" ht="33.75">
      <c r="C17" s="67">
        <f t="shared" si="0"/>
        <v>100.00000000000001</v>
      </c>
      <c r="D17" s="61">
        <f>+'جدول 1'!C17/'جدول 1'!B17*100</f>
        <v>0</v>
      </c>
      <c r="E17" s="61">
        <f>+'جدول 1'!D17/'جدول 1'!B17*100</f>
        <v>1.652981701563358</v>
      </c>
      <c r="F17" s="61">
        <f>+'جدول 1'!E17/'جدول 1'!B17*100</f>
        <v>0</v>
      </c>
      <c r="G17" s="61">
        <f>+'جدول 1'!F17/'جدول 1'!B17*100</f>
        <v>0</v>
      </c>
      <c r="H17" s="61">
        <f>+'جدول 1'!G17/'جدول 1'!B17*100</f>
        <v>0</v>
      </c>
      <c r="I17" s="61">
        <f>+'جدول 1'!H17/'جدول 1'!B17*100</f>
        <v>0</v>
      </c>
      <c r="J17" s="61">
        <f>+'جدول 1'!I17/'جدول 1'!B17*100</f>
        <v>0</v>
      </c>
      <c r="K17" s="61">
        <f>+'جدول 1'!J17/'جدول 1'!B17*100</f>
        <v>0</v>
      </c>
      <c r="L17" s="61">
        <f>+'جدول 1'!K17/'جدول 1'!B17*100</f>
        <v>19.453906105210642</v>
      </c>
      <c r="M17" s="61">
        <f>+'جدول 1'!L17/'جدول 1'!B17*100</f>
        <v>0</v>
      </c>
      <c r="N17" s="61">
        <f>+'جدول 1'!M17/'جدول 1'!B17*100</f>
        <v>0.6508837326298939</v>
      </c>
      <c r="O17" s="61">
        <f>+'جدول 1'!N17/'جدول 1'!B17*100</f>
        <v>0</v>
      </c>
      <c r="P17" s="61">
        <f>+'جدول 1'!O17/'جدول 1'!B17*100</f>
        <v>0</v>
      </c>
      <c r="Q17" s="61">
        <f>+'جدول 1'!P17/'جدول 1'!B17*100</f>
        <v>8.904560760904475</v>
      </c>
      <c r="R17" s="61">
        <f>+'جدول 1'!Q17/'جدول 1'!B17*100</f>
        <v>5.426282612399238</v>
      </c>
      <c r="S17" s="61">
        <f>+'جدول 1'!R17/'جدول 1'!B17*100</f>
        <v>53.48893178007529</v>
      </c>
      <c r="T17" s="62">
        <f>+'جدول 1'!S17/'جدول 1'!B17*100</f>
        <v>10.422453307217108</v>
      </c>
      <c r="U17" s="4" t="s">
        <v>49</v>
      </c>
      <c r="V17" s="97" t="s">
        <v>50</v>
      </c>
    </row>
    <row r="18" spans="3:22" ht="39" customHeight="1">
      <c r="C18" s="67">
        <f t="shared" si="0"/>
        <v>100</v>
      </c>
      <c r="D18" s="61">
        <f>+'جدول 1'!C18/'جدول 1'!B18*100</f>
        <v>0</v>
      </c>
      <c r="E18" s="61">
        <f>+'جدول 1'!D18/'جدول 1'!B18*100</f>
        <v>0</v>
      </c>
      <c r="F18" s="61">
        <f>+'جدول 1'!E18/'جدول 1'!B18*100</f>
        <v>0</v>
      </c>
      <c r="G18" s="61">
        <f>+'جدول 1'!F18/'جدول 1'!B18*100</f>
        <v>64.90491463554733</v>
      </c>
      <c r="H18" s="61">
        <f>+'جدول 1'!G18/'جدول 1'!B18*100</f>
        <v>0</v>
      </c>
      <c r="I18" s="61">
        <f>+'جدول 1'!H18/'جدول 1'!B18*100</f>
        <v>0</v>
      </c>
      <c r="J18" s="61">
        <f>+'جدول 1'!I18/'جدول 1'!B18*100</f>
        <v>6.629211330048393</v>
      </c>
      <c r="K18" s="61">
        <f>+'جدول 1'!J18/'جدول 1'!B18*100</f>
        <v>21.513361153421613</v>
      </c>
      <c r="L18" s="61">
        <f>+'جدول 1'!K18/'جدول 1'!B18*100</f>
        <v>0</v>
      </c>
      <c r="M18" s="61">
        <f>+'جدول 1'!L18/'جدول 1'!B18*100</f>
        <v>0</v>
      </c>
      <c r="N18" s="61">
        <f>+'جدول 1'!M18/'جدول 1'!B18*100</f>
        <v>0</v>
      </c>
      <c r="O18" s="61">
        <f>+'جدول 1'!N18/'جدول 1'!B18*100</f>
        <v>0</v>
      </c>
      <c r="P18" s="61">
        <f>+'جدول 1'!O18/'جدول 1'!B18*100</f>
        <v>0</v>
      </c>
      <c r="Q18" s="61">
        <f>+'جدول 1'!P18/'جدول 1'!B18*100</f>
        <v>6.9525128809826615</v>
      </c>
      <c r="R18" s="61">
        <f>+'جدول 1'!Q18/'جدول 1'!B18*100</f>
        <v>0</v>
      </c>
      <c r="S18" s="61">
        <f>+'جدول 1'!R18/'جدول 1'!B18*100</f>
        <v>0</v>
      </c>
      <c r="T18" s="62">
        <f>+'جدول 1'!S18/'جدول 1'!B18*100</f>
        <v>0</v>
      </c>
      <c r="U18" s="4" t="s">
        <v>51</v>
      </c>
      <c r="V18" s="97" t="s">
        <v>73</v>
      </c>
    </row>
    <row r="19" spans="3:22" ht="33.75">
      <c r="C19" s="67">
        <f t="shared" si="0"/>
        <v>100.00000000000001</v>
      </c>
      <c r="D19" s="61">
        <f>+'جدول 1'!C19/'جدول 1'!B19*100</f>
        <v>0.004451576320843347</v>
      </c>
      <c r="E19" s="61">
        <f>+'جدول 1'!D19/'جدول 1'!B19*100</f>
        <v>4.440352800647878</v>
      </c>
      <c r="F19" s="61">
        <f>+'جدول 1'!E19/'جدول 1'!B19*100</f>
        <v>0</v>
      </c>
      <c r="G19" s="61">
        <f>+'جدول 1'!F19/'جدول 1'!B19*100</f>
        <v>0.9038020729326961</v>
      </c>
      <c r="H19" s="61">
        <f>+'جدول 1'!G19/'جدول 1'!B19*100</f>
        <v>0.11430433834438097</v>
      </c>
      <c r="I19" s="61">
        <f>+'جدول 1'!H19/'جدول 1'!B19*100</f>
        <v>56.02760699403684</v>
      </c>
      <c r="J19" s="61">
        <f>+'جدول 1'!I19/'جدول 1'!B19*100</f>
        <v>0.5819627826776876</v>
      </c>
      <c r="K19" s="61">
        <f>+'جدول 1'!J19/'جدول 1'!B19*100</f>
        <v>1.275310300145317</v>
      </c>
      <c r="L19" s="61">
        <f>+'جدول 1'!K19/'جدول 1'!B19*100</f>
        <v>10.348989257986014</v>
      </c>
      <c r="M19" s="61">
        <f>+'جدول 1'!L19/'جدول 1'!B19*100</f>
        <v>6.651407819243838</v>
      </c>
      <c r="N19" s="61">
        <f>+'جدول 1'!M19/'جدول 1'!B19*100</f>
        <v>0.1407844476258487</v>
      </c>
      <c r="O19" s="61">
        <f>+'جدول 1'!N19/'جدول 1'!B19*100</f>
        <v>0.09601350579844123</v>
      </c>
      <c r="P19" s="61">
        <f>+'جدول 1'!O19/'جدول 1'!B19*100</f>
        <v>1.0651932531446477</v>
      </c>
      <c r="Q19" s="61">
        <f>+'جدول 1'!P19/'جدول 1'!B19*100</f>
        <v>3.1387606753618305</v>
      </c>
      <c r="R19" s="61">
        <f>+'جدول 1'!Q19/'جدول 1'!B19*100</f>
        <v>1.6706763155972852</v>
      </c>
      <c r="S19" s="61">
        <f>+'جدول 1'!R19/'جدول 1'!B19*100</f>
        <v>11.661466427095805</v>
      </c>
      <c r="T19" s="62">
        <f>+'جدول 1'!S19/'جدول 1'!B19*100</f>
        <v>1.8789174330406488</v>
      </c>
      <c r="U19" s="32" t="s">
        <v>52</v>
      </c>
      <c r="V19" s="98" t="s">
        <v>53</v>
      </c>
    </row>
    <row r="20" spans="3:22" ht="39" customHeight="1">
      <c r="C20" s="67">
        <f t="shared" si="0"/>
        <v>100.00000000000001</v>
      </c>
      <c r="D20" s="61">
        <f>+'جدول 1'!C20/'جدول 1'!B20*100</f>
        <v>0</v>
      </c>
      <c r="E20" s="61">
        <f>+'جدول 1'!D20/'جدول 1'!B20*100</f>
        <v>0.04638826645937732</v>
      </c>
      <c r="F20" s="61">
        <f>+'جدول 1'!E20/'جدول 1'!B20*100</f>
        <v>0</v>
      </c>
      <c r="G20" s="61">
        <f>+'جدول 1'!F20/'جدول 1'!B20*100</f>
        <v>0</v>
      </c>
      <c r="H20" s="61">
        <f>+'جدول 1'!G20/'جدول 1'!B20*100</f>
        <v>0.386033597913622</v>
      </c>
      <c r="I20" s="61">
        <f>+'جدول 1'!H20/'جدول 1'!B20*100</f>
        <v>0</v>
      </c>
      <c r="J20" s="61">
        <f>+'جدول 1'!I20/'جدول 1'!B20*100</f>
        <v>0</v>
      </c>
      <c r="K20" s="61">
        <f>+'جدول 1'!J20/'جدول 1'!B20*100</f>
        <v>0</v>
      </c>
      <c r="L20" s="61">
        <f>+'جدول 1'!K20/'جدول 1'!B20*100</f>
        <v>5.779803013921252</v>
      </c>
      <c r="M20" s="61">
        <f>+'جدول 1'!L20/'جدول 1'!B20*100</f>
        <v>0.2912536479182943</v>
      </c>
      <c r="N20" s="61">
        <f>+'جدول 1'!M20/'جدول 1'!B20*100</f>
        <v>0.20408137574643606</v>
      </c>
      <c r="O20" s="61">
        <f>+'جدول 1'!N20/'جدول 1'!B20*100</f>
        <v>0.03560296026671629</v>
      </c>
      <c r="P20" s="61">
        <f>+'جدول 1'!O20/'جدول 1'!B20*100</f>
        <v>1.1212870104126507</v>
      </c>
      <c r="Q20" s="61">
        <f>+'جدول 1'!P20/'جدول 1'!B20*100</f>
        <v>52.42104412098828</v>
      </c>
      <c r="R20" s="61">
        <f>+'جدول 1'!Q20/'جدول 1'!B20*100</f>
        <v>0.06464547669664428</v>
      </c>
      <c r="S20" s="61">
        <f>+'جدول 1'!R20/'جدول 1'!B20*100</f>
        <v>36.472310479016954</v>
      </c>
      <c r="T20" s="62">
        <f>+'جدول 1'!S20/'جدول 1'!B20*100</f>
        <v>3.177550050659779</v>
      </c>
      <c r="U20" s="4" t="s">
        <v>54</v>
      </c>
      <c r="V20" s="97" t="s">
        <v>55</v>
      </c>
    </row>
    <row r="21" spans="3:22" ht="33.75">
      <c r="C21" s="67">
        <f t="shared" si="0"/>
        <v>100</v>
      </c>
      <c r="D21" s="61">
        <f>+'جدول 1'!C21/'جدول 1'!B21*100</f>
        <v>0.004352960869141477</v>
      </c>
      <c r="E21" s="61">
        <f>+'جدول 1'!D21/'جدول 1'!B21*100</f>
        <v>4.3430136187333455</v>
      </c>
      <c r="F21" s="61">
        <f>+'جدول 1'!E21/'جدول 1'!B21*100</f>
        <v>0</v>
      </c>
      <c r="G21" s="61">
        <f>+'جدول 1'!F21/'جدول 1'!B21*100</f>
        <v>0.8837802102828248</v>
      </c>
      <c r="H21" s="61">
        <f>+'جدول 1'!G21/'جدول 1'!B21*100</f>
        <v>0.12032393718795617</v>
      </c>
      <c r="I21" s="61">
        <f>+'جدول 1'!H21/'جدول 1'!B21*100</f>
        <v>54.78643142536882</v>
      </c>
      <c r="J21" s="61">
        <f>+'جدول 1'!I21/'جدول 1'!B21*100</f>
        <v>0.5690706027955363</v>
      </c>
      <c r="K21" s="61">
        <f>+'جدول 1'!J21/'جدول 1'!B21*100</f>
        <v>1.2470584423213784</v>
      </c>
      <c r="L21" s="61">
        <f>+'جدول 1'!K21/'جدول 1'!B21*100</f>
        <v>10.247768402070632</v>
      </c>
      <c r="M21" s="61">
        <f>+'جدول 1'!L21/'جدول 1'!B21*100</f>
        <v>6.51051177898905</v>
      </c>
      <c r="N21" s="61">
        <f>+'جدول 1'!M21/'جدول 1'!B21*100</f>
        <v>0.1421866599452749</v>
      </c>
      <c r="O21" s="61">
        <f>+'جدول 1'!N21/'جدول 1'!B21*100</f>
        <v>0.09467523530597019</v>
      </c>
      <c r="P21" s="61">
        <f>+'جدول 1'!O21/'جدول 1'!B21*100</f>
        <v>1.0664358941356016</v>
      </c>
      <c r="Q21" s="61">
        <f>+'جدول 1'!P21/'جدول 1'!B21*100</f>
        <v>4.2305075741253955</v>
      </c>
      <c r="R21" s="61">
        <f>+'جدول 1'!Q21/'جدول 1'!B21*100</f>
        <v>1.6350980293430992</v>
      </c>
      <c r="S21" s="61">
        <f>+'جدول 1'!R21/'جدول 1'!B21*100</f>
        <v>12.211099280031219</v>
      </c>
      <c r="T21" s="62">
        <f>+'جدول 1'!S21/'جدول 1'!B21*100</f>
        <v>1.9076859484947497</v>
      </c>
      <c r="U21" s="32" t="s">
        <v>56</v>
      </c>
      <c r="V21" s="98" t="s">
        <v>57</v>
      </c>
    </row>
    <row r="22" spans="3:22" ht="33.75">
      <c r="C22" s="67">
        <f t="shared" si="0"/>
        <v>100</v>
      </c>
      <c r="D22" s="61">
        <f>+'جدول 1'!C22/'جدول 1'!B22*100</f>
        <v>0.020579144752063763</v>
      </c>
      <c r="E22" s="61">
        <f>+'جدول 1'!D22/'جدول 1'!B22*100</f>
        <v>0</v>
      </c>
      <c r="F22" s="61">
        <f>+'جدول 1'!E22/'جدول 1'!B22*100</f>
        <v>0</v>
      </c>
      <c r="G22" s="61">
        <f>+'جدول 1'!F22/'جدول 1'!B22*100</f>
        <v>0</v>
      </c>
      <c r="H22" s="61">
        <f>+'جدول 1'!G22/'جدول 1'!B22*100</f>
        <v>0</v>
      </c>
      <c r="I22" s="61">
        <f>+'جدول 1'!H22/'جدول 1'!B22*100</f>
        <v>8.850067670472018</v>
      </c>
      <c r="J22" s="61">
        <f>+'جدول 1'!I22/'جدول 1'!B22*100</f>
        <v>0</v>
      </c>
      <c r="K22" s="61">
        <f>+'جدول 1'!J22/'جدول 1'!B22*100</f>
        <v>0</v>
      </c>
      <c r="L22" s="61">
        <f>+'جدول 1'!K22/'جدول 1'!B22*100</f>
        <v>0</v>
      </c>
      <c r="M22" s="61">
        <f>+'جدول 1'!L22/'جدول 1'!B22*100</f>
        <v>0</v>
      </c>
      <c r="N22" s="61">
        <f>+'جدول 1'!M22/'جدول 1'!B22*100</f>
        <v>0</v>
      </c>
      <c r="O22" s="61">
        <f>+'جدول 1'!N22/'جدول 1'!B22*100</f>
        <v>0</v>
      </c>
      <c r="P22" s="61">
        <f>+'جدول 1'!O22/'جدول 1'!B22*100</f>
        <v>0</v>
      </c>
      <c r="Q22" s="61">
        <f>+'جدول 1'!P22/'جدول 1'!B22*100</f>
        <v>2.1071301639997015</v>
      </c>
      <c r="R22" s="61">
        <f>+'جدول 1'!Q22/'جدول 1'!B22*100</f>
        <v>0</v>
      </c>
      <c r="S22" s="61">
        <f>+'جدول 1'!R22/'جدول 1'!B22*100</f>
        <v>86.22104022703499</v>
      </c>
      <c r="T22" s="62">
        <f>+'جدول 1'!S22/'جدول 1'!B22*100</f>
        <v>2.80118279374122</v>
      </c>
      <c r="U22" s="4" t="s">
        <v>58</v>
      </c>
      <c r="V22" s="97" t="s">
        <v>146</v>
      </c>
    </row>
    <row r="23" spans="3:22" ht="33.75">
      <c r="C23" s="67">
        <f t="shared" si="0"/>
        <v>100</v>
      </c>
      <c r="D23" s="61">
        <f>+'جدول 1'!C23/'جدول 1'!B23*100</f>
        <v>0.1004332612770041</v>
      </c>
      <c r="E23" s="61">
        <f>+'جدول 1'!D23/'جدول 1'!B23*100</f>
        <v>0</v>
      </c>
      <c r="F23" s="61">
        <f>+'جدول 1'!E23/'جدول 1'!B23*100</f>
        <v>1.8440129948807702</v>
      </c>
      <c r="G23" s="61">
        <f>+'جدول 1'!F23/'جدول 1'!B23*100</f>
        <v>0</v>
      </c>
      <c r="H23" s="61">
        <f>+'جدول 1'!G23/'جدول 1'!B23*100</f>
        <v>0</v>
      </c>
      <c r="I23" s="61">
        <f>+'جدول 1'!H23/'جدول 1'!B23*100</f>
        <v>0</v>
      </c>
      <c r="J23" s="61">
        <f>+'جدول 1'!I23/'جدول 1'!B23*100</f>
        <v>0</v>
      </c>
      <c r="K23" s="61">
        <f>+'جدول 1'!J23/'جدول 1'!B23*100</f>
        <v>0</v>
      </c>
      <c r="L23" s="61">
        <f>+'جدول 1'!K23/'جدول 1'!B23*100</f>
        <v>0</v>
      </c>
      <c r="M23" s="61">
        <f>+'جدول 1'!L23/'جدول 1'!B23*100</f>
        <v>0</v>
      </c>
      <c r="N23" s="61">
        <f>+'جدول 1'!M23/'جدول 1'!B23*100</f>
        <v>0</v>
      </c>
      <c r="O23" s="61">
        <f>+'جدول 1'!N23/'جدول 1'!B23*100</f>
        <v>0</v>
      </c>
      <c r="P23" s="61">
        <f>+'جدول 1'!O23/'جدول 1'!B23*100</f>
        <v>0</v>
      </c>
      <c r="Q23" s="61">
        <f>+'جدول 1'!P23/'جدول 1'!B23*100</f>
        <v>51.16328306161485</v>
      </c>
      <c r="R23" s="61">
        <f>+'جدول 1'!Q23/'جدول 1'!B23*100</f>
        <v>0</v>
      </c>
      <c r="S23" s="61">
        <f>+'جدول 1'!R23/'جدول 1'!B23*100</f>
        <v>40.80327612330423</v>
      </c>
      <c r="T23" s="62">
        <f>+'جدول 1'!S23/'جدول 1'!B23*100</f>
        <v>6.088994558923145</v>
      </c>
      <c r="U23" s="4" t="s">
        <v>59</v>
      </c>
      <c r="V23" s="97" t="s">
        <v>60</v>
      </c>
    </row>
    <row r="24" spans="3:22" ht="34.5" customHeight="1">
      <c r="C24" s="67">
        <f t="shared" si="0"/>
        <v>100</v>
      </c>
      <c r="D24" s="61">
        <f>+'جدول 1'!C24/'جدول 1'!B24*100</f>
        <v>0</v>
      </c>
      <c r="E24" s="61">
        <f>+'جدول 1'!D24/'جدول 1'!B24*100</f>
        <v>1.8524397286459537</v>
      </c>
      <c r="F24" s="61">
        <f>+'جدول 1'!E24/'جدول 1'!B24*100</f>
        <v>0</v>
      </c>
      <c r="G24" s="61">
        <f>+'جدول 1'!F24/'جدول 1'!B24*100</f>
        <v>0</v>
      </c>
      <c r="H24" s="61">
        <f>+'جدول 1'!G24/'جدول 1'!B24*100</f>
        <v>0</v>
      </c>
      <c r="I24" s="61">
        <f>+'جدول 1'!H24/'جدول 1'!B24*100</f>
        <v>0</v>
      </c>
      <c r="J24" s="61">
        <f>+'جدول 1'!I24/'جدول 1'!B24*100</f>
        <v>0</v>
      </c>
      <c r="K24" s="61">
        <f>+'جدول 1'!J24/'جدول 1'!B24*100</f>
        <v>0</v>
      </c>
      <c r="L24" s="61">
        <f>+'جدول 1'!K24/'جدول 1'!B24*100</f>
        <v>0</v>
      </c>
      <c r="M24" s="61">
        <f>+'جدول 1'!L24/'جدول 1'!B24*100</f>
        <v>0</v>
      </c>
      <c r="N24" s="61">
        <f>+'جدول 1'!M24/'جدول 1'!B24*100</f>
        <v>4.589892156989517</v>
      </c>
      <c r="O24" s="61">
        <f>+'جدول 1'!N24/'جدول 1'!B24*100</f>
        <v>0</v>
      </c>
      <c r="P24" s="61">
        <f>+'جدول 1'!O24/'جدول 1'!B24*100</f>
        <v>0</v>
      </c>
      <c r="Q24" s="61">
        <f>+'جدول 1'!P24/'جدول 1'!B24*100</f>
        <v>0</v>
      </c>
      <c r="R24" s="61">
        <f>+'جدول 1'!Q24/'جدول 1'!B24*100</f>
        <v>0</v>
      </c>
      <c r="S24" s="61">
        <f>+'جدول 1'!R24/'جدول 1'!B24*100</f>
        <v>93.55766811436453</v>
      </c>
      <c r="T24" s="62">
        <f>+'جدول 1'!S24/'جدول 1'!B24*100</f>
        <v>0</v>
      </c>
      <c r="U24" s="4" t="s">
        <v>61</v>
      </c>
      <c r="V24" s="97" t="s">
        <v>62</v>
      </c>
    </row>
    <row r="25" spans="3:22" ht="33.75">
      <c r="C25" s="67">
        <f t="shared" si="0"/>
        <v>100</v>
      </c>
      <c r="D25" s="61">
        <f>+'جدول 1'!C25/'جدول 1'!B25*100</f>
        <v>0</v>
      </c>
      <c r="E25" s="61">
        <f>+'جدول 1'!D25/'جدول 1'!B25*100</f>
        <v>0</v>
      </c>
      <c r="F25" s="61">
        <f>+'جدول 1'!E25/'جدول 1'!B25*100</f>
        <v>0</v>
      </c>
      <c r="G25" s="61">
        <f>+'جدول 1'!F25/'جدول 1'!B25*100</f>
        <v>0</v>
      </c>
      <c r="H25" s="61">
        <f>+'جدول 1'!G25/'جدول 1'!B25*100</f>
        <v>0</v>
      </c>
      <c r="I25" s="61">
        <f>+'جدول 1'!H25/'جدول 1'!B25*100</f>
        <v>0</v>
      </c>
      <c r="J25" s="61">
        <f>+'جدول 1'!I25/'جدول 1'!B25*100</f>
        <v>0</v>
      </c>
      <c r="K25" s="61">
        <f>+'جدول 1'!J25/'جدول 1'!B25*100</f>
        <v>0</v>
      </c>
      <c r="L25" s="61">
        <f>+'جدول 1'!K25/'جدول 1'!B25*100</f>
        <v>0</v>
      </c>
      <c r="M25" s="61">
        <f>+'جدول 1'!L25/'جدول 1'!B25*100</f>
        <v>0</v>
      </c>
      <c r="N25" s="61">
        <f>+'جدول 1'!M25/'جدول 1'!B25*100</f>
        <v>0.13870588825716654</v>
      </c>
      <c r="O25" s="61">
        <f>+'جدول 1'!N25/'جدول 1'!B25*100</f>
        <v>0.5861033588899128</v>
      </c>
      <c r="P25" s="61">
        <f>+'جدول 1'!O25/'جدول 1'!B25*100</f>
        <v>0</v>
      </c>
      <c r="Q25" s="61">
        <f>+'جدول 1'!P25/'جدول 1'!B25*100</f>
        <v>12.224378843846898</v>
      </c>
      <c r="R25" s="61">
        <f>+'جدول 1'!Q25/'جدول 1'!B25*100</f>
        <v>0</v>
      </c>
      <c r="S25" s="61">
        <f>+'جدول 1'!R25/'جدول 1'!B25*100</f>
        <v>87.05081190900603</v>
      </c>
      <c r="T25" s="62">
        <f>+'جدول 1'!S25/'جدول 1'!B25*100</f>
        <v>0</v>
      </c>
      <c r="U25" s="4" t="s">
        <v>63</v>
      </c>
      <c r="V25" s="97" t="s">
        <v>64</v>
      </c>
    </row>
    <row r="26" spans="3:22" ht="36" customHeight="1">
      <c r="C26" s="67">
        <f t="shared" si="0"/>
        <v>100</v>
      </c>
      <c r="D26" s="61">
        <f>+'جدول 1'!C26/'جدول 1'!B26*100</f>
        <v>0</v>
      </c>
      <c r="E26" s="61">
        <f>+'جدول 1'!D26/'جدول 1'!B26*100</f>
        <v>0</v>
      </c>
      <c r="F26" s="61">
        <f>+'جدول 1'!E26/'جدول 1'!B26*100</f>
        <v>0</v>
      </c>
      <c r="G26" s="61">
        <f>+'جدول 1'!F26/'جدول 1'!B26*100</f>
        <v>0</v>
      </c>
      <c r="H26" s="61">
        <f>+'جدول 1'!G26/'جدول 1'!B26*100</f>
        <v>0</v>
      </c>
      <c r="I26" s="61">
        <f>+'جدول 1'!H26/'جدول 1'!B26*100</f>
        <v>0.4987431263178278</v>
      </c>
      <c r="J26" s="61">
        <f>+'جدول 1'!I26/'جدول 1'!B26*100</f>
        <v>0</v>
      </c>
      <c r="K26" s="61">
        <f>+'جدول 1'!J26/'جدول 1'!B26*100</f>
        <v>0</v>
      </c>
      <c r="L26" s="61">
        <f>+'جدول 1'!K26/'جدول 1'!B26*100</f>
        <v>0</v>
      </c>
      <c r="M26" s="61">
        <f>+'جدول 1'!L26/'جدول 1'!B26*100</f>
        <v>0</v>
      </c>
      <c r="N26" s="61">
        <f>+'جدول 1'!M26/'جدول 1'!B26*100</f>
        <v>0</v>
      </c>
      <c r="O26" s="61">
        <f>+'جدول 1'!N26/'جدول 1'!B26*100</f>
        <v>0</v>
      </c>
      <c r="P26" s="61">
        <f>+'جدول 1'!O26/'جدول 1'!B26*100</f>
        <v>0</v>
      </c>
      <c r="Q26" s="61">
        <f>+'جدول 1'!P26/'جدول 1'!B26*100</f>
        <v>99.50125687368217</v>
      </c>
      <c r="R26" s="61">
        <f>+'جدول 1'!Q26/'جدول 1'!B26*100</f>
        <v>0</v>
      </c>
      <c r="S26" s="61">
        <f>+'جدول 1'!R26/'جدول 1'!B26*100</f>
        <v>0</v>
      </c>
      <c r="T26" s="62">
        <f>+'جدول 1'!S26/'جدول 1'!B26*100</f>
        <v>0</v>
      </c>
      <c r="U26" s="4" t="s">
        <v>65</v>
      </c>
      <c r="V26" s="97" t="s">
        <v>66</v>
      </c>
    </row>
    <row r="27" spans="3:22" ht="35.25" customHeight="1">
      <c r="C27" s="67">
        <f t="shared" si="0"/>
        <v>100</v>
      </c>
      <c r="D27" s="61">
        <f>+'جدول 1'!C27/'جدول 1'!B27*100</f>
        <v>0</v>
      </c>
      <c r="E27" s="61">
        <f>+'جدول 1'!D27/'جدول 1'!B27*100</f>
        <v>0</v>
      </c>
      <c r="F27" s="61">
        <f>+'جدول 1'!E27/'جدول 1'!B27*100</f>
        <v>0</v>
      </c>
      <c r="G27" s="61">
        <f>+'جدول 1'!F27/'جدول 1'!B27*100</f>
        <v>0</v>
      </c>
      <c r="H27" s="61">
        <f>+'جدول 1'!G27/'جدول 1'!B27*100</f>
        <v>0</v>
      </c>
      <c r="I27" s="61">
        <f>+'جدول 1'!H27/'جدول 1'!B27*100</f>
        <v>0</v>
      </c>
      <c r="J27" s="61">
        <f>+'جدول 1'!I27/'جدول 1'!B27*100</f>
        <v>0</v>
      </c>
      <c r="K27" s="61">
        <f>+'جدول 1'!J27/'جدول 1'!B27*100</f>
        <v>0</v>
      </c>
      <c r="L27" s="61">
        <f>+'جدول 1'!K27/'جدول 1'!B27*100</f>
        <v>0</v>
      </c>
      <c r="M27" s="61">
        <f>+'جدول 1'!L27/'جدول 1'!B27*100</f>
        <v>0</v>
      </c>
      <c r="N27" s="61">
        <f>+'جدول 1'!M27/'جدول 1'!B27*100</f>
        <v>0</v>
      </c>
      <c r="O27" s="61">
        <f>+'جدول 1'!N27/'جدول 1'!B27*100</f>
        <v>0</v>
      </c>
      <c r="P27" s="61">
        <f>+'جدول 1'!O27/'جدول 1'!B27*100</f>
        <v>0</v>
      </c>
      <c r="Q27" s="61">
        <f>+'جدول 1'!P27/'جدول 1'!B27*100</f>
        <v>99.66010495128931</v>
      </c>
      <c r="R27" s="61">
        <f>+'جدول 1'!Q27/'جدول 1'!B27*100</f>
        <v>0</v>
      </c>
      <c r="S27" s="61">
        <f>+'جدول 1'!R27/'جدول 1'!B27*100</f>
        <v>0.339895048710683</v>
      </c>
      <c r="T27" s="62">
        <f>+'جدول 1'!S27/'جدول 1'!B27*100</f>
        <v>0</v>
      </c>
      <c r="U27" s="4" t="s">
        <v>67</v>
      </c>
      <c r="V27" s="97" t="s">
        <v>68</v>
      </c>
    </row>
    <row r="28" spans="3:22" ht="29.25" customHeight="1" thickBot="1">
      <c r="C28" s="67">
        <f t="shared" si="0"/>
        <v>100</v>
      </c>
      <c r="D28" s="61">
        <f>+'جدول 1'!C28/'جدول 1'!B28*100</f>
        <v>100</v>
      </c>
      <c r="E28" s="61">
        <f>+'جدول 1'!D28/'جدول 1'!B28*100</f>
        <v>0</v>
      </c>
      <c r="F28" s="61">
        <f>+'جدول 1'!E28/'جدول 1'!B28*100</f>
        <v>0</v>
      </c>
      <c r="G28" s="61">
        <f>+'جدول 1'!F28/'جدول 1'!B28*100</f>
        <v>0</v>
      </c>
      <c r="H28" s="61">
        <f>+'جدول 1'!G28/'جدول 1'!B28*100</f>
        <v>0</v>
      </c>
      <c r="I28" s="61">
        <f>+'جدول 1'!H28/'جدول 1'!B28*100</f>
        <v>0</v>
      </c>
      <c r="J28" s="61">
        <f>+'جدول 1'!I28/'جدول 1'!B28*100</f>
        <v>0</v>
      </c>
      <c r="K28" s="61">
        <f>+'جدول 1'!J28/'جدول 1'!B28*100</f>
        <v>0</v>
      </c>
      <c r="L28" s="61">
        <f>+'جدول 1'!K28/'جدول 1'!B28*100</f>
        <v>0</v>
      </c>
      <c r="M28" s="61">
        <f>+'جدول 1'!L28/'جدول 1'!B28*100</f>
        <v>0</v>
      </c>
      <c r="N28" s="61">
        <f>+'جدول 1'!M28/'جدول 1'!B28*100</f>
        <v>0</v>
      </c>
      <c r="O28" s="61">
        <f>+'جدول 1'!N28/'جدول 1'!B28*100</f>
        <v>0</v>
      </c>
      <c r="P28" s="61">
        <f>+'جدول 1'!O28/'جدول 1'!B28*100</f>
        <v>0</v>
      </c>
      <c r="Q28" s="61">
        <f>+'جدول 1'!P28/'جدول 1'!B28*100</f>
        <v>0</v>
      </c>
      <c r="R28" s="61">
        <f>+'جدول 1'!Q28/'جدول 1'!B28*100</f>
        <v>0</v>
      </c>
      <c r="S28" s="61">
        <f>+'جدول 1'!R28/'جدول 1'!B28*100</f>
        <v>0</v>
      </c>
      <c r="T28" s="62">
        <f>+'جدول 1'!S28/'جدول 1'!B28*100</f>
        <v>0</v>
      </c>
      <c r="U28" s="33" t="s">
        <v>69</v>
      </c>
      <c r="V28" s="99" t="s">
        <v>70</v>
      </c>
    </row>
    <row r="29" spans="3:22" ht="34.5" thickBot="1">
      <c r="C29" s="63">
        <f t="shared" si="0"/>
        <v>99.99999999999999</v>
      </c>
      <c r="D29" s="64">
        <f>+'جدول 1'!C29/'جدول 1'!B29*100</f>
        <v>0.006534398813445301</v>
      </c>
      <c r="E29" s="64">
        <f>+'جدول 1'!D29/'جدول 1'!B29*100</f>
        <v>4.1445133981188125</v>
      </c>
      <c r="F29" s="64">
        <f>+'جدول 1'!E29/'جدول 1'!B29*100</f>
        <v>0.008730850428030033</v>
      </c>
      <c r="G29" s="64">
        <f>+'جدول 1'!F29/'جدول 1'!B29*100</f>
        <v>0.8433681644976204</v>
      </c>
      <c r="H29" s="64">
        <f>+'جدول 1'!G29/'جدول 1'!B29*100</f>
        <v>0.11482196237326821</v>
      </c>
      <c r="I29" s="64">
        <f>+'جدول 1'!H29/'جدول 1'!B29*100</f>
        <v>52.54295760908614</v>
      </c>
      <c r="J29" s="64">
        <f>+'جدول 1'!I29/'جدول 1'!B29*100</f>
        <v>0.5430490795846608</v>
      </c>
      <c r="K29" s="64">
        <f>+'جدول 1'!J29/'جدول 1'!B29*100</f>
        <v>1.190035007895539</v>
      </c>
      <c r="L29" s="64">
        <f>+'جدول 1'!K29/'جدول 1'!B29*100</f>
        <v>9.7791753276363</v>
      </c>
      <c r="M29" s="64">
        <f>+'جدول 1'!L29/'جدول 1'!B29*100</f>
        <v>6.212809819795576</v>
      </c>
      <c r="N29" s="64">
        <f>+'جدول 1'!M29/'جدول 1'!B29*100</f>
        <v>0.13660524625826265</v>
      </c>
      <c r="O29" s="64">
        <f>+'جدول 1'!N29/'جدول 1'!B29*100</f>
        <v>0.0932928809832717</v>
      </c>
      <c r="P29" s="64">
        <f>+'جدول 1'!O29/'جدول 1'!B29*100</f>
        <v>1.0176716700905741</v>
      </c>
      <c r="Q29" s="64">
        <f>+'جدول 1'!P29/'جدول 1'!B29*100</f>
        <v>5.062515897370859</v>
      </c>
      <c r="R29" s="64">
        <f>+'جدول 1'!Q29/'جدول 1'!B29*100</f>
        <v>1.5603309598202768</v>
      </c>
      <c r="S29" s="64">
        <f>+'جدول 1'!R29/'جدول 1'!B29*100</f>
        <v>14.812311615878754</v>
      </c>
      <c r="T29" s="65">
        <f>+'جدول 1'!S29/'جدول 1'!B29*100</f>
        <v>1.9312761113685961</v>
      </c>
      <c r="U29" s="34" t="s">
        <v>71</v>
      </c>
      <c r="V29" s="100" t="s">
        <v>72</v>
      </c>
    </row>
  </sheetData>
  <sheetProtection/>
  <mergeCells count="18">
    <mergeCell ref="U6:V9"/>
    <mergeCell ref="E7:G7"/>
    <mergeCell ref="H7:H9"/>
    <mergeCell ref="I7:I9"/>
    <mergeCell ref="J7:K8"/>
    <mergeCell ref="L7:M7"/>
    <mergeCell ref="N7:T7"/>
    <mergeCell ref="E8:E9"/>
    <mergeCell ref="F8:F9"/>
    <mergeCell ref="G8:G9"/>
    <mergeCell ref="C6:C9"/>
    <mergeCell ref="D6:D9"/>
    <mergeCell ref="E6:K6"/>
    <mergeCell ref="L6:T6"/>
    <mergeCell ref="L8:L9"/>
    <mergeCell ref="M8:M9"/>
    <mergeCell ref="N8:N9"/>
    <mergeCell ref="O8:T8"/>
  </mergeCells>
  <printOptions/>
  <pageMargins left="0.75" right="0.75" top="1" bottom="1" header="0.5" footer="0.5"/>
  <pageSetup horizontalDpi="600" verticalDpi="600" orientation="portrait" paperSize="9" r:id="rId2"/>
  <headerFooter alignWithMargins="0">
    <oddFooter>&amp;L&amp;"Arial,Bold"&amp;18 107</oddFooter>
  </headerFooter>
  <drawing r:id="rId1"/>
</worksheet>
</file>

<file path=xl/worksheets/sheet4.xml><?xml version="1.0" encoding="utf-8"?>
<worksheet xmlns="http://schemas.openxmlformats.org/spreadsheetml/2006/main" xmlns:r="http://schemas.openxmlformats.org/officeDocument/2006/relationships">
  <dimension ref="B4:U55"/>
  <sheetViews>
    <sheetView zoomScalePageLayoutView="0" workbookViewId="0" topLeftCell="A7">
      <selection activeCell="C11" sqref="C11"/>
    </sheetView>
  </sheetViews>
  <sheetFormatPr defaultColWidth="9.140625" defaultRowHeight="12.75"/>
  <cols>
    <col min="1" max="1" width="20.7109375" style="0" customWidth="1"/>
    <col min="2" max="2" width="17.421875" style="0" customWidth="1"/>
    <col min="3" max="3" width="11.421875" style="0" customWidth="1"/>
    <col min="4" max="4" width="16.57421875" style="0" customWidth="1"/>
    <col min="5" max="5" width="11.7109375" style="0" customWidth="1"/>
    <col min="6" max="6" width="14.140625" style="0" customWidth="1"/>
    <col min="7" max="7" width="16.140625" style="0" customWidth="1"/>
    <col min="8" max="8" width="17.421875" style="0" customWidth="1"/>
    <col min="9" max="9" width="15.140625" style="0" customWidth="1"/>
    <col min="10" max="10" width="14.28125" style="0" customWidth="1"/>
    <col min="11" max="11" width="15.28125" style="0" customWidth="1"/>
    <col min="12" max="12" width="16.140625" style="0" customWidth="1"/>
    <col min="13" max="13" width="12.421875" style="0" customWidth="1"/>
    <col min="14" max="14" width="13.00390625" style="0" customWidth="1"/>
    <col min="15" max="15" width="15.28125" style="0" customWidth="1"/>
    <col min="16" max="16" width="15.57421875" style="0" customWidth="1"/>
    <col min="17" max="17" width="15.421875" style="0" customWidth="1"/>
    <col min="18" max="18" width="15.7109375" style="0" customWidth="1"/>
    <col min="19" max="19" width="14.28125" style="0" customWidth="1"/>
    <col min="20" max="20" width="10.8515625" style="0" customWidth="1"/>
    <col min="21" max="21" width="47.421875" style="0" customWidth="1"/>
  </cols>
  <sheetData>
    <row r="4" spans="2:21" ht="28.5">
      <c r="B4" s="114" t="s">
        <v>0</v>
      </c>
      <c r="C4" s="1"/>
      <c r="D4" s="1"/>
      <c r="E4" s="1"/>
      <c r="F4" s="5"/>
      <c r="G4" s="5"/>
      <c r="H4" s="5"/>
      <c r="I4" s="5"/>
      <c r="J4" s="5"/>
      <c r="K4" s="5"/>
      <c r="L4" s="5"/>
      <c r="M4" s="5"/>
      <c r="N4" s="5"/>
      <c r="O4" s="5"/>
      <c r="P4" s="5"/>
      <c r="Q4" s="5"/>
      <c r="R4" s="5"/>
      <c r="S4" s="5"/>
      <c r="T4" s="5"/>
      <c r="U4" s="111" t="s">
        <v>155</v>
      </c>
    </row>
    <row r="5" spans="2:21" ht="28.5" thickBot="1">
      <c r="B5" s="115">
        <v>1388</v>
      </c>
      <c r="C5" s="2"/>
      <c r="D5" s="2"/>
      <c r="E5" s="2"/>
      <c r="F5" s="7"/>
      <c r="G5" s="2"/>
      <c r="H5" s="3"/>
      <c r="I5" s="3"/>
      <c r="J5" s="3"/>
      <c r="K5" s="3"/>
      <c r="L5" s="3"/>
      <c r="M5" s="3"/>
      <c r="N5" s="3"/>
      <c r="O5" s="3"/>
      <c r="P5" s="3"/>
      <c r="Q5" s="3"/>
      <c r="R5" s="3"/>
      <c r="S5" s="3"/>
      <c r="T5" s="8"/>
      <c r="U5" s="9"/>
    </row>
    <row r="6" spans="2:21" ht="39.75" customHeight="1" thickBot="1">
      <c r="B6" s="137" t="s">
        <v>1</v>
      </c>
      <c r="C6" s="137" t="s">
        <v>2</v>
      </c>
      <c r="D6" s="159" t="s">
        <v>3</v>
      </c>
      <c r="E6" s="160"/>
      <c r="F6" s="160"/>
      <c r="G6" s="160"/>
      <c r="H6" s="160"/>
      <c r="I6" s="160"/>
      <c r="J6" s="161"/>
      <c r="K6" s="153" t="s">
        <v>4</v>
      </c>
      <c r="L6" s="145"/>
      <c r="M6" s="154"/>
      <c r="N6" s="154"/>
      <c r="O6" s="154"/>
      <c r="P6" s="154"/>
      <c r="Q6" s="154"/>
      <c r="R6" s="154"/>
      <c r="S6" s="154"/>
      <c r="T6" s="131" t="s">
        <v>5</v>
      </c>
      <c r="U6" s="132"/>
    </row>
    <row r="7" spans="2:21" ht="45.75" customHeight="1" thickBot="1">
      <c r="B7" s="152"/>
      <c r="C7" s="133"/>
      <c r="D7" s="162" t="s">
        <v>139</v>
      </c>
      <c r="E7" s="163"/>
      <c r="F7" s="164"/>
      <c r="G7" s="137" t="s">
        <v>6</v>
      </c>
      <c r="H7" s="137" t="s">
        <v>7</v>
      </c>
      <c r="I7" s="131" t="s">
        <v>8</v>
      </c>
      <c r="J7" s="140"/>
      <c r="K7" s="131" t="s">
        <v>9</v>
      </c>
      <c r="L7" s="143"/>
      <c r="M7" s="144" t="s">
        <v>10</v>
      </c>
      <c r="N7" s="145"/>
      <c r="O7" s="145"/>
      <c r="P7" s="145"/>
      <c r="Q7" s="145"/>
      <c r="R7" s="145"/>
      <c r="S7" s="146"/>
      <c r="T7" s="133"/>
      <c r="U7" s="134"/>
    </row>
    <row r="8" spans="2:21" ht="29.25" customHeight="1" thickBot="1">
      <c r="B8" s="152"/>
      <c r="C8" s="133"/>
      <c r="D8" s="165" t="s">
        <v>142</v>
      </c>
      <c r="E8" s="157" t="s">
        <v>140</v>
      </c>
      <c r="F8" s="155" t="s">
        <v>11</v>
      </c>
      <c r="G8" s="138"/>
      <c r="H8" s="139"/>
      <c r="I8" s="141"/>
      <c r="J8" s="142"/>
      <c r="K8" s="147" t="s">
        <v>12</v>
      </c>
      <c r="L8" s="149" t="s">
        <v>13</v>
      </c>
      <c r="M8" s="143" t="s">
        <v>144</v>
      </c>
      <c r="N8" s="144" t="s">
        <v>14</v>
      </c>
      <c r="O8" s="151"/>
      <c r="P8" s="145"/>
      <c r="Q8" s="145"/>
      <c r="R8" s="145"/>
      <c r="S8" s="146"/>
      <c r="T8" s="133"/>
      <c r="U8" s="134"/>
    </row>
    <row r="9" spans="2:21" ht="89.25" customHeight="1" thickBot="1">
      <c r="B9" s="152"/>
      <c r="C9" s="133"/>
      <c r="D9" s="166"/>
      <c r="E9" s="158"/>
      <c r="F9" s="156"/>
      <c r="G9" s="134"/>
      <c r="H9" s="133"/>
      <c r="I9" s="76" t="s">
        <v>15</v>
      </c>
      <c r="J9" s="77" t="s">
        <v>16</v>
      </c>
      <c r="K9" s="148"/>
      <c r="L9" s="150"/>
      <c r="M9" s="134"/>
      <c r="N9" s="78" t="s">
        <v>17</v>
      </c>
      <c r="O9" s="79" t="s">
        <v>18</v>
      </c>
      <c r="P9" s="80" t="s">
        <v>152</v>
      </c>
      <c r="Q9" s="80" t="s">
        <v>19</v>
      </c>
      <c r="R9" s="80" t="s">
        <v>20</v>
      </c>
      <c r="S9" s="81" t="s">
        <v>21</v>
      </c>
      <c r="T9" s="135"/>
      <c r="U9" s="136"/>
    </row>
    <row r="10" spans="2:21" ht="27.75" customHeight="1" thickBot="1">
      <c r="B10" s="82"/>
      <c r="C10" s="83" t="s">
        <v>22</v>
      </c>
      <c r="D10" s="83" t="s">
        <v>143</v>
      </c>
      <c r="E10" s="83" t="s">
        <v>130</v>
      </c>
      <c r="F10" s="83" t="s">
        <v>23</v>
      </c>
      <c r="G10" s="83" t="s">
        <v>24</v>
      </c>
      <c r="H10" s="83" t="s">
        <v>25</v>
      </c>
      <c r="I10" s="44" t="s">
        <v>26</v>
      </c>
      <c r="J10" s="44" t="s">
        <v>27</v>
      </c>
      <c r="K10" s="44" t="s">
        <v>28</v>
      </c>
      <c r="L10" s="44" t="s">
        <v>29</v>
      </c>
      <c r="M10" s="83" t="s">
        <v>30</v>
      </c>
      <c r="N10" s="84" t="s">
        <v>141</v>
      </c>
      <c r="O10" s="84" t="s">
        <v>31</v>
      </c>
      <c r="P10" s="84" t="s">
        <v>32</v>
      </c>
      <c r="Q10" s="84" t="s">
        <v>33</v>
      </c>
      <c r="R10" s="84" t="s">
        <v>34</v>
      </c>
      <c r="S10" s="85" t="s">
        <v>35</v>
      </c>
      <c r="T10" s="86" t="s">
        <v>145</v>
      </c>
      <c r="U10" s="87" t="s">
        <v>36</v>
      </c>
    </row>
    <row r="11" spans="2:21" ht="34.5" thickBot="1">
      <c r="B11" s="45">
        <f>SUM(C11:S11)</f>
        <v>126554395.28932552</v>
      </c>
      <c r="C11" s="46">
        <v>0</v>
      </c>
      <c r="D11" s="46">
        <v>2324.5850462987505</v>
      </c>
      <c r="E11" s="46">
        <v>0</v>
      </c>
      <c r="F11" s="46">
        <v>0</v>
      </c>
      <c r="G11" s="46">
        <v>2376.057849105291</v>
      </c>
      <c r="H11" s="46">
        <v>65097192.65608112</v>
      </c>
      <c r="I11" s="46">
        <v>1087158.4116011</v>
      </c>
      <c r="J11" s="46">
        <v>2269614.7801398407</v>
      </c>
      <c r="K11" s="46">
        <v>11845102.41627086</v>
      </c>
      <c r="L11" s="46">
        <v>11403356.513602769</v>
      </c>
      <c r="M11" s="46">
        <v>99736.931893</v>
      </c>
      <c r="N11" s="46">
        <v>212583.7152821688</v>
      </c>
      <c r="O11" s="46">
        <v>1343464.3410004305</v>
      </c>
      <c r="P11" s="46">
        <v>2940900.065796006</v>
      </c>
      <c r="Q11" s="46">
        <v>2010777.6653118043</v>
      </c>
      <c r="R11" s="46">
        <v>23795386.917526014</v>
      </c>
      <c r="S11" s="46">
        <v>4444420.231925</v>
      </c>
      <c r="T11" s="10" t="s">
        <v>74</v>
      </c>
      <c r="U11" s="96" t="s">
        <v>75</v>
      </c>
    </row>
    <row r="12" spans="2:21" ht="45.75" thickBot="1">
      <c r="B12" s="49">
        <f aca="true" t="shared" si="0" ref="B12:B19">SUM(C12:S12)</f>
        <v>593397.9540050179</v>
      </c>
      <c r="C12" s="46">
        <v>0</v>
      </c>
      <c r="D12" s="46">
        <v>0</v>
      </c>
      <c r="E12" s="46">
        <v>0</v>
      </c>
      <c r="F12" s="46">
        <v>0</v>
      </c>
      <c r="G12" s="46">
        <v>89501.74185922618</v>
      </c>
      <c r="H12" s="46">
        <v>459828.1371506083</v>
      </c>
      <c r="I12" s="46">
        <v>0</v>
      </c>
      <c r="J12" s="46">
        <v>186.20650753334937</v>
      </c>
      <c r="K12" s="46">
        <v>0</v>
      </c>
      <c r="L12" s="46">
        <v>0</v>
      </c>
      <c r="M12" s="46">
        <v>0</v>
      </c>
      <c r="N12" s="46">
        <v>0</v>
      </c>
      <c r="O12" s="46">
        <v>0</v>
      </c>
      <c r="P12" s="46">
        <v>43881.868487650005</v>
      </c>
      <c r="Q12" s="46">
        <v>0</v>
      </c>
      <c r="R12" s="46">
        <v>0</v>
      </c>
      <c r="S12" s="46">
        <v>0</v>
      </c>
      <c r="T12" s="4" t="s">
        <v>76</v>
      </c>
      <c r="U12" s="97" t="s">
        <v>77</v>
      </c>
    </row>
    <row r="13" spans="2:21" ht="34.5" thickBot="1">
      <c r="B13" s="49">
        <f t="shared" si="0"/>
        <v>82842162.23524448</v>
      </c>
      <c r="C13" s="46">
        <v>6540.61312</v>
      </c>
      <c r="D13" s="46">
        <v>435.05657014156253</v>
      </c>
      <c r="E13" s="46">
        <v>0</v>
      </c>
      <c r="F13" s="46">
        <v>0</v>
      </c>
      <c r="G13" s="46">
        <v>236889.29705342816</v>
      </c>
      <c r="H13" s="46">
        <v>50816733.741783395</v>
      </c>
      <c r="I13" s="46">
        <v>220416.35174124443</v>
      </c>
      <c r="J13" s="46">
        <v>336423.61752706167</v>
      </c>
      <c r="K13" s="46">
        <v>10065130.78206068</v>
      </c>
      <c r="L13" s="46">
        <v>4011650.0211672313</v>
      </c>
      <c r="M13" s="46">
        <v>238952.32473513548</v>
      </c>
      <c r="N13" s="46">
        <v>20122.26021951943</v>
      </c>
      <c r="O13" s="46">
        <v>1570411.6589995695</v>
      </c>
      <c r="P13" s="46">
        <v>4509618.376381879</v>
      </c>
      <c r="Q13" s="46">
        <v>1283089.4992604407</v>
      </c>
      <c r="R13" s="46">
        <v>9234076.457666771</v>
      </c>
      <c r="S13" s="46">
        <v>291672.176958</v>
      </c>
      <c r="T13" s="4" t="s">
        <v>78</v>
      </c>
      <c r="U13" s="97" t="s">
        <v>79</v>
      </c>
    </row>
    <row r="14" spans="2:21" ht="34.5" thickBot="1">
      <c r="B14" s="49">
        <f t="shared" si="0"/>
        <v>42783412.21328173</v>
      </c>
      <c r="C14" s="46">
        <v>0</v>
      </c>
      <c r="D14" s="46">
        <v>0</v>
      </c>
      <c r="E14" s="46">
        <v>0</v>
      </c>
      <c r="F14" s="46">
        <v>0</v>
      </c>
      <c r="G14" s="46">
        <v>0</v>
      </c>
      <c r="H14" s="46">
        <v>33156848.322325427</v>
      </c>
      <c r="I14" s="46">
        <v>684.4677086166124</v>
      </c>
      <c r="J14" s="46">
        <v>767.6740944262054</v>
      </c>
      <c r="K14" s="46">
        <v>5515800.602003036</v>
      </c>
      <c r="L14" s="46">
        <v>2356360.167678</v>
      </c>
      <c r="M14" s="46">
        <v>33229.449424000006</v>
      </c>
      <c r="N14" s="46">
        <v>25979.893446887276</v>
      </c>
      <c r="O14" s="46">
        <v>0</v>
      </c>
      <c r="P14" s="46">
        <v>680139.2373965762</v>
      </c>
      <c r="Q14" s="46">
        <v>1009646.9052447749</v>
      </c>
      <c r="R14" s="46">
        <v>3955.4939599855898</v>
      </c>
      <c r="S14" s="46">
        <v>0</v>
      </c>
      <c r="T14" s="4" t="s">
        <v>80</v>
      </c>
      <c r="U14" s="97" t="s">
        <v>81</v>
      </c>
    </row>
    <row r="15" spans="2:21" ht="45.75" thickBot="1">
      <c r="B15" s="49">
        <f t="shared" si="0"/>
        <v>81710.05668349023</v>
      </c>
      <c r="C15" s="46">
        <v>9082.9008</v>
      </c>
      <c r="D15" s="46">
        <v>0</v>
      </c>
      <c r="E15" s="46">
        <v>0</v>
      </c>
      <c r="F15" s="46">
        <v>0</v>
      </c>
      <c r="G15" s="46">
        <v>0</v>
      </c>
      <c r="H15" s="46">
        <v>0</v>
      </c>
      <c r="I15" s="46">
        <v>0</v>
      </c>
      <c r="J15" s="46">
        <v>0</v>
      </c>
      <c r="K15" s="46">
        <v>0</v>
      </c>
      <c r="L15" s="46">
        <v>0</v>
      </c>
      <c r="M15" s="46">
        <v>19219.968871</v>
      </c>
      <c r="N15" s="46">
        <v>0</v>
      </c>
      <c r="O15" s="46">
        <v>0</v>
      </c>
      <c r="P15" s="46">
        <v>13093.462142026874</v>
      </c>
      <c r="Q15" s="46">
        <v>0</v>
      </c>
      <c r="R15" s="46">
        <v>40313.72487046336</v>
      </c>
      <c r="S15" s="46">
        <v>0</v>
      </c>
      <c r="T15" s="4" t="s">
        <v>82</v>
      </c>
      <c r="U15" s="97" t="s">
        <v>83</v>
      </c>
    </row>
    <row r="16" spans="2:21" ht="33" customHeight="1" thickBot="1">
      <c r="B16" s="49">
        <f t="shared" si="0"/>
        <v>4090816.514351551</v>
      </c>
      <c r="C16" s="46">
        <v>0</v>
      </c>
      <c r="D16" s="46">
        <v>51183.75980675555</v>
      </c>
      <c r="E16" s="46">
        <v>0</v>
      </c>
      <c r="F16" s="46">
        <v>0</v>
      </c>
      <c r="G16" s="46">
        <v>0</v>
      </c>
      <c r="H16" s="46">
        <v>0</v>
      </c>
      <c r="I16" s="46">
        <v>0</v>
      </c>
      <c r="J16" s="46">
        <v>0</v>
      </c>
      <c r="K16" s="46">
        <v>574455.0847057577</v>
      </c>
      <c r="L16" s="46">
        <v>17629.452722</v>
      </c>
      <c r="M16" s="46">
        <v>0</v>
      </c>
      <c r="N16" s="46">
        <v>0</v>
      </c>
      <c r="O16" s="46">
        <v>0</v>
      </c>
      <c r="P16" s="46">
        <v>1227276.5762511017</v>
      </c>
      <c r="Q16" s="46">
        <v>160232.89209298012</v>
      </c>
      <c r="R16" s="46">
        <v>1583665.6626139556</v>
      </c>
      <c r="S16" s="46">
        <v>476373.08615900006</v>
      </c>
      <c r="T16" s="4" t="s">
        <v>84</v>
      </c>
      <c r="U16" s="97" t="s">
        <v>85</v>
      </c>
    </row>
    <row r="17" spans="2:21" ht="34.5" thickBot="1">
      <c r="B17" s="49">
        <f t="shared" si="0"/>
        <v>13830685.609002665</v>
      </c>
      <c r="C17" s="46">
        <v>0</v>
      </c>
      <c r="D17" s="46">
        <v>11812946.949746765</v>
      </c>
      <c r="E17" s="46">
        <v>0</v>
      </c>
      <c r="F17" s="46">
        <v>0</v>
      </c>
      <c r="G17" s="46">
        <v>0</v>
      </c>
      <c r="H17" s="46">
        <v>172723.97848747417</v>
      </c>
      <c r="I17" s="46">
        <v>0</v>
      </c>
      <c r="J17" s="46">
        <v>0</v>
      </c>
      <c r="K17" s="46">
        <v>0</v>
      </c>
      <c r="L17" s="46">
        <v>0</v>
      </c>
      <c r="M17" s="46">
        <v>0</v>
      </c>
      <c r="N17" s="46">
        <v>0</v>
      </c>
      <c r="O17" s="46">
        <v>0</v>
      </c>
      <c r="P17" s="46">
        <v>1845014.6807684249</v>
      </c>
      <c r="Q17" s="46">
        <v>0</v>
      </c>
      <c r="R17" s="46">
        <v>0</v>
      </c>
      <c r="S17" s="46">
        <v>0</v>
      </c>
      <c r="T17" s="4" t="s">
        <v>86</v>
      </c>
      <c r="U17" s="97" t="s">
        <v>87</v>
      </c>
    </row>
    <row r="18" spans="2:21" ht="32.25" customHeight="1" thickBot="1">
      <c r="B18" s="49">
        <f t="shared" si="0"/>
        <v>11826703.814440824</v>
      </c>
      <c r="C18" s="46">
        <v>3086.28064</v>
      </c>
      <c r="D18" s="46">
        <v>0</v>
      </c>
      <c r="E18" s="46">
        <v>24998.844194574263</v>
      </c>
      <c r="F18" s="46">
        <v>0</v>
      </c>
      <c r="G18" s="46">
        <v>0</v>
      </c>
      <c r="H18" s="46">
        <v>741721.0571796002</v>
      </c>
      <c r="I18" s="46">
        <v>0</v>
      </c>
      <c r="J18" s="46">
        <v>0</v>
      </c>
      <c r="K18" s="46">
        <v>0</v>
      </c>
      <c r="L18" s="46">
        <v>0</v>
      </c>
      <c r="M18" s="46">
        <v>0</v>
      </c>
      <c r="N18" s="46">
        <v>8437.501837424052</v>
      </c>
      <c r="O18" s="46">
        <v>0</v>
      </c>
      <c r="P18" s="46">
        <v>2976792.378322407</v>
      </c>
      <c r="Q18" s="46">
        <v>0</v>
      </c>
      <c r="R18" s="46">
        <v>7754354.561625819</v>
      </c>
      <c r="S18" s="46">
        <v>317313.19064100005</v>
      </c>
      <c r="T18" s="4" t="s">
        <v>88</v>
      </c>
      <c r="U18" s="97" t="s">
        <v>89</v>
      </c>
    </row>
    <row r="19" spans="2:21" ht="45.75" thickBot="1">
      <c r="B19" s="49">
        <f t="shared" si="0"/>
        <v>3724427.464419346</v>
      </c>
      <c r="C19" s="46">
        <v>0</v>
      </c>
      <c r="D19" s="46">
        <v>0</v>
      </c>
      <c r="E19" s="46">
        <v>0</v>
      </c>
      <c r="F19" s="46">
        <v>2414796.7619801685</v>
      </c>
      <c r="G19" s="46">
        <v>0</v>
      </c>
      <c r="H19" s="46">
        <v>0</v>
      </c>
      <c r="I19" s="46">
        <v>246640.76894903864</v>
      </c>
      <c r="J19" s="46">
        <v>800407.7217311384</v>
      </c>
      <c r="K19" s="46">
        <v>0</v>
      </c>
      <c r="L19" s="46">
        <v>0</v>
      </c>
      <c r="M19" s="46">
        <v>0</v>
      </c>
      <c r="N19" s="46">
        <v>0</v>
      </c>
      <c r="O19" s="46">
        <v>0</v>
      </c>
      <c r="P19" s="46">
        <v>258669.250039</v>
      </c>
      <c r="Q19" s="46">
        <v>3912.96172</v>
      </c>
      <c r="R19" s="46">
        <v>0</v>
      </c>
      <c r="S19" s="46">
        <v>0</v>
      </c>
      <c r="T19" s="4" t="s">
        <v>90</v>
      </c>
      <c r="U19" s="97" t="s">
        <v>102</v>
      </c>
    </row>
    <row r="20" spans="2:21" ht="34.5" thickBot="1">
      <c r="B20" s="53">
        <f>SUM(B11:B19)</f>
        <v>286327711.15075463</v>
      </c>
      <c r="C20" s="54">
        <f aca="true" t="shared" si="1" ref="C20:R20">SUM(C11:C19)</f>
        <v>18709.79456</v>
      </c>
      <c r="D20" s="54">
        <f t="shared" si="1"/>
        <v>11866890.35116996</v>
      </c>
      <c r="E20" s="54">
        <f t="shared" si="1"/>
        <v>24998.844194574263</v>
      </c>
      <c r="F20" s="54">
        <f t="shared" si="1"/>
        <v>2414796.7619801685</v>
      </c>
      <c r="G20" s="54">
        <f t="shared" si="1"/>
        <v>328767.0967617596</v>
      </c>
      <c r="H20" s="54">
        <f t="shared" si="1"/>
        <v>150445047.8930076</v>
      </c>
      <c r="I20" s="54">
        <f t="shared" si="1"/>
        <v>1554899.9999999993</v>
      </c>
      <c r="J20" s="54">
        <f t="shared" si="1"/>
        <v>3407400</v>
      </c>
      <c r="K20" s="54">
        <f t="shared" si="1"/>
        <v>28000488.88504034</v>
      </c>
      <c r="L20" s="54">
        <f t="shared" si="1"/>
        <v>17788996.15517</v>
      </c>
      <c r="M20" s="54">
        <f t="shared" si="1"/>
        <v>391138.67492313543</v>
      </c>
      <c r="N20" s="54">
        <f t="shared" si="1"/>
        <v>267123.3707859996</v>
      </c>
      <c r="O20" s="54">
        <f t="shared" si="1"/>
        <v>2913876</v>
      </c>
      <c r="P20" s="55">
        <f t="shared" si="1"/>
        <v>14495385.895585073</v>
      </c>
      <c r="Q20" s="54">
        <f t="shared" si="1"/>
        <v>4467659.92363</v>
      </c>
      <c r="R20" s="54">
        <f t="shared" si="1"/>
        <v>42411752.818263</v>
      </c>
      <c r="S20" s="56">
        <f>SUM(S11:S19)</f>
        <v>5529778.685683001</v>
      </c>
      <c r="T20" s="11"/>
      <c r="U20" s="100" t="s">
        <v>91</v>
      </c>
    </row>
    <row r="21" ht="12.75">
      <c r="P21" s="25"/>
    </row>
    <row r="22" ht="12.75">
      <c r="P22" s="25"/>
    </row>
    <row r="23" ht="12.75">
      <c r="P23" s="25"/>
    </row>
    <row r="24" ht="12.75">
      <c r="P24" s="25"/>
    </row>
    <row r="25" ht="12.75">
      <c r="P25" s="25"/>
    </row>
    <row r="26" ht="12.75">
      <c r="P26" s="25"/>
    </row>
    <row r="27" ht="12.75">
      <c r="P27" s="25"/>
    </row>
    <row r="28" ht="12.75">
      <c r="P28" s="25"/>
    </row>
    <row r="29" ht="12.75">
      <c r="P29" s="25"/>
    </row>
    <row r="30" ht="12.75">
      <c r="P30" s="25"/>
    </row>
    <row r="31" ht="12.75">
      <c r="P31" s="25"/>
    </row>
    <row r="32" ht="12.75">
      <c r="P32" s="25"/>
    </row>
    <row r="33" ht="12.75">
      <c r="P33" s="25"/>
    </row>
    <row r="34" ht="12.75">
      <c r="P34" s="25"/>
    </row>
    <row r="35" ht="12.75">
      <c r="P35" s="25"/>
    </row>
    <row r="36" ht="12.75">
      <c r="P36" s="25"/>
    </row>
    <row r="37" ht="12.75">
      <c r="P37" s="25"/>
    </row>
    <row r="38" ht="12.75">
      <c r="P38" s="25"/>
    </row>
    <row r="39" ht="12.75">
      <c r="P39" s="25"/>
    </row>
    <row r="40" ht="12.75">
      <c r="P40" s="25"/>
    </row>
    <row r="41" ht="12.75">
      <c r="P41" s="25"/>
    </row>
    <row r="42" ht="12.75">
      <c r="P42" s="25"/>
    </row>
    <row r="43" ht="12.75">
      <c r="P43" s="25"/>
    </row>
    <row r="44" ht="12.75">
      <c r="P44" s="25"/>
    </row>
    <row r="45" ht="12.75">
      <c r="P45" s="25"/>
    </row>
    <row r="46" ht="12.75">
      <c r="P46" s="25"/>
    </row>
    <row r="47" ht="12.75">
      <c r="P47" s="25"/>
    </row>
    <row r="48" ht="12.75">
      <c r="P48" s="25"/>
    </row>
    <row r="49" ht="12.75">
      <c r="P49" s="25"/>
    </row>
    <row r="50" ht="12.75">
      <c r="P50" s="25"/>
    </row>
    <row r="51" ht="12.75">
      <c r="P51" s="25"/>
    </row>
    <row r="52" ht="12.75">
      <c r="P52" s="25"/>
    </row>
    <row r="53" ht="12.75">
      <c r="P53" s="25"/>
    </row>
    <row r="54" ht="12.75">
      <c r="P54" s="25"/>
    </row>
    <row r="55" ht="12.75">
      <c r="P55" s="25"/>
    </row>
  </sheetData>
  <sheetProtection/>
  <mergeCells count="18">
    <mergeCell ref="B6:B9"/>
    <mergeCell ref="C6:C9"/>
    <mergeCell ref="K6:S6"/>
    <mergeCell ref="F8:F9"/>
    <mergeCell ref="E8:E9"/>
    <mergeCell ref="D6:J6"/>
    <mergeCell ref="D7:F7"/>
    <mergeCell ref="D8:D9"/>
    <mergeCell ref="T6:U9"/>
    <mergeCell ref="G7:G9"/>
    <mergeCell ref="H7:H9"/>
    <mergeCell ref="I7:J8"/>
    <mergeCell ref="K7:L7"/>
    <mergeCell ref="M7:S7"/>
    <mergeCell ref="K8:K9"/>
    <mergeCell ref="L8:L9"/>
    <mergeCell ref="M8:M9"/>
    <mergeCell ref="N8:S8"/>
  </mergeCells>
  <printOptions/>
  <pageMargins left="0.2" right="0.18" top="1.6" bottom="1" header="0.5" footer="0.5"/>
  <pageSetup horizontalDpi="600" verticalDpi="600" orientation="landscape" paperSize="9" scale="35" r:id="rId2"/>
  <headerFooter alignWithMargins="0">
    <oddFooter>&amp;L&amp;"Arial,Bold"&amp;18 108</oddFooter>
  </headerFooter>
  <drawing r:id="rId1"/>
</worksheet>
</file>

<file path=xl/worksheets/sheet5.xml><?xml version="1.0" encoding="utf-8"?>
<worksheet xmlns="http://schemas.openxmlformats.org/spreadsheetml/2006/main" xmlns:r="http://schemas.openxmlformats.org/officeDocument/2006/relationships">
  <dimension ref="C4:V20"/>
  <sheetViews>
    <sheetView zoomScalePageLayoutView="0" workbookViewId="0" topLeftCell="N1">
      <selection activeCell="V5" sqref="V5"/>
    </sheetView>
  </sheetViews>
  <sheetFormatPr defaultColWidth="9.140625" defaultRowHeight="12.75"/>
  <cols>
    <col min="3" max="18" width="13.421875" style="0" customWidth="1"/>
    <col min="19" max="19" width="15.57421875" style="0" customWidth="1"/>
    <col min="20" max="20" width="13.421875" style="0" customWidth="1"/>
    <col min="21" max="21" width="11.140625" style="0" customWidth="1"/>
    <col min="22" max="22" width="48.7109375" style="0" customWidth="1"/>
  </cols>
  <sheetData>
    <row r="4" spans="3:22" ht="28.5">
      <c r="C4" s="114" t="s">
        <v>150</v>
      </c>
      <c r="D4" s="1"/>
      <c r="E4" s="1"/>
      <c r="F4" s="1"/>
      <c r="G4" s="5"/>
      <c r="H4" s="5"/>
      <c r="I4" s="5"/>
      <c r="J4" s="5"/>
      <c r="K4" s="5"/>
      <c r="L4" s="5"/>
      <c r="M4" s="5"/>
      <c r="N4" s="5"/>
      <c r="O4" s="5"/>
      <c r="P4" s="5"/>
      <c r="Q4" s="5"/>
      <c r="R4" s="5"/>
      <c r="S4" s="5"/>
      <c r="T4" s="5"/>
      <c r="U4" s="5"/>
      <c r="V4" s="113" t="s">
        <v>160</v>
      </c>
    </row>
    <row r="5" spans="3:22" ht="30" thickBot="1">
      <c r="C5" s="35"/>
      <c r="D5" s="2"/>
      <c r="E5" s="2"/>
      <c r="F5" s="2"/>
      <c r="G5" s="7"/>
      <c r="H5" s="2"/>
      <c r="I5" s="3"/>
      <c r="J5" s="3"/>
      <c r="K5" s="3"/>
      <c r="L5" s="3"/>
      <c r="M5" s="3"/>
      <c r="N5" s="3"/>
      <c r="O5" s="3"/>
      <c r="P5" s="3"/>
      <c r="Q5" s="3"/>
      <c r="R5" s="3"/>
      <c r="S5" s="3"/>
      <c r="T5" s="3"/>
      <c r="U5" s="8"/>
      <c r="V5" s="9"/>
    </row>
    <row r="6" spans="3:22" ht="26.25" customHeight="1" thickBot="1">
      <c r="C6" s="137" t="s">
        <v>1</v>
      </c>
      <c r="D6" s="137" t="s">
        <v>2</v>
      </c>
      <c r="E6" s="159" t="s">
        <v>3</v>
      </c>
      <c r="F6" s="160"/>
      <c r="G6" s="160"/>
      <c r="H6" s="160"/>
      <c r="I6" s="160"/>
      <c r="J6" s="160"/>
      <c r="K6" s="161"/>
      <c r="L6" s="153" t="s">
        <v>4</v>
      </c>
      <c r="M6" s="145"/>
      <c r="N6" s="154"/>
      <c r="O6" s="154"/>
      <c r="P6" s="154"/>
      <c r="Q6" s="154"/>
      <c r="R6" s="154"/>
      <c r="S6" s="154"/>
      <c r="T6" s="154"/>
      <c r="U6" s="131" t="s">
        <v>5</v>
      </c>
      <c r="V6" s="132"/>
    </row>
    <row r="7" spans="3:22" ht="50.25" customHeight="1" thickBot="1">
      <c r="C7" s="152"/>
      <c r="D7" s="133"/>
      <c r="E7" s="162" t="s">
        <v>139</v>
      </c>
      <c r="F7" s="163"/>
      <c r="G7" s="164"/>
      <c r="H7" s="137" t="s">
        <v>6</v>
      </c>
      <c r="I7" s="137" t="s">
        <v>7</v>
      </c>
      <c r="J7" s="131" t="s">
        <v>8</v>
      </c>
      <c r="K7" s="140"/>
      <c r="L7" s="131" t="s">
        <v>9</v>
      </c>
      <c r="M7" s="143"/>
      <c r="N7" s="144" t="s">
        <v>10</v>
      </c>
      <c r="O7" s="145"/>
      <c r="P7" s="145"/>
      <c r="Q7" s="145"/>
      <c r="R7" s="145"/>
      <c r="S7" s="145"/>
      <c r="T7" s="146"/>
      <c r="U7" s="133"/>
      <c r="V7" s="134"/>
    </row>
    <row r="8" spans="3:22" ht="29.25" customHeight="1" thickBot="1">
      <c r="C8" s="152"/>
      <c r="D8" s="133"/>
      <c r="E8" s="165" t="s">
        <v>142</v>
      </c>
      <c r="F8" s="157" t="s">
        <v>140</v>
      </c>
      <c r="G8" s="155" t="s">
        <v>11</v>
      </c>
      <c r="H8" s="138"/>
      <c r="I8" s="139"/>
      <c r="J8" s="141"/>
      <c r="K8" s="142"/>
      <c r="L8" s="147" t="s">
        <v>12</v>
      </c>
      <c r="M8" s="149" t="s">
        <v>13</v>
      </c>
      <c r="N8" s="143" t="s">
        <v>144</v>
      </c>
      <c r="O8" s="144" t="s">
        <v>14</v>
      </c>
      <c r="P8" s="151"/>
      <c r="Q8" s="145"/>
      <c r="R8" s="145"/>
      <c r="S8" s="145"/>
      <c r="T8" s="146"/>
      <c r="U8" s="133"/>
      <c r="V8" s="134"/>
    </row>
    <row r="9" spans="3:22" ht="89.25" customHeight="1" thickBot="1">
      <c r="C9" s="152"/>
      <c r="D9" s="133"/>
      <c r="E9" s="166"/>
      <c r="F9" s="158"/>
      <c r="G9" s="156"/>
      <c r="H9" s="134"/>
      <c r="I9" s="133"/>
      <c r="J9" s="76" t="s">
        <v>15</v>
      </c>
      <c r="K9" s="77" t="s">
        <v>16</v>
      </c>
      <c r="L9" s="148"/>
      <c r="M9" s="150"/>
      <c r="N9" s="134"/>
      <c r="O9" s="78" t="s">
        <v>17</v>
      </c>
      <c r="P9" s="79" t="s">
        <v>18</v>
      </c>
      <c r="Q9" s="80" t="s">
        <v>152</v>
      </c>
      <c r="R9" s="80" t="s">
        <v>19</v>
      </c>
      <c r="S9" s="80" t="s">
        <v>20</v>
      </c>
      <c r="T9" s="81" t="s">
        <v>21</v>
      </c>
      <c r="U9" s="135"/>
      <c r="V9" s="136"/>
    </row>
    <row r="10" spans="3:22" ht="27" customHeight="1" thickBot="1">
      <c r="C10" s="82"/>
      <c r="D10" s="83" t="s">
        <v>22</v>
      </c>
      <c r="E10" s="83" t="s">
        <v>143</v>
      </c>
      <c r="F10" s="83" t="s">
        <v>130</v>
      </c>
      <c r="G10" s="83" t="s">
        <v>23</v>
      </c>
      <c r="H10" s="83" t="s">
        <v>24</v>
      </c>
      <c r="I10" s="83" t="s">
        <v>25</v>
      </c>
      <c r="J10" s="44" t="s">
        <v>26</v>
      </c>
      <c r="K10" s="44" t="s">
        <v>27</v>
      </c>
      <c r="L10" s="44" t="s">
        <v>28</v>
      </c>
      <c r="M10" s="44" t="s">
        <v>29</v>
      </c>
      <c r="N10" s="83" t="s">
        <v>30</v>
      </c>
      <c r="O10" s="84" t="s">
        <v>141</v>
      </c>
      <c r="P10" s="84" t="s">
        <v>31</v>
      </c>
      <c r="Q10" s="84" t="s">
        <v>32</v>
      </c>
      <c r="R10" s="84" t="s">
        <v>33</v>
      </c>
      <c r="S10" s="84" t="s">
        <v>34</v>
      </c>
      <c r="T10" s="85" t="s">
        <v>35</v>
      </c>
      <c r="U10" s="86" t="s">
        <v>145</v>
      </c>
      <c r="V10" s="87" t="s">
        <v>36</v>
      </c>
    </row>
    <row r="11" spans="3:22" ht="33.75">
      <c r="C11" s="57">
        <f>+'جدول 2'!B11/'جدول 2'!B20*100</f>
        <v>44.19914327562003</v>
      </c>
      <c r="D11" s="58">
        <f>+'جدول 2'!C11/'جدول 2'!C20*100</f>
        <v>0</v>
      </c>
      <c r="E11" s="58">
        <f>+'جدول 2'!D11/'جدول 2'!D20*100</f>
        <v>0.019588830582474952</v>
      </c>
      <c r="F11" s="58">
        <f>+'جدول 2'!E11/'جدول 2'!E20*100</f>
        <v>0</v>
      </c>
      <c r="G11" s="58">
        <f>+'جدول 2'!F11/'جدول 2'!F20*100</f>
        <v>0</v>
      </c>
      <c r="H11" s="58">
        <f>+'جدول 2'!G11/'جدول 2'!G20*100</f>
        <v>0.7227176540805409</v>
      </c>
      <c r="I11" s="58">
        <f>+'جدول 2'!H11/'جدول 2'!H20*100</f>
        <v>43.26974770374393</v>
      </c>
      <c r="J11" s="58">
        <f>+'جدول 2'!I11/'جدول 2'!I20*100</f>
        <v>69.91822056730982</v>
      </c>
      <c r="K11" s="58">
        <f>+'جدول 2'!J11/'جدول 2'!J20*100</f>
        <v>66.60840465280978</v>
      </c>
      <c r="L11" s="58">
        <f>+'جدول 2'!K11/'جدول 2'!K20*100</f>
        <v>42.30319857950507</v>
      </c>
      <c r="M11" s="58">
        <f>+'جدول 2'!L11/'جدول 2'!L20*100</f>
        <v>64.10342896323928</v>
      </c>
      <c r="N11" s="58">
        <f>+'جدول 2'!M11/'جدول 2'!M20*100</f>
        <v>25.499123018862758</v>
      </c>
      <c r="O11" s="58">
        <f>+'جدول 2'!N11/'جدول 2'!N20*100</f>
        <v>79.58259685651986</v>
      </c>
      <c r="P11" s="58">
        <f>+'جدول 2'!O11/'جدول 2'!O20*100</f>
        <v>46.10574852877852</v>
      </c>
      <c r="Q11" s="58">
        <f>+'جدول 2'!P11/'جدول 2'!P20*100</f>
        <v>20.28852551412053</v>
      </c>
      <c r="R11" s="58">
        <f>+'جدول 2'!Q11/'جدول 2'!Q20*100</f>
        <v>45.00740207813391</v>
      </c>
      <c r="S11" s="58">
        <f>+'جدول 2'!R11/'جدول 2'!R20*100</f>
        <v>56.10564368676467</v>
      </c>
      <c r="T11" s="59">
        <f>+'جدول 2'!S11/'جدول 2'!S20*100</f>
        <v>80.37247934409974</v>
      </c>
      <c r="U11" s="10" t="s">
        <v>74</v>
      </c>
      <c r="V11" s="96" t="s">
        <v>75</v>
      </c>
    </row>
    <row r="12" spans="3:22" ht="45">
      <c r="C12" s="60">
        <f>+'جدول 2'!B12/'جدول 2'!B20*100</f>
        <v>0.2072443325936369</v>
      </c>
      <c r="D12" s="61">
        <f>+'جدول 2'!C12/'جدول 2'!C20*100</f>
        <v>0</v>
      </c>
      <c r="E12" s="61">
        <f>+'جدول 2'!D12/'جدول 2'!D20*100</f>
        <v>0</v>
      </c>
      <c r="F12" s="61">
        <f>+'جدول 2'!E12/'جدول 2'!E20*100</f>
        <v>0</v>
      </c>
      <c r="G12" s="61">
        <f>+'جدول 2'!F12/'جدول 2'!F20*100</f>
        <v>0</v>
      </c>
      <c r="H12" s="61">
        <f>+'جدول 2'!G12/'جدول 2'!G20*100</f>
        <v>27.223448678650296</v>
      </c>
      <c r="I12" s="61">
        <f>+'جدول 2'!H12/'جدول 2'!H20*100</f>
        <v>0.30564524628130363</v>
      </c>
      <c r="J12" s="61">
        <f>+'جدول 2'!I12/'جدول 2'!I20*100</f>
        <v>0</v>
      </c>
      <c r="K12" s="61">
        <f>+'جدول 2'!J12/'جدول 2'!J20*100</f>
        <v>0.005464768079278904</v>
      </c>
      <c r="L12" s="61">
        <f>+'جدول 2'!K12/'جدول 2'!K20*100</f>
        <v>0</v>
      </c>
      <c r="M12" s="61">
        <f>+'جدول 2'!L12/'جدول 2'!L20*100</f>
        <v>0</v>
      </c>
      <c r="N12" s="61">
        <f>+'جدول 2'!M12/'جدول 2'!M20*100</f>
        <v>0</v>
      </c>
      <c r="O12" s="61">
        <f>+'جدول 2'!N12/'جدول 2'!N20*100</f>
        <v>0</v>
      </c>
      <c r="P12" s="61">
        <f>+'جدول 2'!O12/'جدول 2'!O20*100</f>
        <v>0</v>
      </c>
      <c r="Q12" s="61">
        <f>+'جدول 2'!P12/'جدول 2'!P20*100</f>
        <v>0.30272990870160493</v>
      </c>
      <c r="R12" s="61">
        <f>+'جدول 2'!Q12/'جدول 2'!Q20*100</f>
        <v>0</v>
      </c>
      <c r="S12" s="61">
        <f>+'جدول 2'!R12/'جدول 2'!R20*100</f>
        <v>0</v>
      </c>
      <c r="T12" s="62">
        <f>+'جدول 2'!S12/'جدول 2'!S20*100</f>
        <v>0</v>
      </c>
      <c r="U12" s="4" t="s">
        <v>76</v>
      </c>
      <c r="V12" s="97" t="s">
        <v>77</v>
      </c>
    </row>
    <row r="13" spans="3:22" ht="33.75">
      <c r="C13" s="60">
        <f>+'جدول 2'!B13/'جدول 2'!B20*100</f>
        <v>28.932638724453458</v>
      </c>
      <c r="D13" s="61">
        <f>+'جدول 2'!C13/'جدول 2'!C20*100</f>
        <v>34.958230562206666</v>
      </c>
      <c r="E13" s="61">
        <f>+'جدول 2'!D13/'جدول 2'!D20*100</f>
        <v>0.0036661379457228254</v>
      </c>
      <c r="F13" s="61">
        <f>+'جدول 2'!E13/'جدول 2'!E20*100</f>
        <v>0</v>
      </c>
      <c r="G13" s="61">
        <f>+'جدول 2'!F13/'جدول 2'!F20*100</f>
        <v>0</v>
      </c>
      <c r="H13" s="61">
        <f>+'جدول 2'!G13/'جدول 2'!G20*100</f>
        <v>72.05383366726917</v>
      </c>
      <c r="I13" s="61">
        <f>+'جدول 2'!H13/'جدول 2'!H20*100</f>
        <v>33.777604815495735</v>
      </c>
      <c r="J13" s="61">
        <f>+'جدول 2'!I13/'جدول 2'!I20*100</f>
        <v>14.175596613367066</v>
      </c>
      <c r="K13" s="61">
        <f>+'جدول 2'!J13/'جدول 2'!J20*100</f>
        <v>9.87332328247525</v>
      </c>
      <c r="L13" s="61">
        <f>+'جدول 2'!K13/'جدول 2'!K20*100</f>
        <v>35.94626802190629</v>
      </c>
      <c r="M13" s="61">
        <f>+'جدول 2'!L13/'جدول 2'!L20*100</f>
        <v>22.55130073768288</v>
      </c>
      <c r="N13" s="61">
        <f>+'جدول 2'!M13/'جدول 2'!M20*100</f>
        <v>61.091459386391065</v>
      </c>
      <c r="O13" s="61">
        <f>+'جدول 2'!N13/'جدول 2'!N20*100</f>
        <v>7.532946353705594</v>
      </c>
      <c r="P13" s="61">
        <f>+'جدول 2'!O13/'جدول 2'!O20*100</f>
        <v>53.89425147122148</v>
      </c>
      <c r="Q13" s="61">
        <f>+'جدول 2'!P13/'جدول 2'!P20*100</f>
        <v>31.110716257339476</v>
      </c>
      <c r="R13" s="61">
        <f>+'جدول 2'!Q13/'جدول 2'!Q20*100</f>
        <v>28.7194979294199</v>
      </c>
      <c r="S13" s="61">
        <f>+'جدول 2'!R13/'جدول 2'!R20*100</f>
        <v>21.772447126237303</v>
      </c>
      <c r="T13" s="62">
        <f>+'جدول 2'!S13/'جدول 2'!S20*100</f>
        <v>5.274572338910424</v>
      </c>
      <c r="U13" s="4" t="s">
        <v>78</v>
      </c>
      <c r="V13" s="97" t="s">
        <v>79</v>
      </c>
    </row>
    <row r="14" spans="3:22" ht="33.75">
      <c r="C14" s="60">
        <f>+'جدول 2'!B14/'جدول 2'!B20*100</f>
        <v>14.94211372044105</v>
      </c>
      <c r="D14" s="61">
        <f>+'جدول 2'!C14/'جدول 2'!C20*100</f>
        <v>0</v>
      </c>
      <c r="E14" s="61">
        <f>+'جدول 2'!D14/'جدول 2'!D20*100</f>
        <v>0</v>
      </c>
      <c r="F14" s="61">
        <f>+'جدول 2'!E14/'جدول 2'!E20*100</f>
        <v>0</v>
      </c>
      <c r="G14" s="61">
        <f>+'جدول 2'!F14/'جدول 2'!F20*100</f>
        <v>0</v>
      </c>
      <c r="H14" s="61">
        <f>+'جدول 2'!G14/'جدول 2'!G20*100</f>
        <v>0</v>
      </c>
      <c r="I14" s="61">
        <f>+'جدول 2'!H14/'جدول 2'!H20*100</f>
        <v>22.03917562371722</v>
      </c>
      <c r="J14" s="61">
        <f>+'جدول 2'!I14/'جدول 2'!I20*100</f>
        <v>0.04402004685938728</v>
      </c>
      <c r="K14" s="61">
        <f>+'جدول 2'!J14/'جدول 2'!J20*100</f>
        <v>0.022529614792105575</v>
      </c>
      <c r="L14" s="61">
        <f>+'جدول 2'!K14/'جدول 2'!K20*100</f>
        <v>19.698943917189716</v>
      </c>
      <c r="M14" s="61">
        <f>+'جدول 2'!L14/'جدول 2'!L20*100</f>
        <v>13.246167164936809</v>
      </c>
      <c r="N14" s="61">
        <f>+'جدول 2'!M14/'جدول 2'!M20*100</f>
        <v>8.495567315231634</v>
      </c>
      <c r="O14" s="61">
        <f>+'جدول 2'!N14/'جدول 2'!N20*100</f>
        <v>9.72580323857194</v>
      </c>
      <c r="P14" s="61">
        <f>+'جدول 2'!O14/'جدول 2'!O20*100</f>
        <v>0</v>
      </c>
      <c r="Q14" s="61">
        <f>+'جدول 2'!P14/'جدول 2'!P20*100</f>
        <v>4.6921085254013795</v>
      </c>
      <c r="R14" s="61">
        <f>+'جدول 2'!Q14/'جدول 2'!Q20*100</f>
        <v>22.59900982849274</v>
      </c>
      <c r="S14" s="61">
        <f>+'جدول 2'!R14/'جدول 2'!R20*100</f>
        <v>0.00932641000935549</v>
      </c>
      <c r="T14" s="62">
        <f>+'جدول 2'!S14/'جدول 2'!S20*100</f>
        <v>0</v>
      </c>
      <c r="U14" s="4" t="s">
        <v>80</v>
      </c>
      <c r="V14" s="97" t="s">
        <v>81</v>
      </c>
    </row>
    <row r="15" spans="3:22" ht="45">
      <c r="C15" s="60">
        <f>+'جدول 2'!B15/'جدول 2'!B20*100</f>
        <v>0.028537250675143004</v>
      </c>
      <c r="D15" s="61">
        <f>+'جدول 2'!C15/'جدول 2'!C20*100</f>
        <v>48.54623481231854</v>
      </c>
      <c r="E15" s="61">
        <f>+'جدول 2'!D15/'جدول 2'!D20*100</f>
        <v>0</v>
      </c>
      <c r="F15" s="61">
        <f>+'جدول 2'!E15/'جدول 2'!E20*100</f>
        <v>0</v>
      </c>
      <c r="G15" s="61">
        <f>+'جدول 2'!F15/'جدول 2'!F20*100</f>
        <v>0</v>
      </c>
      <c r="H15" s="61">
        <f>+'جدول 2'!G15/'جدول 2'!G20*100</f>
        <v>0</v>
      </c>
      <c r="I15" s="61">
        <f>+'جدول 2'!H15/'جدول 2'!H20*100</f>
        <v>0</v>
      </c>
      <c r="J15" s="61">
        <f>+'جدول 2'!I15/'جدول 2'!I20*100</f>
        <v>0</v>
      </c>
      <c r="K15" s="61">
        <f>+'جدول 2'!J15/'جدول 2'!J20*100</f>
        <v>0</v>
      </c>
      <c r="L15" s="61">
        <f>+'جدول 2'!K15/'جدول 2'!K20*100</f>
        <v>0</v>
      </c>
      <c r="M15" s="61">
        <f>+'جدول 2'!L15/'جدول 2'!L20*100</f>
        <v>0</v>
      </c>
      <c r="N15" s="61">
        <f>+'جدول 2'!M15/'جدول 2'!M20*100</f>
        <v>4.91385027951455</v>
      </c>
      <c r="O15" s="61">
        <f>+'جدول 2'!N15/'جدول 2'!N20*100</f>
        <v>0</v>
      </c>
      <c r="P15" s="61">
        <f>+'جدول 2'!O15/'جدول 2'!O20*100</f>
        <v>0</v>
      </c>
      <c r="Q15" s="61">
        <f>+'جدول 2'!P15/'جدول 2'!P20*100</f>
        <v>0.0903284827071407</v>
      </c>
      <c r="R15" s="61">
        <f>+'جدول 2'!Q15/'جدول 2'!Q20*100</f>
        <v>0</v>
      </c>
      <c r="S15" s="61">
        <f>+'جدول 2'!R15/'جدول 2'!R20*100</f>
        <v>0.09505319207911585</v>
      </c>
      <c r="T15" s="62">
        <f>+'جدول 2'!S15/'جدول 2'!S20*100</f>
        <v>0</v>
      </c>
      <c r="U15" s="4" t="s">
        <v>82</v>
      </c>
      <c r="V15" s="97" t="s">
        <v>83</v>
      </c>
    </row>
    <row r="16" spans="3:22" ht="33.75">
      <c r="C16" s="60">
        <f>+'جدول 2'!B16/'جدول 2'!B20*100</f>
        <v>1.4287183374289931</v>
      </c>
      <c r="D16" s="61">
        <f>+'جدول 2'!C16/'جدول 2'!C20*100</f>
        <v>0</v>
      </c>
      <c r="E16" s="61">
        <f>+'جدول 2'!D16/'جدول 2'!D20*100</f>
        <v>0.4313156883741605</v>
      </c>
      <c r="F16" s="61">
        <f>+'جدول 2'!E16/'جدول 2'!E20*100</f>
        <v>0</v>
      </c>
      <c r="G16" s="61">
        <f>+'جدول 2'!F16/'جدول 2'!F20*100</f>
        <v>0</v>
      </c>
      <c r="H16" s="61">
        <f>+'جدول 2'!G16/'جدول 2'!G20*100</f>
        <v>0</v>
      </c>
      <c r="I16" s="61">
        <f>+'جدول 2'!H16/'جدول 2'!H20*100</f>
        <v>0</v>
      </c>
      <c r="J16" s="61">
        <f>+'جدول 2'!I16/'جدول 2'!I20*100</f>
        <v>0</v>
      </c>
      <c r="K16" s="61">
        <f>+'جدول 2'!J16/'جدول 2'!J20*100</f>
        <v>0</v>
      </c>
      <c r="L16" s="61">
        <f>+'جدول 2'!K16/'جدول 2'!K20*100</f>
        <v>2.051589481398907</v>
      </c>
      <c r="M16" s="61">
        <f>+'جدول 2'!L16/'جدول 2'!L20*100</f>
        <v>0.09910313414102553</v>
      </c>
      <c r="N16" s="61">
        <f>+'جدول 2'!M16/'جدول 2'!M20*100</f>
        <v>0</v>
      </c>
      <c r="O16" s="61">
        <f>+'جدول 2'!N16/'جدول 2'!N20*100</f>
        <v>0</v>
      </c>
      <c r="P16" s="61">
        <f>+'جدول 2'!O16/'جدول 2'!O20*100</f>
        <v>0</v>
      </c>
      <c r="Q16" s="61">
        <f>+'جدول 2'!P16/'جدول 2'!P20*100</f>
        <v>8.466670601883727</v>
      </c>
      <c r="R16" s="61">
        <f>+'جدول 2'!Q16/'جدول 2'!Q20*100</f>
        <v>3.586506019526883</v>
      </c>
      <c r="S16" s="61">
        <f>+'جدول 2'!R16/'جدول 2'!R20*100</f>
        <v>3.73402549382965</v>
      </c>
      <c r="T16" s="62">
        <f>+'جدول 2'!S16/'جدول 2'!S20*100</f>
        <v>8.614686287398166</v>
      </c>
      <c r="U16" s="4" t="s">
        <v>84</v>
      </c>
      <c r="V16" s="97" t="s">
        <v>85</v>
      </c>
    </row>
    <row r="17" spans="3:22" ht="33.75">
      <c r="C17" s="60">
        <f>+'جدول 2'!B17/'جدول 2'!B20*100</f>
        <v>4.8303692134502</v>
      </c>
      <c r="D17" s="61">
        <f>+'جدول 2'!C17/'جدول 2'!C20*100</f>
        <v>0</v>
      </c>
      <c r="E17" s="61">
        <f>+'جدول 2'!D17/'جدول 2'!D20*100</f>
        <v>99.54542934309765</v>
      </c>
      <c r="F17" s="61">
        <f>+'جدول 2'!E17/'جدول 2'!E20*100</f>
        <v>0</v>
      </c>
      <c r="G17" s="61">
        <f>+'جدول 2'!F17/'جدول 2'!F20*100</f>
        <v>0</v>
      </c>
      <c r="H17" s="61">
        <f>+'جدول 2'!G17/'جدول 2'!G20*100</f>
        <v>0</v>
      </c>
      <c r="I17" s="61">
        <f>+'جدول 2'!H17/'جدول 2'!H20*100</f>
        <v>0.11480868324114644</v>
      </c>
      <c r="J17" s="61">
        <f>+'جدول 2'!I17/'جدول 2'!I20*100</f>
        <v>0</v>
      </c>
      <c r="K17" s="61">
        <f>+'جدول 2'!J17/'جدول 2'!J20*100</f>
        <v>0</v>
      </c>
      <c r="L17" s="61">
        <f>+'جدول 2'!K17/'جدول 2'!K20*100</f>
        <v>0</v>
      </c>
      <c r="M17" s="61">
        <f>+'جدول 2'!L17/'جدول 2'!L20*100</f>
        <v>0</v>
      </c>
      <c r="N17" s="61">
        <f>+'جدول 2'!M17/'جدول 2'!M20*100</f>
        <v>0</v>
      </c>
      <c r="O17" s="61">
        <f>+'جدول 2'!N17/'جدول 2'!N20*100</f>
        <v>0</v>
      </c>
      <c r="P17" s="61">
        <f>+'جدول 2'!O17/'جدول 2'!O20*100</f>
        <v>0</v>
      </c>
      <c r="Q17" s="61">
        <f>+'جدول 2'!P17/'جدول 2'!P20*100</f>
        <v>12.728289498869911</v>
      </c>
      <c r="R17" s="61">
        <f>+'جدول 2'!Q17/'جدول 2'!Q20*100</f>
        <v>0</v>
      </c>
      <c r="S17" s="61">
        <f>+'جدول 2'!R17/'جدول 2'!R20*100</f>
        <v>0</v>
      </c>
      <c r="T17" s="62">
        <f>+'جدول 2'!S17/'جدول 2'!S20*100</f>
        <v>0</v>
      </c>
      <c r="U17" s="4" t="s">
        <v>86</v>
      </c>
      <c r="V17" s="97" t="s">
        <v>87</v>
      </c>
    </row>
    <row r="18" spans="3:22" ht="33.75">
      <c r="C18" s="60">
        <f>+'جدول 2'!B18/'جدول 2'!B20*100</f>
        <v>4.130478243586397</v>
      </c>
      <c r="D18" s="61">
        <f>+'جدول 2'!C18/'جدول 2'!C20*100</f>
        <v>16.495534625474797</v>
      </c>
      <c r="E18" s="61">
        <f>+'جدول 2'!D18/'جدول 2'!D20*100</f>
        <v>0</v>
      </c>
      <c r="F18" s="61">
        <f>+'جدول 2'!E18/'جدول 2'!E20*100</f>
        <v>100</v>
      </c>
      <c r="G18" s="61">
        <f>+'جدول 2'!F18/'جدول 2'!F20*100</f>
        <v>0</v>
      </c>
      <c r="H18" s="61">
        <f>+'جدول 2'!G18/'جدول 2'!G20*100</f>
        <v>0</v>
      </c>
      <c r="I18" s="61">
        <f>+'جدول 2'!H18/'جدول 2'!H20*100</f>
        <v>0.4930179275206798</v>
      </c>
      <c r="J18" s="61">
        <f>+'جدول 2'!I18/'جدول 2'!I20*100</f>
        <v>0</v>
      </c>
      <c r="K18" s="61">
        <f>+'جدول 2'!J18/'جدول 2'!J20*100</f>
        <v>0</v>
      </c>
      <c r="L18" s="61">
        <f>+'جدول 2'!K18/'جدول 2'!K20*100</f>
        <v>0</v>
      </c>
      <c r="M18" s="61">
        <f>+'جدول 2'!L18/'جدول 2'!L20*100</f>
        <v>0</v>
      </c>
      <c r="N18" s="61">
        <f>+'جدول 2'!M18/'جدول 2'!M20*100</f>
        <v>0</v>
      </c>
      <c r="O18" s="61">
        <f>+'جدول 2'!N18/'جدول 2'!N20*100</f>
        <v>3.1586535512025957</v>
      </c>
      <c r="P18" s="61">
        <f>+'جدول 2'!O18/'جدول 2'!O20*100</f>
        <v>0</v>
      </c>
      <c r="Q18" s="61">
        <f>+'جدول 2'!P18/'جدول 2'!P20*100</f>
        <v>20.536137497581645</v>
      </c>
      <c r="R18" s="61">
        <f>+'جدول 2'!Q18/'جدول 2'!Q20*100</f>
        <v>0</v>
      </c>
      <c r="S18" s="61">
        <f>+'جدول 2'!R18/'جدول 2'!R20*100</f>
        <v>18.28350409107992</v>
      </c>
      <c r="T18" s="62">
        <f>+'جدول 2'!S18/'جدول 2'!S20*100</f>
        <v>5.738262029591653</v>
      </c>
      <c r="U18" s="4" t="s">
        <v>88</v>
      </c>
      <c r="V18" s="97" t="s">
        <v>89</v>
      </c>
    </row>
    <row r="19" spans="3:22" ht="45" customHeight="1" thickBot="1">
      <c r="C19" s="60">
        <f>+'جدول 2'!B19/'جدول 2'!B20*100</f>
        <v>1.300756901751083</v>
      </c>
      <c r="D19" s="61">
        <f>+'جدول 2'!C19/'جدول 2'!C20*100</f>
        <v>0</v>
      </c>
      <c r="E19" s="61">
        <f>+'جدول 2'!D19/'جدول 2'!D20*100</f>
        <v>0</v>
      </c>
      <c r="F19" s="61">
        <f>+'جدول 2'!E19/'جدول 2'!E20*100</f>
        <v>0</v>
      </c>
      <c r="G19" s="61">
        <f>+'جدول 2'!F19/'جدول 2'!F20*100</f>
        <v>100</v>
      </c>
      <c r="H19" s="61">
        <f>+'جدول 2'!G19/'جدول 2'!G20*100</f>
        <v>0</v>
      </c>
      <c r="I19" s="61">
        <f>+'جدول 2'!H19/'جدول 2'!H20*100</f>
        <v>0</v>
      </c>
      <c r="J19" s="61">
        <f>+'جدول 2'!I19/'جدول 2'!I20*100</f>
        <v>15.862162772463744</v>
      </c>
      <c r="K19" s="61">
        <f>+'جدول 2'!J19/'جدول 2'!J20*100</f>
        <v>23.490277681843587</v>
      </c>
      <c r="L19" s="61">
        <f>+'جدول 2'!K19/'جدول 2'!K20*100</f>
        <v>0</v>
      </c>
      <c r="M19" s="61">
        <f>+'جدول 2'!L19/'جدول 2'!L20*100</f>
        <v>0</v>
      </c>
      <c r="N19" s="61">
        <f>+'جدول 2'!M19/'جدول 2'!M20*100</f>
        <v>0</v>
      </c>
      <c r="O19" s="61">
        <f>+'جدول 2'!N19/'جدول 2'!N20*100</f>
        <v>0</v>
      </c>
      <c r="P19" s="61">
        <f>+'جدول 2'!O19/'جدول 2'!O20*100</f>
        <v>0</v>
      </c>
      <c r="Q19" s="61">
        <f>+'جدول 2'!P19/'جدول 2'!P20*100</f>
        <v>1.7844937133945784</v>
      </c>
      <c r="R19" s="61">
        <f>+'جدول 2'!Q19/'جدول 2'!Q20*100</f>
        <v>0.08758414442656808</v>
      </c>
      <c r="S19" s="61">
        <f>+'جدول 2'!R19/'جدول 2'!R20*100</f>
        <v>0</v>
      </c>
      <c r="T19" s="62">
        <f>+'جدول 2'!S19/'جدول 2'!S20*100</f>
        <v>0</v>
      </c>
      <c r="U19" s="4" t="s">
        <v>90</v>
      </c>
      <c r="V19" s="97" t="s">
        <v>102</v>
      </c>
    </row>
    <row r="20" spans="3:22" ht="34.5" thickBot="1">
      <c r="C20" s="53">
        <f aca="true" t="shared" si="0" ref="C20:T20">SUM(C11:C19)</f>
        <v>99.99999999999999</v>
      </c>
      <c r="D20" s="54">
        <f t="shared" si="0"/>
        <v>100</v>
      </c>
      <c r="E20" s="54">
        <f t="shared" si="0"/>
        <v>100.00000000000001</v>
      </c>
      <c r="F20" s="54">
        <f t="shared" si="0"/>
        <v>100</v>
      </c>
      <c r="G20" s="54">
        <f t="shared" si="0"/>
        <v>100</v>
      </c>
      <c r="H20" s="54">
        <f t="shared" si="0"/>
        <v>100.00000000000001</v>
      </c>
      <c r="I20" s="54">
        <f t="shared" si="0"/>
        <v>100.00000000000003</v>
      </c>
      <c r="J20" s="54">
        <f t="shared" si="0"/>
        <v>100.00000000000001</v>
      </c>
      <c r="K20" s="54">
        <f t="shared" si="0"/>
        <v>100</v>
      </c>
      <c r="L20" s="54">
        <f t="shared" si="0"/>
        <v>100</v>
      </c>
      <c r="M20" s="54">
        <f t="shared" si="0"/>
        <v>100</v>
      </c>
      <c r="N20" s="54">
        <f t="shared" si="0"/>
        <v>100.00000000000001</v>
      </c>
      <c r="O20" s="54">
        <f t="shared" si="0"/>
        <v>99.99999999999999</v>
      </c>
      <c r="P20" s="54">
        <f t="shared" si="0"/>
        <v>100</v>
      </c>
      <c r="Q20" s="54">
        <f t="shared" si="0"/>
        <v>100</v>
      </c>
      <c r="R20" s="54">
        <f t="shared" si="0"/>
        <v>100</v>
      </c>
      <c r="S20" s="54">
        <f t="shared" si="0"/>
        <v>100.00000000000001</v>
      </c>
      <c r="T20" s="56">
        <f t="shared" si="0"/>
        <v>100</v>
      </c>
      <c r="U20" s="11"/>
      <c r="V20" s="100" t="s">
        <v>91</v>
      </c>
    </row>
  </sheetData>
  <sheetProtection/>
  <mergeCells count="18">
    <mergeCell ref="U6:V9"/>
    <mergeCell ref="E7:G7"/>
    <mergeCell ref="H7:H9"/>
    <mergeCell ref="I7:I9"/>
    <mergeCell ref="J7:K8"/>
    <mergeCell ref="L7:M7"/>
    <mergeCell ref="N7:T7"/>
    <mergeCell ref="E8:E9"/>
    <mergeCell ref="F8:F9"/>
    <mergeCell ref="G8:G9"/>
    <mergeCell ref="C6:C9"/>
    <mergeCell ref="D6:D9"/>
    <mergeCell ref="E6:K6"/>
    <mergeCell ref="L6:T6"/>
    <mergeCell ref="L8:L9"/>
    <mergeCell ref="M8:M9"/>
    <mergeCell ref="N8:N9"/>
    <mergeCell ref="O8:T8"/>
  </mergeCells>
  <printOptions/>
  <pageMargins left="0.75" right="0.75" top="1" bottom="1" header="0.5" footer="0.5"/>
  <pageSetup horizontalDpi="600" verticalDpi="600" orientation="portrait" paperSize="9" r:id="rId2"/>
  <headerFooter alignWithMargins="0">
    <oddFooter>&amp;L&amp;"Arial,Bold"&amp;18 109</oddFooter>
  </headerFooter>
  <drawing r:id="rId1"/>
</worksheet>
</file>

<file path=xl/worksheets/sheet6.xml><?xml version="1.0" encoding="utf-8"?>
<worksheet xmlns="http://schemas.openxmlformats.org/spreadsheetml/2006/main" xmlns:r="http://schemas.openxmlformats.org/officeDocument/2006/relationships">
  <dimension ref="C4:V20"/>
  <sheetViews>
    <sheetView zoomScalePageLayoutView="0" workbookViewId="0" topLeftCell="U3">
      <selection activeCell="V5" sqref="V5"/>
    </sheetView>
  </sheetViews>
  <sheetFormatPr defaultColWidth="9.140625" defaultRowHeight="12.75"/>
  <cols>
    <col min="3" max="18" width="13.57421875" style="0" customWidth="1"/>
    <col min="19" max="19" width="16.00390625" style="0" customWidth="1"/>
    <col min="20" max="20" width="13.57421875" style="0" customWidth="1"/>
    <col min="21" max="21" width="10.7109375" style="0" customWidth="1"/>
    <col min="22" max="22" width="47.421875" style="0" customWidth="1"/>
  </cols>
  <sheetData>
    <row r="4" spans="3:22" ht="28.5">
      <c r="C4" s="114" t="s">
        <v>150</v>
      </c>
      <c r="D4" s="1"/>
      <c r="E4" s="1"/>
      <c r="F4" s="1"/>
      <c r="G4" s="5"/>
      <c r="H4" s="5"/>
      <c r="I4" s="5"/>
      <c r="J4" s="5"/>
      <c r="K4" s="5"/>
      <c r="L4" s="5"/>
      <c r="M4" s="5"/>
      <c r="N4" s="5"/>
      <c r="O4" s="5"/>
      <c r="P4" s="5"/>
      <c r="Q4" s="5"/>
      <c r="R4" s="5"/>
      <c r="S4" s="5"/>
      <c r="T4" s="5"/>
      <c r="U4" s="5"/>
      <c r="V4" s="113" t="s">
        <v>161</v>
      </c>
    </row>
    <row r="5" spans="3:22" ht="30" thickBot="1">
      <c r="C5" s="35"/>
      <c r="D5" s="2"/>
      <c r="E5" s="2"/>
      <c r="F5" s="2"/>
      <c r="G5" s="7"/>
      <c r="H5" s="2"/>
      <c r="I5" s="3"/>
      <c r="J5" s="3"/>
      <c r="K5" s="3"/>
      <c r="L5" s="3"/>
      <c r="M5" s="3"/>
      <c r="N5" s="3"/>
      <c r="O5" s="3"/>
      <c r="P5" s="3"/>
      <c r="Q5" s="3"/>
      <c r="R5" s="3"/>
      <c r="S5" s="3"/>
      <c r="T5" s="3"/>
      <c r="U5" s="8"/>
      <c r="V5" s="9"/>
    </row>
    <row r="6" spans="3:22" ht="26.25" customHeight="1" thickBot="1">
      <c r="C6" s="137" t="s">
        <v>1</v>
      </c>
      <c r="D6" s="137" t="s">
        <v>2</v>
      </c>
      <c r="E6" s="159" t="s">
        <v>3</v>
      </c>
      <c r="F6" s="160"/>
      <c r="G6" s="160"/>
      <c r="H6" s="160"/>
      <c r="I6" s="160"/>
      <c r="J6" s="160"/>
      <c r="K6" s="161"/>
      <c r="L6" s="153" t="s">
        <v>4</v>
      </c>
      <c r="M6" s="145"/>
      <c r="N6" s="154"/>
      <c r="O6" s="154"/>
      <c r="P6" s="154"/>
      <c r="Q6" s="154"/>
      <c r="R6" s="154"/>
      <c r="S6" s="154"/>
      <c r="T6" s="154"/>
      <c r="U6" s="131" t="s">
        <v>5</v>
      </c>
      <c r="V6" s="132"/>
    </row>
    <row r="7" spans="3:22" ht="50.25" customHeight="1" thickBot="1">
      <c r="C7" s="152"/>
      <c r="D7" s="133"/>
      <c r="E7" s="162" t="s">
        <v>139</v>
      </c>
      <c r="F7" s="163"/>
      <c r="G7" s="164"/>
      <c r="H7" s="137" t="s">
        <v>6</v>
      </c>
      <c r="I7" s="137" t="s">
        <v>7</v>
      </c>
      <c r="J7" s="131" t="s">
        <v>8</v>
      </c>
      <c r="K7" s="140"/>
      <c r="L7" s="131" t="s">
        <v>9</v>
      </c>
      <c r="M7" s="143"/>
      <c r="N7" s="144" t="s">
        <v>10</v>
      </c>
      <c r="O7" s="145"/>
      <c r="P7" s="145"/>
      <c r="Q7" s="145"/>
      <c r="R7" s="145"/>
      <c r="S7" s="145"/>
      <c r="T7" s="146"/>
      <c r="U7" s="133"/>
      <c r="V7" s="134"/>
    </row>
    <row r="8" spans="3:22" ht="24.75" customHeight="1" thickBot="1">
      <c r="C8" s="152"/>
      <c r="D8" s="133"/>
      <c r="E8" s="165" t="s">
        <v>142</v>
      </c>
      <c r="F8" s="157" t="s">
        <v>140</v>
      </c>
      <c r="G8" s="155" t="s">
        <v>11</v>
      </c>
      <c r="H8" s="138"/>
      <c r="I8" s="139"/>
      <c r="J8" s="141"/>
      <c r="K8" s="142"/>
      <c r="L8" s="147" t="s">
        <v>12</v>
      </c>
      <c r="M8" s="149" t="s">
        <v>13</v>
      </c>
      <c r="N8" s="143" t="s">
        <v>144</v>
      </c>
      <c r="O8" s="144" t="s">
        <v>14</v>
      </c>
      <c r="P8" s="151"/>
      <c r="Q8" s="145"/>
      <c r="R8" s="145"/>
      <c r="S8" s="145"/>
      <c r="T8" s="146"/>
      <c r="U8" s="133"/>
      <c r="V8" s="134"/>
    </row>
    <row r="9" spans="3:22" ht="108" customHeight="1" thickBot="1">
      <c r="C9" s="152"/>
      <c r="D9" s="133"/>
      <c r="E9" s="166"/>
      <c r="F9" s="158"/>
      <c r="G9" s="156"/>
      <c r="H9" s="134"/>
      <c r="I9" s="133"/>
      <c r="J9" s="76" t="s">
        <v>15</v>
      </c>
      <c r="K9" s="77" t="s">
        <v>16</v>
      </c>
      <c r="L9" s="148"/>
      <c r="M9" s="150"/>
      <c r="N9" s="134"/>
      <c r="O9" s="78" t="s">
        <v>17</v>
      </c>
      <c r="P9" s="79" t="s">
        <v>18</v>
      </c>
      <c r="Q9" s="80" t="s">
        <v>152</v>
      </c>
      <c r="R9" s="80" t="s">
        <v>19</v>
      </c>
      <c r="S9" s="80" t="s">
        <v>20</v>
      </c>
      <c r="T9" s="81" t="s">
        <v>21</v>
      </c>
      <c r="U9" s="135"/>
      <c r="V9" s="136"/>
    </row>
    <row r="10" spans="3:22" ht="26.25" customHeight="1" thickBot="1">
      <c r="C10" s="82"/>
      <c r="D10" s="83" t="s">
        <v>22</v>
      </c>
      <c r="E10" s="83" t="s">
        <v>143</v>
      </c>
      <c r="F10" s="83" t="s">
        <v>130</v>
      </c>
      <c r="G10" s="83" t="s">
        <v>23</v>
      </c>
      <c r="H10" s="83" t="s">
        <v>24</v>
      </c>
      <c r="I10" s="83" t="s">
        <v>25</v>
      </c>
      <c r="J10" s="44" t="s">
        <v>26</v>
      </c>
      <c r="K10" s="44" t="s">
        <v>27</v>
      </c>
      <c r="L10" s="44" t="s">
        <v>28</v>
      </c>
      <c r="M10" s="44" t="s">
        <v>29</v>
      </c>
      <c r="N10" s="83" t="s">
        <v>30</v>
      </c>
      <c r="O10" s="84" t="s">
        <v>141</v>
      </c>
      <c r="P10" s="84" t="s">
        <v>31</v>
      </c>
      <c r="Q10" s="84" t="s">
        <v>32</v>
      </c>
      <c r="R10" s="84" t="s">
        <v>33</v>
      </c>
      <c r="S10" s="84" t="s">
        <v>34</v>
      </c>
      <c r="T10" s="85" t="s">
        <v>35</v>
      </c>
      <c r="U10" s="86" t="s">
        <v>145</v>
      </c>
      <c r="V10" s="87" t="s">
        <v>36</v>
      </c>
    </row>
    <row r="11" spans="3:22" ht="33.75">
      <c r="C11" s="45">
        <f>SUM(D11:T11)</f>
        <v>100.00000000000001</v>
      </c>
      <c r="D11" s="46">
        <f>+'جدول 2'!C11/'جدول 2'!B11*100</f>
        <v>0</v>
      </c>
      <c r="E11" s="46">
        <f>+'جدول 2'!D11/'جدول 2'!B11*100</f>
        <v>0.0018368267976662065</v>
      </c>
      <c r="F11" s="46">
        <f>+'جدول 2'!E11/'جدول 2'!B11*100</f>
        <v>0</v>
      </c>
      <c r="G11" s="46">
        <f>+'جدول 2'!F11/'جدول 2'!B11*100</f>
        <v>0</v>
      </c>
      <c r="H11" s="46">
        <f>+'جدول 2'!G11/'جدول 2'!B11*100</f>
        <v>0.0018774992711025219</v>
      </c>
      <c r="I11" s="46">
        <f>+'جدول 2'!H11/'جدول 2'!B11*100</f>
        <v>51.438112842511345</v>
      </c>
      <c r="J11" s="46">
        <f>+'جدول 2'!I11/'جدول 2'!B11*100</f>
        <v>0.8590443730663524</v>
      </c>
      <c r="K11" s="46">
        <f>+'جدول 2'!J11/'جدول 2'!B11*100</f>
        <v>1.7933907194223508</v>
      </c>
      <c r="L11" s="46">
        <f>+'جدول 2'!K11/'جدول 2'!B11*100</f>
        <v>9.35969263587478</v>
      </c>
      <c r="M11" s="46">
        <f>+'جدول 2'!L11/'جدول 2'!B11*100</f>
        <v>9.010636483650131</v>
      </c>
      <c r="N11" s="46">
        <f>+'جدول 2'!M11/'جدول 2'!B11*100</f>
        <v>0.07880953614055355</v>
      </c>
      <c r="O11" s="46">
        <f>+'جدول 2'!N11/'جدول 2'!B11*100</f>
        <v>0.1679781368289621</v>
      </c>
      <c r="P11" s="46">
        <f>+'جدول 2'!O11/'جدول 2'!B11*100</f>
        <v>1.0615706692201687</v>
      </c>
      <c r="Q11" s="46">
        <f>+'جدول 2'!P11/'جدول 2'!B11*100</f>
        <v>2.3238229372220482</v>
      </c>
      <c r="R11" s="46">
        <f>+'جدول 2'!Q11/'جدول 2'!B11*100</f>
        <v>1.5888643462084537</v>
      </c>
      <c r="S11" s="46">
        <f>+'جدول 2'!R11/'جدول 2'!B11*100</f>
        <v>18.8024974266011</v>
      </c>
      <c r="T11" s="48">
        <f>+'جدول 2'!S11/'جدول 2'!B11*100</f>
        <v>3.511865567184986</v>
      </c>
      <c r="U11" s="10" t="s">
        <v>74</v>
      </c>
      <c r="V11" s="96" t="s">
        <v>75</v>
      </c>
    </row>
    <row r="12" spans="3:22" ht="45">
      <c r="C12" s="49">
        <f aca="true" t="shared" si="0" ref="C12:C20">SUM(D12:T12)</f>
        <v>100</v>
      </c>
      <c r="D12" s="50">
        <f>+'جدول 2'!C12/'جدول 2'!B12*100</f>
        <v>0</v>
      </c>
      <c r="E12" s="50">
        <f>+'جدول 2'!D12/'جدول 2'!B12*100</f>
        <v>0</v>
      </c>
      <c r="F12" s="50">
        <f>+'جدول 2'!E12/'جدول 2'!B12*100</f>
        <v>0</v>
      </c>
      <c r="G12" s="50">
        <f>+'جدول 2'!F12/'جدول 2'!B12*100</f>
        <v>0</v>
      </c>
      <c r="H12" s="50">
        <f>+'جدول 2'!G12/'جدول 2'!B12*100</f>
        <v>15.0829205350562</v>
      </c>
      <c r="I12" s="50">
        <f>+'جدول 2'!H12/'جدول 2'!B12*100</f>
        <v>77.49068463197295</v>
      </c>
      <c r="J12" s="50">
        <f>+'جدول 2'!I12/'جدول 2'!B12*100</f>
        <v>0</v>
      </c>
      <c r="K12" s="50">
        <f>+'جدول 2'!J12/'جدول 2'!B12*100</f>
        <v>0.03137970164483829</v>
      </c>
      <c r="L12" s="50">
        <f>+'جدول 2'!K12/'جدول 2'!B12*100</f>
        <v>0</v>
      </c>
      <c r="M12" s="50">
        <f>+'جدول 2'!L12/'جدول 2'!B12*100</f>
        <v>0</v>
      </c>
      <c r="N12" s="50">
        <f>+'جدول 2'!M12/'جدول 2'!B12*100</f>
        <v>0</v>
      </c>
      <c r="O12" s="50">
        <f>+'جدول 2'!N12/'جدول 2'!B12*100</f>
        <v>0</v>
      </c>
      <c r="P12" s="50">
        <f>+'جدول 2'!O12/'جدول 2'!B12*100</f>
        <v>0</v>
      </c>
      <c r="Q12" s="50">
        <f>+'جدول 2'!P12/'جدول 2'!B12*100</f>
        <v>7.395015131326006</v>
      </c>
      <c r="R12" s="50">
        <f>+'جدول 2'!Q12/'جدول 2'!B12*100</f>
        <v>0</v>
      </c>
      <c r="S12" s="50">
        <f>+'جدول 2'!R12/'جدول 2'!B12*100</f>
        <v>0</v>
      </c>
      <c r="T12" s="52">
        <f>+'جدول 2'!S12/'جدول 2'!B12*100</f>
        <v>0</v>
      </c>
      <c r="U12" s="4" t="s">
        <v>76</v>
      </c>
      <c r="V12" s="97" t="s">
        <v>77</v>
      </c>
    </row>
    <row r="13" spans="3:22" ht="33.75">
      <c r="C13" s="49">
        <f t="shared" si="0"/>
        <v>100.00000000000006</v>
      </c>
      <c r="D13" s="50">
        <f>+'جدول 2'!C13/'جدول 2'!B13*100</f>
        <v>0.007895270890475807</v>
      </c>
      <c r="E13" s="50">
        <f>+'جدول 2'!D13/'جدول 2'!B13*100</f>
        <v>0.0005251632241395933</v>
      </c>
      <c r="F13" s="50">
        <f>+'جدول 2'!E13/'جدول 2'!B13*100</f>
        <v>0</v>
      </c>
      <c r="G13" s="50">
        <f>+'جدول 2'!F13/'جدول 2'!B13*100</f>
        <v>0</v>
      </c>
      <c r="H13" s="50">
        <f>+'جدول 2'!G13/'جدول 2'!B13*100</f>
        <v>0.28595257615408504</v>
      </c>
      <c r="I13" s="50">
        <f>+'جدول 2'!H13/'جدول 2'!B13*100</f>
        <v>61.341631327150296</v>
      </c>
      <c r="J13" s="50">
        <f>+'جدول 2'!I13/'جدول 2'!B13*100</f>
        <v>0.26606784008767725</v>
      </c>
      <c r="K13" s="50">
        <f>+'جدول 2'!J13/'جدول 2'!B13*100</f>
        <v>0.40610192738780676</v>
      </c>
      <c r="L13" s="50">
        <f>+'جدول 2'!K13/'جدول 2'!B13*100</f>
        <v>12.149768319034239</v>
      </c>
      <c r="M13" s="50">
        <f>+'جدول 2'!L13/'جدول 2'!B13*100</f>
        <v>4.842522108217631</v>
      </c>
      <c r="N13" s="50">
        <f>+'جدول 2'!M13/'جدول 2'!B13*100</f>
        <v>0.288442887399039</v>
      </c>
      <c r="O13" s="50">
        <f>+'جدول 2'!N13/'جدول 2'!B13*100</f>
        <v>0.024289878096589067</v>
      </c>
      <c r="P13" s="50">
        <f>+'جدول 2'!O13/'جدول 2'!B13*100</f>
        <v>1.8956671538100576</v>
      </c>
      <c r="Q13" s="50">
        <f>+'جدول 2'!P13/'جدول 2'!B13*100</f>
        <v>5.443627079138817</v>
      </c>
      <c r="R13" s="50">
        <f>+'جدول 2'!Q13/'جدول 2'!B13*100</f>
        <v>1.5488363227614566</v>
      </c>
      <c r="S13" s="50">
        <f>+'جدول 2'!R13/'جدول 2'!B13*100</f>
        <v>11.146590345439117</v>
      </c>
      <c r="T13" s="52">
        <f>+'جدول 2'!S13/'جدول 2'!B13*100</f>
        <v>0.3520818012086007</v>
      </c>
      <c r="U13" s="4" t="s">
        <v>78</v>
      </c>
      <c r="V13" s="97" t="s">
        <v>79</v>
      </c>
    </row>
    <row r="14" spans="3:22" ht="33.75">
      <c r="C14" s="49">
        <f t="shared" si="0"/>
        <v>100</v>
      </c>
      <c r="D14" s="50">
        <f>+'جدول 2'!C14/'جدول 2'!B14*100</f>
        <v>0</v>
      </c>
      <c r="E14" s="50">
        <f>+'جدول 2'!D14/'جدول 2'!B14*100</f>
        <v>0</v>
      </c>
      <c r="F14" s="50">
        <f>+'جدول 2'!E14/'جدول 2'!B14*100</f>
        <v>0</v>
      </c>
      <c r="G14" s="50">
        <f>+'جدول 2'!F14/'جدول 2'!B14*100</f>
        <v>0</v>
      </c>
      <c r="H14" s="50">
        <f>+'جدول 2'!G14/'جدول 2'!B14*100</f>
        <v>0</v>
      </c>
      <c r="I14" s="50">
        <f>+'جدول 2'!H14/'جدول 2'!B14*100</f>
        <v>77.49930780890865</v>
      </c>
      <c r="J14" s="50">
        <f>+'جدول 2'!I14/'جدول 2'!B14*100</f>
        <v>0.0015998436618482842</v>
      </c>
      <c r="K14" s="50">
        <f>+'جدول 2'!J14/'جدول 2'!B14*100</f>
        <v>0.0017943264800835308</v>
      </c>
      <c r="L14" s="50">
        <f>+'جدول 2'!K14/'جدول 2'!B14*100</f>
        <v>12.89238122126852</v>
      </c>
      <c r="M14" s="50">
        <f>+'جدول 2'!L14/'جدول 2'!B14*100</f>
        <v>5.507648983047895</v>
      </c>
      <c r="N14" s="50">
        <f>+'جدول 2'!M14/'جدول 2'!B14*100</f>
        <v>0.07766900231881042</v>
      </c>
      <c r="O14" s="50">
        <f>+'جدول 2'!N14/'جدول 2'!B14*100</f>
        <v>0.060724220212669364</v>
      </c>
      <c r="P14" s="50">
        <f>+'جدول 2'!O14/'جدول 2'!B14*100</f>
        <v>0</v>
      </c>
      <c r="Q14" s="50">
        <f>+'جدول 2'!P14/'جدول 2'!B14*100</f>
        <v>1.5897264902714634</v>
      </c>
      <c r="R14" s="50">
        <f>+'جدول 2'!Q14/'جدول 2'!B14*100</f>
        <v>2.359902712321153</v>
      </c>
      <c r="S14" s="50">
        <f>+'جدول 2'!R14/'جدول 2'!B14*100</f>
        <v>0.0092453915089027</v>
      </c>
      <c r="T14" s="52">
        <f>+'جدول 2'!S14/'جدول 2'!B14*100</f>
        <v>0</v>
      </c>
      <c r="U14" s="4" t="s">
        <v>80</v>
      </c>
      <c r="V14" s="97" t="s">
        <v>81</v>
      </c>
    </row>
    <row r="15" spans="3:22" ht="45">
      <c r="C15" s="49">
        <f t="shared" si="0"/>
        <v>100</v>
      </c>
      <c r="D15" s="50">
        <f>+'جدول 2'!C15/'جدول 2'!B15*100</f>
        <v>11.116013338704766</v>
      </c>
      <c r="E15" s="50">
        <f>+'جدول 2'!D15/'جدول 2'!B15*100</f>
        <v>0</v>
      </c>
      <c r="F15" s="50">
        <f>+'جدول 2'!E15/'جدول 2'!B15*100</f>
        <v>0</v>
      </c>
      <c r="G15" s="50">
        <f>+'جدول 2'!F15/'جدول 2'!B15*100</f>
        <v>0</v>
      </c>
      <c r="H15" s="50">
        <f>+'جدول 2'!G15/'جدول 2'!B15*100</f>
        <v>0</v>
      </c>
      <c r="I15" s="50">
        <f>+'جدول 2'!H15/'جدول 2'!B15*100</f>
        <v>0</v>
      </c>
      <c r="J15" s="50">
        <f>+'جدول 2'!I15/'جدول 2'!B15*100</f>
        <v>0</v>
      </c>
      <c r="K15" s="50">
        <f>+'جدول 2'!J15/'جدول 2'!B15*100</f>
        <v>0</v>
      </c>
      <c r="L15" s="50">
        <f>+'جدول 2'!K15/'جدول 2'!B15*100</f>
        <v>0</v>
      </c>
      <c r="M15" s="50">
        <f>+'جدول 2'!L15/'جدول 2'!B15*100</f>
        <v>0</v>
      </c>
      <c r="N15" s="50">
        <f>+'جدول 2'!M15/'جدول 2'!B15*100</f>
        <v>23.522158288850452</v>
      </c>
      <c r="O15" s="50">
        <f>+'جدول 2'!N15/'جدول 2'!B15*100</f>
        <v>0</v>
      </c>
      <c r="P15" s="50">
        <f>+'جدول 2'!O15/'جدول 2'!B15*100</f>
        <v>0</v>
      </c>
      <c r="Q15" s="50">
        <f>+'جدول 2'!P15/'جدول 2'!B15*100</f>
        <v>16.024296975763143</v>
      </c>
      <c r="R15" s="50">
        <f>+'جدول 2'!Q15/'جدول 2'!B15*100</f>
        <v>0</v>
      </c>
      <c r="S15" s="50">
        <f>+'جدول 2'!R15/'جدول 2'!B15*100</f>
        <v>49.33753139668164</v>
      </c>
      <c r="T15" s="52">
        <f>+'جدول 2'!S15/'جدول 2'!B15*100</f>
        <v>0</v>
      </c>
      <c r="U15" s="4" t="s">
        <v>82</v>
      </c>
      <c r="V15" s="97" t="s">
        <v>83</v>
      </c>
    </row>
    <row r="16" spans="3:22" ht="33.75">
      <c r="C16" s="49">
        <f t="shared" si="0"/>
        <v>100</v>
      </c>
      <c r="D16" s="50">
        <f>+'جدول 2'!C16/'جدول 2'!B16*100</f>
        <v>0</v>
      </c>
      <c r="E16" s="50">
        <f>+'جدول 2'!D16/'جدول 2'!B16*100</f>
        <v>1.2511868871945449</v>
      </c>
      <c r="F16" s="50">
        <f>+'جدول 2'!E16/'جدول 2'!B16*100</f>
        <v>0</v>
      </c>
      <c r="G16" s="50">
        <f>+'جدول 2'!F16/'جدول 2'!B16*100</f>
        <v>0</v>
      </c>
      <c r="H16" s="50">
        <f>+'جدول 2'!G16/'جدول 2'!B16*100</f>
        <v>0</v>
      </c>
      <c r="I16" s="50">
        <f>+'جدول 2'!H16/'جدول 2'!B16*100</f>
        <v>0</v>
      </c>
      <c r="J16" s="50">
        <f>+'جدول 2'!I16/'جدول 2'!B16*100</f>
        <v>0</v>
      </c>
      <c r="K16" s="50">
        <f>+'جدول 2'!J16/'جدول 2'!B16*100</f>
        <v>0</v>
      </c>
      <c r="L16" s="50">
        <f>+'جدول 2'!K16/'جدول 2'!B16*100</f>
        <v>14.042553184442117</v>
      </c>
      <c r="M16" s="50">
        <f>+'جدول 2'!L16/'جدول 2'!B16*100</f>
        <v>0.4309519300157247</v>
      </c>
      <c r="N16" s="50">
        <f>+'جدول 2'!M16/'جدول 2'!B16*100</f>
        <v>0</v>
      </c>
      <c r="O16" s="50">
        <f>+'جدول 2'!N16/'جدول 2'!B16*100</f>
        <v>0</v>
      </c>
      <c r="P16" s="50">
        <f>+'جدول 2'!O16/'جدول 2'!B16*100</f>
        <v>0</v>
      </c>
      <c r="Q16" s="50">
        <f>+'جدول 2'!P16/'جدول 2'!B16*100</f>
        <v>30.000772998386154</v>
      </c>
      <c r="R16" s="50">
        <f>+'جدول 2'!Q16/'جدول 2'!B16*100</f>
        <v>3.916892667535815</v>
      </c>
      <c r="S16" s="50">
        <f>+'جدول 2'!R16/'جدول 2'!B16*100</f>
        <v>38.712703370050505</v>
      </c>
      <c r="T16" s="52">
        <f>+'جدول 2'!S16/'جدول 2'!B16*100</f>
        <v>11.644938962375132</v>
      </c>
      <c r="U16" s="4" t="s">
        <v>84</v>
      </c>
      <c r="V16" s="97" t="s">
        <v>85</v>
      </c>
    </row>
    <row r="17" spans="3:22" ht="33.75">
      <c r="C17" s="49">
        <f t="shared" si="0"/>
        <v>100</v>
      </c>
      <c r="D17" s="50">
        <f>+'جدول 2'!C17/'جدول 2'!B17*100</f>
        <v>0</v>
      </c>
      <c r="E17" s="50">
        <f>+'جدول 2'!D17/'جدول 2'!B17*100</f>
        <v>85.41114507047638</v>
      </c>
      <c r="F17" s="50">
        <f>+'جدول 2'!E17/'جدول 2'!B17*100</f>
        <v>0</v>
      </c>
      <c r="G17" s="50">
        <f>+'جدول 2'!F17/'جدول 2'!B17*100</f>
        <v>0</v>
      </c>
      <c r="H17" s="50">
        <f>+'جدول 2'!G17/'جدول 2'!B17*100</f>
        <v>0</v>
      </c>
      <c r="I17" s="50">
        <f>+'جدول 2'!H17/'جدول 2'!B17*100</f>
        <v>1.2488461047444006</v>
      </c>
      <c r="J17" s="50">
        <f>+'جدول 2'!I17/'جدول 2'!B17*100</f>
        <v>0</v>
      </c>
      <c r="K17" s="50">
        <f>+'جدول 2'!J17/'جدول 2'!B17*100</f>
        <v>0</v>
      </c>
      <c r="L17" s="50">
        <f>+'جدول 2'!K17/'جدول 2'!B17*100</f>
        <v>0</v>
      </c>
      <c r="M17" s="50">
        <f>+'جدول 2'!L17/'جدول 2'!B17*100</f>
        <v>0</v>
      </c>
      <c r="N17" s="50">
        <f>+'جدول 2'!M17/'جدول 2'!B17*100</f>
        <v>0</v>
      </c>
      <c r="O17" s="50">
        <f>+'جدول 2'!N17/'جدول 2'!B17*100</f>
        <v>0</v>
      </c>
      <c r="P17" s="50">
        <f>+'جدول 2'!O17/'جدول 2'!B17*100</f>
        <v>0</v>
      </c>
      <c r="Q17" s="50">
        <f>+'جدول 2'!P17/'جدول 2'!B17*100</f>
        <v>13.340008824779218</v>
      </c>
      <c r="R17" s="50">
        <f>+'جدول 2'!Q17/'جدول 2'!B17*100</f>
        <v>0</v>
      </c>
      <c r="S17" s="50">
        <f>+'جدول 2'!R17/'جدول 2'!B17*100</f>
        <v>0</v>
      </c>
      <c r="T17" s="52">
        <f>+'جدول 2'!S17/'جدول 2'!B17*100</f>
        <v>0</v>
      </c>
      <c r="U17" s="4" t="s">
        <v>86</v>
      </c>
      <c r="V17" s="97" t="s">
        <v>87</v>
      </c>
    </row>
    <row r="18" spans="3:22" ht="45">
      <c r="C18" s="49">
        <f t="shared" si="0"/>
        <v>100.00000000000001</v>
      </c>
      <c r="D18" s="50">
        <f>+'جدول 2'!C18/'جدول 2'!B18*100</f>
        <v>0.02609586481933827</v>
      </c>
      <c r="E18" s="50">
        <f>+'جدول 2'!D18/'جدول 2'!B18*100</f>
        <v>0</v>
      </c>
      <c r="F18" s="50">
        <f>+'جدول 2'!E18/'جدول 2'!B18*100</f>
        <v>0.21137625991825204</v>
      </c>
      <c r="G18" s="50">
        <f>+'جدول 2'!F18/'جدول 2'!B18*100</f>
        <v>0</v>
      </c>
      <c r="H18" s="50">
        <f>+'جدول 2'!G18/'جدول 2'!B18*100</f>
        <v>0</v>
      </c>
      <c r="I18" s="50">
        <f>+'جدول 2'!H18/'جدول 2'!B18*100</f>
        <v>6.271578867764766</v>
      </c>
      <c r="J18" s="50">
        <f>+'جدول 2'!I18/'جدول 2'!B18*100</f>
        <v>0</v>
      </c>
      <c r="K18" s="50">
        <f>+'جدول 2'!J18/'جدول 2'!B18*100</f>
        <v>0</v>
      </c>
      <c r="L18" s="50">
        <f>+'جدول 2'!K18/'جدول 2'!B18*100</f>
        <v>0</v>
      </c>
      <c r="M18" s="50">
        <f>+'جدول 2'!L18/'جدول 2'!B18*100</f>
        <v>0</v>
      </c>
      <c r="N18" s="50">
        <f>+'جدول 2'!M18/'جدول 2'!B18*100</f>
        <v>0</v>
      </c>
      <c r="O18" s="50">
        <f>+'جدول 2'!N18/'جدول 2'!B18*100</f>
        <v>0.07134280159380979</v>
      </c>
      <c r="P18" s="50">
        <f>+'جدول 2'!O18/'جدول 2'!B18*100</f>
        <v>0</v>
      </c>
      <c r="Q18" s="50">
        <f>+'جدول 2'!P18/'جدول 2'!B18*100</f>
        <v>25.170093248531668</v>
      </c>
      <c r="R18" s="50">
        <f>+'جدول 2'!Q18/'جدول 2'!B18*100</f>
        <v>0</v>
      </c>
      <c r="S18" s="50">
        <f>+'جدول 2'!R18/'جدول 2'!B18*100</f>
        <v>65.56648989685087</v>
      </c>
      <c r="T18" s="52">
        <f>+'جدول 2'!S18/'جدول 2'!B18*100</f>
        <v>2.6830230605213043</v>
      </c>
      <c r="U18" s="4" t="s">
        <v>88</v>
      </c>
      <c r="V18" s="97" t="s">
        <v>89</v>
      </c>
    </row>
    <row r="19" spans="3:22" ht="42.75" customHeight="1" thickBot="1">
      <c r="C19" s="49">
        <f t="shared" si="0"/>
        <v>99.99999999999999</v>
      </c>
      <c r="D19" s="50">
        <f>+'جدول 2'!C19/'جدول 2'!B19*100</f>
        <v>0</v>
      </c>
      <c r="E19" s="50">
        <f>+'جدول 2'!D19/'جدول 2'!B19*100</f>
        <v>0</v>
      </c>
      <c r="F19" s="50">
        <f>+'جدول 2'!E19/'جدول 2'!B19*100</f>
        <v>0</v>
      </c>
      <c r="G19" s="50">
        <f>+'جدول 2'!F19/'جدول 2'!B19*100</f>
        <v>64.83672416900313</v>
      </c>
      <c r="H19" s="50">
        <f>+'جدول 2'!G19/'جدول 2'!B19*100</f>
        <v>0</v>
      </c>
      <c r="I19" s="50">
        <f>+'جدول 2'!H19/'جدول 2'!B19*100</f>
        <v>0</v>
      </c>
      <c r="J19" s="50">
        <f>+'جدول 2'!I19/'جدول 2'!B19*100</f>
        <v>6.622246541388637</v>
      </c>
      <c r="K19" s="50">
        <f>+'جدول 2'!J19/'جدول 2'!B19*100</f>
        <v>21.490758764338704</v>
      </c>
      <c r="L19" s="50">
        <f>+'جدول 2'!K19/'جدول 2'!B19*100</f>
        <v>0</v>
      </c>
      <c r="M19" s="50">
        <f>+'جدول 2'!L19/'جدول 2'!B19*100</f>
        <v>0</v>
      </c>
      <c r="N19" s="50">
        <f>+'جدول 2'!M19/'جدول 2'!B19*100</f>
        <v>0</v>
      </c>
      <c r="O19" s="50">
        <f>+'جدول 2'!N19/'جدول 2'!B19*100</f>
        <v>0</v>
      </c>
      <c r="P19" s="50">
        <f>+'جدول 2'!O19/'جدول 2'!B19*100</f>
        <v>0</v>
      </c>
      <c r="Q19" s="50">
        <f>+'جدول 2'!P19/'جدول 2'!B19*100</f>
        <v>6.945208424923041</v>
      </c>
      <c r="R19" s="50">
        <f>+'جدول 2'!Q19/'جدول 2'!B19*100</f>
        <v>0.10506210034647694</v>
      </c>
      <c r="S19" s="50">
        <f>+'جدول 2'!R19/'جدول 2'!B19*100</f>
        <v>0</v>
      </c>
      <c r="T19" s="52">
        <f>+'جدول 2'!S19/'جدول 2'!B19*100</f>
        <v>0</v>
      </c>
      <c r="U19" s="4" t="s">
        <v>90</v>
      </c>
      <c r="V19" s="97" t="s">
        <v>102</v>
      </c>
    </row>
    <row r="20" spans="3:22" ht="34.5" thickBot="1">
      <c r="C20" s="53">
        <f t="shared" si="0"/>
        <v>100</v>
      </c>
      <c r="D20" s="54">
        <f>+'جدول 2'!C20/'جدول 2'!B20*100</f>
        <v>0.006534398813445301</v>
      </c>
      <c r="E20" s="54">
        <f>+'جدول 2'!D20/'جدول 2'!B20*100</f>
        <v>4.144513398118813</v>
      </c>
      <c r="F20" s="54">
        <f>+'جدول 2'!E20/'جدول 2'!B20*100</f>
        <v>0.008730850428030035</v>
      </c>
      <c r="G20" s="54">
        <f>+'جدول 2'!F20/'جدول 2'!B20*100</f>
        <v>0.8433681644976206</v>
      </c>
      <c r="H20" s="54">
        <f>+'جدول 2'!G20/'جدول 2'!B20*100</f>
        <v>0.11482196237326822</v>
      </c>
      <c r="I20" s="54">
        <f>+'جدول 2'!H20/'جدول 2'!B20*100</f>
        <v>52.54295760908614</v>
      </c>
      <c r="J20" s="54">
        <f>+'جدول 2'!I20/'جدول 2'!B20*100</f>
        <v>0.5430490795846609</v>
      </c>
      <c r="K20" s="54">
        <f>+'جدول 2'!J20/'جدول 2'!B20*100</f>
        <v>1.1900350078955393</v>
      </c>
      <c r="L20" s="54">
        <f>+'جدول 2'!K20/'جدول 2'!B20*100</f>
        <v>9.779175327636304</v>
      </c>
      <c r="M20" s="54">
        <f>+'جدول 2'!L20/'جدول 2'!B20*100</f>
        <v>6.212809819795577</v>
      </c>
      <c r="N20" s="54">
        <f>+'جدول 2'!M20/'جدول 2'!B20*100</f>
        <v>0.1366052462582627</v>
      </c>
      <c r="O20" s="54">
        <f>+'جدول 2'!N20/'جدول 2'!B20*100</f>
        <v>0.09329288098327174</v>
      </c>
      <c r="P20" s="54">
        <f>+'جدول 2'!O20/'جدول 2'!B20*100</f>
        <v>1.0176716700905741</v>
      </c>
      <c r="Q20" s="54">
        <f>+'جدول 2'!P20/'جدول 2'!B20*100</f>
        <v>5.062515897370861</v>
      </c>
      <c r="R20" s="54">
        <f>+'جدول 2'!Q20/'جدول 2'!B20*100</f>
        <v>1.560330959820277</v>
      </c>
      <c r="S20" s="54">
        <f>+'جدول 2'!R20/'جدول 2'!B20*100</f>
        <v>14.812311615878757</v>
      </c>
      <c r="T20" s="56">
        <f>+'جدول 2'!S20/'جدول 2'!B20*100</f>
        <v>1.9312761113685966</v>
      </c>
      <c r="U20" s="11"/>
      <c r="V20" s="100" t="s">
        <v>91</v>
      </c>
    </row>
  </sheetData>
  <sheetProtection/>
  <mergeCells count="18">
    <mergeCell ref="U6:V9"/>
    <mergeCell ref="E7:G7"/>
    <mergeCell ref="H7:H9"/>
    <mergeCell ref="I7:I9"/>
    <mergeCell ref="J7:K8"/>
    <mergeCell ref="L7:M7"/>
    <mergeCell ref="N7:T7"/>
    <mergeCell ref="E8:E9"/>
    <mergeCell ref="F8:F9"/>
    <mergeCell ref="G8:G9"/>
    <mergeCell ref="C6:C9"/>
    <mergeCell ref="D6:D9"/>
    <mergeCell ref="E6:K6"/>
    <mergeCell ref="L6:T6"/>
    <mergeCell ref="L8:L9"/>
    <mergeCell ref="M8:M9"/>
    <mergeCell ref="N8:N9"/>
    <mergeCell ref="O8:T8"/>
  </mergeCells>
  <printOptions/>
  <pageMargins left="0.75" right="0.75" top="1" bottom="1" header="0.5" footer="0.5"/>
  <pageSetup horizontalDpi="600" verticalDpi="600" orientation="portrait" paperSize="9" r:id="rId2"/>
  <headerFooter alignWithMargins="0">
    <oddFooter>&amp;L&amp;"Arial,Bold"&amp;18 110</oddFooter>
  </headerFooter>
  <drawing r:id="rId1"/>
</worksheet>
</file>

<file path=xl/worksheets/sheet7.xml><?xml version="1.0" encoding="utf-8"?>
<worksheet xmlns="http://schemas.openxmlformats.org/spreadsheetml/2006/main" xmlns:r="http://schemas.openxmlformats.org/officeDocument/2006/relationships">
  <dimension ref="B4:M27"/>
  <sheetViews>
    <sheetView zoomScalePageLayoutView="0" workbookViewId="0" topLeftCell="A1">
      <selection activeCell="C9" sqref="C9"/>
    </sheetView>
  </sheetViews>
  <sheetFormatPr defaultColWidth="9.140625" defaultRowHeight="12.75"/>
  <cols>
    <col min="2" max="2" width="17.00390625" style="0" customWidth="1"/>
    <col min="3" max="3" width="16.421875" style="0" customWidth="1"/>
    <col min="4" max="5" width="15.28125" style="0" customWidth="1"/>
    <col min="6" max="6" width="13.7109375" style="0" customWidth="1"/>
    <col min="7" max="7" width="14.57421875" style="0" customWidth="1"/>
    <col min="8" max="8" width="15.57421875" style="0" customWidth="1"/>
    <col min="9" max="9" width="16.140625" style="0" customWidth="1"/>
    <col min="10" max="10" width="17.28125" style="0" customWidth="1"/>
    <col min="11" max="11" width="17.7109375" style="0" customWidth="1"/>
    <col min="12" max="12" width="11.28125" style="0" customWidth="1"/>
    <col min="13" max="13" width="59.00390625" style="0" customWidth="1"/>
    <col min="14" max="14" width="48.00390625" style="0" customWidth="1"/>
  </cols>
  <sheetData>
    <row r="4" spans="2:13" ht="27.75">
      <c r="B4" s="114" t="s">
        <v>0</v>
      </c>
      <c r="C4" s="12"/>
      <c r="D4" s="12"/>
      <c r="E4" s="12"/>
      <c r="F4" s="12"/>
      <c r="G4" s="12"/>
      <c r="H4" s="12"/>
      <c r="I4" s="12"/>
      <c r="J4" s="12"/>
      <c r="K4" s="12"/>
      <c r="L4" s="12"/>
      <c r="M4" s="111" t="s">
        <v>156</v>
      </c>
    </row>
    <row r="5" spans="2:13" ht="28.5" thickBot="1">
      <c r="B5" s="115">
        <v>1388</v>
      </c>
      <c r="C5" s="23"/>
      <c r="D5" s="23"/>
      <c r="E5" s="23"/>
      <c r="F5" s="23"/>
      <c r="G5" s="23"/>
      <c r="H5" s="23"/>
      <c r="I5" s="23"/>
      <c r="J5" s="23"/>
      <c r="K5" s="23"/>
      <c r="L5" s="23"/>
      <c r="M5" s="23"/>
    </row>
    <row r="6" spans="2:13" ht="12.75" customHeight="1">
      <c r="B6" s="172" t="s">
        <v>92</v>
      </c>
      <c r="C6" s="170" t="s">
        <v>102</v>
      </c>
      <c r="D6" s="170" t="s">
        <v>93</v>
      </c>
      <c r="E6" s="170" t="s">
        <v>94</v>
      </c>
      <c r="F6" s="170" t="s">
        <v>95</v>
      </c>
      <c r="G6" s="170" t="s">
        <v>96</v>
      </c>
      <c r="H6" s="170" t="s">
        <v>97</v>
      </c>
      <c r="I6" s="170" t="s">
        <v>98</v>
      </c>
      <c r="J6" s="170" t="s">
        <v>99</v>
      </c>
      <c r="K6" s="175" t="s">
        <v>100</v>
      </c>
      <c r="L6" s="147" t="s">
        <v>153</v>
      </c>
      <c r="M6" s="167"/>
    </row>
    <row r="7" spans="2:13" ht="105.75" customHeight="1">
      <c r="B7" s="173"/>
      <c r="C7" s="171"/>
      <c r="D7" s="171"/>
      <c r="E7" s="171"/>
      <c r="F7" s="171"/>
      <c r="G7" s="171"/>
      <c r="H7" s="171"/>
      <c r="I7" s="171"/>
      <c r="J7" s="171"/>
      <c r="K7" s="176"/>
      <c r="L7" s="168"/>
      <c r="M7" s="169"/>
    </row>
    <row r="8" spans="2:13" ht="22.5" customHeight="1" thickBot="1">
      <c r="B8" s="174"/>
      <c r="C8" s="36" t="s">
        <v>90</v>
      </c>
      <c r="D8" s="36" t="s">
        <v>88</v>
      </c>
      <c r="E8" s="36" t="s">
        <v>86</v>
      </c>
      <c r="F8" s="36" t="s">
        <v>84</v>
      </c>
      <c r="G8" s="36" t="s">
        <v>82</v>
      </c>
      <c r="H8" s="36" t="s">
        <v>80</v>
      </c>
      <c r="I8" s="36" t="s">
        <v>78</v>
      </c>
      <c r="J8" s="36" t="s">
        <v>76</v>
      </c>
      <c r="K8" s="37" t="s">
        <v>74</v>
      </c>
      <c r="L8" s="14" t="s">
        <v>101</v>
      </c>
      <c r="M8" s="88" t="s">
        <v>36</v>
      </c>
    </row>
    <row r="9" spans="2:13" ht="31.5" customHeight="1" thickBot="1">
      <c r="B9" s="45">
        <f>SUM(C9:K9)</f>
        <v>173563933.97191474</v>
      </c>
      <c r="C9" s="47">
        <v>0</v>
      </c>
      <c r="D9" s="47">
        <v>0</v>
      </c>
      <c r="E9" s="47">
        <v>0</v>
      </c>
      <c r="F9" s="47">
        <v>6306.66984</v>
      </c>
      <c r="G9" s="47">
        <v>0</v>
      </c>
      <c r="H9" s="47">
        <v>1308345.9084235835</v>
      </c>
      <c r="I9" s="47">
        <v>55477053.45504923</v>
      </c>
      <c r="J9" s="47">
        <v>0</v>
      </c>
      <c r="K9" s="47">
        <v>116772227.93860193</v>
      </c>
      <c r="L9" s="38" t="s">
        <v>37</v>
      </c>
      <c r="M9" s="96" t="s">
        <v>38</v>
      </c>
    </row>
    <row r="10" spans="2:13" ht="34.5" thickBot="1">
      <c r="B10" s="49">
        <f aca="true" t="shared" si="0" ref="B10:B27">SUM(C10:K10)</f>
        <v>4265477.703929942</v>
      </c>
      <c r="C10" s="47">
        <v>0</v>
      </c>
      <c r="D10" s="47">
        <v>0</v>
      </c>
      <c r="E10" s="47">
        <v>1726713.2305424206</v>
      </c>
      <c r="F10" s="47">
        <v>0</v>
      </c>
      <c r="G10" s="47">
        <v>0</v>
      </c>
      <c r="H10" s="47">
        <v>0</v>
      </c>
      <c r="I10" s="47">
        <v>2078367.8299831555</v>
      </c>
      <c r="J10" s="47">
        <v>12696.41901465</v>
      </c>
      <c r="K10" s="47">
        <v>447700.2243897158</v>
      </c>
      <c r="L10" s="39" t="s">
        <v>39</v>
      </c>
      <c r="M10" s="97" t="s">
        <v>40</v>
      </c>
    </row>
    <row r="11" spans="2:13" ht="34.5" thickBot="1">
      <c r="B11" s="49">
        <f t="shared" si="0"/>
        <v>861073.7890413939</v>
      </c>
      <c r="C11" s="47">
        <v>0</v>
      </c>
      <c r="D11" s="47">
        <v>0</v>
      </c>
      <c r="E11" s="47">
        <v>165097.12228617733</v>
      </c>
      <c r="F11" s="47">
        <v>0</v>
      </c>
      <c r="G11" s="47">
        <v>0</v>
      </c>
      <c r="H11" s="47">
        <v>0</v>
      </c>
      <c r="I11" s="47">
        <v>117675.98789824876</v>
      </c>
      <c r="J11" s="47">
        <v>571531.9793304319</v>
      </c>
      <c r="K11" s="47">
        <v>6768.699526535885</v>
      </c>
      <c r="L11" s="39" t="s">
        <v>41</v>
      </c>
      <c r="M11" s="97" t="s">
        <v>42</v>
      </c>
    </row>
    <row r="12" spans="2:13" ht="34.5" thickBot="1">
      <c r="B12" s="49">
        <f t="shared" si="0"/>
        <v>20470429.816618428</v>
      </c>
      <c r="C12" s="47">
        <v>0</v>
      </c>
      <c r="D12" s="47">
        <v>0</v>
      </c>
      <c r="E12" s="47">
        <v>0</v>
      </c>
      <c r="F12" s="47">
        <v>0</v>
      </c>
      <c r="G12" s="47">
        <v>0</v>
      </c>
      <c r="H12" s="47">
        <v>0</v>
      </c>
      <c r="I12" s="47">
        <v>15669841.47453707</v>
      </c>
      <c r="J12" s="47">
        <v>0</v>
      </c>
      <c r="K12" s="47">
        <v>4800588.342081358</v>
      </c>
      <c r="L12" s="39" t="s">
        <v>43</v>
      </c>
      <c r="M12" s="97" t="s">
        <v>44</v>
      </c>
    </row>
    <row r="13" spans="2:13" ht="38.25" customHeight="1" thickBot="1">
      <c r="B13" s="49">
        <f t="shared" si="0"/>
        <v>47394341.91124588</v>
      </c>
      <c r="C13" s="47">
        <v>0</v>
      </c>
      <c r="D13" s="47">
        <v>1307.44</v>
      </c>
      <c r="E13" s="47">
        <v>2755.5</v>
      </c>
      <c r="F13" s="47">
        <v>480766.03661300003</v>
      </c>
      <c r="G13" s="47">
        <v>0</v>
      </c>
      <c r="H13" s="47">
        <v>41466312.37399709</v>
      </c>
      <c r="I13" s="47">
        <v>4859264.214084791</v>
      </c>
      <c r="J13" s="47">
        <v>0</v>
      </c>
      <c r="K13" s="47">
        <v>583936.346551</v>
      </c>
      <c r="L13" s="39" t="s">
        <v>45</v>
      </c>
      <c r="M13" s="97" t="s">
        <v>46</v>
      </c>
    </row>
    <row r="14" spans="2:13" ht="34.5" thickBot="1">
      <c r="B14" s="49">
        <f t="shared" si="0"/>
        <v>13953358.771299534</v>
      </c>
      <c r="C14" s="47">
        <v>0</v>
      </c>
      <c r="D14" s="47">
        <v>175826.3314161999</v>
      </c>
      <c r="E14" s="47">
        <v>11928235.340226006</v>
      </c>
      <c r="F14" s="47">
        <v>126935.77865185397</v>
      </c>
      <c r="G14" s="47">
        <v>9693.661182026874</v>
      </c>
      <c r="H14" s="47">
        <v>8753.9308610562</v>
      </c>
      <c r="I14" s="47">
        <v>1703913.728962391</v>
      </c>
      <c r="J14" s="47">
        <v>0</v>
      </c>
      <c r="K14" s="47">
        <v>0</v>
      </c>
      <c r="L14" s="39" t="s">
        <v>47</v>
      </c>
      <c r="M14" s="97" t="s">
        <v>48</v>
      </c>
    </row>
    <row r="15" spans="2:13" ht="34.5" thickBot="1">
      <c r="B15" s="49">
        <f t="shared" si="0"/>
        <v>2952903.553656469</v>
      </c>
      <c r="C15" s="47">
        <v>0</v>
      </c>
      <c r="D15" s="47">
        <v>0</v>
      </c>
      <c r="E15" s="47">
        <v>0</v>
      </c>
      <c r="F15" s="47">
        <v>2933266.680322697</v>
      </c>
      <c r="G15" s="47">
        <v>19219.968871</v>
      </c>
      <c r="H15" s="47">
        <v>0</v>
      </c>
      <c r="I15" s="47">
        <v>0</v>
      </c>
      <c r="J15" s="47">
        <v>0</v>
      </c>
      <c r="K15" s="47">
        <v>416.9044627717992</v>
      </c>
      <c r="L15" s="39" t="s">
        <v>49</v>
      </c>
      <c r="M15" s="97" t="s">
        <v>50</v>
      </c>
    </row>
    <row r="16" spans="2:13" ht="33.75">
      <c r="B16" s="49">
        <f t="shared" si="0"/>
        <v>3720514.5026993454</v>
      </c>
      <c r="C16" s="47">
        <v>3720514.5026993454</v>
      </c>
      <c r="D16" s="47">
        <v>0</v>
      </c>
      <c r="E16" s="47">
        <v>0</v>
      </c>
      <c r="F16" s="47">
        <v>0</v>
      </c>
      <c r="G16" s="47">
        <v>0</v>
      </c>
      <c r="H16" s="47">
        <v>0</v>
      </c>
      <c r="I16" s="47">
        <v>0</v>
      </c>
      <c r="J16" s="47">
        <v>0</v>
      </c>
      <c r="K16" s="47">
        <v>0</v>
      </c>
      <c r="L16" s="4" t="s">
        <v>51</v>
      </c>
      <c r="M16" s="97" t="s">
        <v>73</v>
      </c>
    </row>
    <row r="17" spans="2:13" ht="32.25" customHeight="1" thickBot="1">
      <c r="B17" s="49">
        <f t="shared" si="0"/>
        <v>267182034.0204057</v>
      </c>
      <c r="C17" s="51">
        <f aca="true" t="shared" si="1" ref="C17:K17">SUM(C9:C16)</f>
        <v>3720514.5026993454</v>
      </c>
      <c r="D17" s="51">
        <f t="shared" si="1"/>
        <v>177133.7714161999</v>
      </c>
      <c r="E17" s="51">
        <f t="shared" si="1"/>
        <v>13822801.193054603</v>
      </c>
      <c r="F17" s="51">
        <f t="shared" si="1"/>
        <v>3547275.1654275507</v>
      </c>
      <c r="G17" s="51">
        <f t="shared" si="1"/>
        <v>28913.630053026875</v>
      </c>
      <c r="H17" s="51">
        <f t="shared" si="1"/>
        <v>42783412.21328173</v>
      </c>
      <c r="I17" s="51">
        <f t="shared" si="1"/>
        <v>79906116.69051488</v>
      </c>
      <c r="J17" s="51">
        <f t="shared" si="1"/>
        <v>584228.398345082</v>
      </c>
      <c r="K17" s="68">
        <f t="shared" si="1"/>
        <v>122611638.4556133</v>
      </c>
      <c r="L17" s="40" t="s">
        <v>52</v>
      </c>
      <c r="M17" s="98" t="s">
        <v>53</v>
      </c>
    </row>
    <row r="18" spans="2:13" ht="33.75">
      <c r="B18" s="49">
        <f t="shared" si="0"/>
        <v>6052955.163996989</v>
      </c>
      <c r="C18" s="47">
        <v>3912.96172</v>
      </c>
      <c r="D18" s="47">
        <v>213824.623928</v>
      </c>
      <c r="E18" s="47">
        <v>0</v>
      </c>
      <c r="F18" s="47">
        <v>188610.34919399998</v>
      </c>
      <c r="G18" s="47">
        <v>9743.516184463353</v>
      </c>
      <c r="H18" s="47">
        <v>0</v>
      </c>
      <c r="I18" s="47">
        <v>1684937.3235984081</v>
      </c>
      <c r="J18" s="47">
        <v>9169.555659935964</v>
      </c>
      <c r="K18" s="47">
        <v>3942756.8337121815</v>
      </c>
      <c r="L18" s="4" t="s">
        <v>54</v>
      </c>
      <c r="M18" s="97" t="s">
        <v>55</v>
      </c>
    </row>
    <row r="19" spans="2:13" ht="34.5" thickBot="1">
      <c r="B19" s="49">
        <f t="shared" si="0"/>
        <v>273234989.1844027</v>
      </c>
      <c r="C19" s="51">
        <f aca="true" t="shared" si="2" ref="C19:K19">+C18+C17</f>
        <v>3724427.4644193454</v>
      </c>
      <c r="D19" s="51">
        <f t="shared" si="2"/>
        <v>390958.39534419985</v>
      </c>
      <c r="E19" s="51">
        <f t="shared" si="2"/>
        <v>13822801.193054603</v>
      </c>
      <c r="F19" s="51">
        <f t="shared" si="2"/>
        <v>3735885.5146215507</v>
      </c>
      <c r="G19" s="51">
        <f t="shared" si="2"/>
        <v>38657.146237490226</v>
      </c>
      <c r="H19" s="51">
        <f t="shared" si="2"/>
        <v>42783412.21328173</v>
      </c>
      <c r="I19" s="51">
        <f t="shared" si="2"/>
        <v>81591054.01411329</v>
      </c>
      <c r="J19" s="51">
        <f t="shared" si="2"/>
        <v>593397.9540050179</v>
      </c>
      <c r="K19" s="68">
        <f t="shared" si="2"/>
        <v>126554395.28932548</v>
      </c>
      <c r="L19" s="32" t="s">
        <v>56</v>
      </c>
      <c r="M19" s="98" t="s">
        <v>57</v>
      </c>
    </row>
    <row r="20" spans="2:13" ht="33" customHeight="1" thickBot="1">
      <c r="B20" s="49">
        <f t="shared" si="0"/>
        <v>8380964.810634498</v>
      </c>
      <c r="C20" s="47">
        <v>0</v>
      </c>
      <c r="D20" s="47">
        <v>8380964.810634498</v>
      </c>
      <c r="E20" s="47">
        <v>0</v>
      </c>
      <c r="F20" s="47">
        <v>0</v>
      </c>
      <c r="G20" s="47">
        <v>0</v>
      </c>
      <c r="H20" s="47">
        <v>0</v>
      </c>
      <c r="I20" s="47">
        <v>0</v>
      </c>
      <c r="J20" s="47">
        <v>0</v>
      </c>
      <c r="K20" s="47">
        <v>0</v>
      </c>
      <c r="L20" s="4" t="s">
        <v>58</v>
      </c>
      <c r="M20" s="97" t="s">
        <v>146</v>
      </c>
    </row>
    <row r="21" spans="2:13" ht="34.5" thickBot="1">
      <c r="B21" s="49">
        <f t="shared" si="0"/>
        <v>1355676.1402427445</v>
      </c>
      <c r="C21" s="47">
        <v>0</v>
      </c>
      <c r="D21" s="47">
        <v>1329458.9962657446</v>
      </c>
      <c r="E21" s="47">
        <v>0</v>
      </c>
      <c r="F21" s="47">
        <v>0</v>
      </c>
      <c r="G21" s="47">
        <v>26217.143977000003</v>
      </c>
      <c r="H21" s="47">
        <v>0</v>
      </c>
      <c r="I21" s="47">
        <v>0</v>
      </c>
      <c r="J21" s="47">
        <v>0</v>
      </c>
      <c r="K21" s="47">
        <v>0</v>
      </c>
      <c r="L21" s="4" t="s">
        <v>59</v>
      </c>
      <c r="M21" s="97" t="s">
        <v>60</v>
      </c>
    </row>
    <row r="22" spans="2:13" ht="34.5" thickBot="1">
      <c r="B22" s="49">
        <f t="shared" si="0"/>
        <v>13903.81251176437</v>
      </c>
      <c r="C22" s="47">
        <v>0</v>
      </c>
      <c r="D22" s="47">
        <v>0</v>
      </c>
      <c r="E22" s="47">
        <v>257.55974676437006</v>
      </c>
      <c r="F22" s="47">
        <v>4605.9997299999995</v>
      </c>
      <c r="G22" s="47">
        <v>8402.083035</v>
      </c>
      <c r="H22" s="47">
        <v>0</v>
      </c>
      <c r="I22" s="47">
        <v>638.17</v>
      </c>
      <c r="J22" s="47">
        <v>0</v>
      </c>
      <c r="K22" s="47">
        <v>0</v>
      </c>
      <c r="L22" s="4" t="s">
        <v>61</v>
      </c>
      <c r="M22" s="97" t="s">
        <v>62</v>
      </c>
    </row>
    <row r="23" spans="2:13" ht="29.25" customHeight="1" thickBot="1">
      <c r="B23" s="49">
        <f t="shared" si="0"/>
        <v>1439592.814039624</v>
      </c>
      <c r="C23" s="47">
        <v>0</v>
      </c>
      <c r="D23" s="47">
        <v>184418.78123442404</v>
      </c>
      <c r="E23" s="47">
        <v>0</v>
      </c>
      <c r="F23" s="47">
        <v>0</v>
      </c>
      <c r="G23" s="47">
        <v>4703.981674</v>
      </c>
      <c r="H23" s="47">
        <v>0</v>
      </c>
      <c r="I23" s="47">
        <v>1250470.0511312</v>
      </c>
      <c r="J23" s="47">
        <v>0</v>
      </c>
      <c r="K23" s="47">
        <v>0</v>
      </c>
      <c r="L23" s="4" t="s">
        <v>63</v>
      </c>
      <c r="M23" s="97" t="s">
        <v>64</v>
      </c>
    </row>
    <row r="24" spans="2:13" ht="34.5" thickBot="1">
      <c r="B24" s="49">
        <f t="shared" si="0"/>
        <v>1529215.3011922538</v>
      </c>
      <c r="C24" s="47">
        <v>0</v>
      </c>
      <c r="D24" s="47">
        <v>1521588.444990957</v>
      </c>
      <c r="E24" s="47">
        <v>7626.856201296834</v>
      </c>
      <c r="F24" s="47">
        <v>0</v>
      </c>
      <c r="G24" s="47">
        <v>0</v>
      </c>
      <c r="H24" s="47">
        <v>0</v>
      </c>
      <c r="I24" s="47">
        <v>0</v>
      </c>
      <c r="J24" s="47">
        <v>0</v>
      </c>
      <c r="K24" s="47">
        <v>0</v>
      </c>
      <c r="L24" s="4" t="s">
        <v>65</v>
      </c>
      <c r="M24" s="97" t="s">
        <v>66</v>
      </c>
    </row>
    <row r="25" spans="2:13" ht="34.5" thickBot="1">
      <c r="B25" s="49">
        <f t="shared" si="0"/>
        <v>369639.385971</v>
      </c>
      <c r="C25" s="47">
        <v>0</v>
      </c>
      <c r="D25" s="47">
        <v>19314.385971</v>
      </c>
      <c r="E25" s="47">
        <v>0</v>
      </c>
      <c r="F25" s="47">
        <v>350325</v>
      </c>
      <c r="G25" s="47">
        <v>0</v>
      </c>
      <c r="H25" s="47">
        <v>0</v>
      </c>
      <c r="I25" s="47">
        <v>0</v>
      </c>
      <c r="J25" s="47">
        <v>0</v>
      </c>
      <c r="K25" s="47">
        <v>0</v>
      </c>
      <c r="L25" s="4" t="s">
        <v>67</v>
      </c>
      <c r="M25" s="97" t="s">
        <v>68</v>
      </c>
    </row>
    <row r="26" spans="2:13" ht="34.5" thickBot="1">
      <c r="B26" s="49">
        <f t="shared" si="0"/>
        <v>3729.70176</v>
      </c>
      <c r="C26" s="47">
        <v>0</v>
      </c>
      <c r="D26" s="47">
        <v>0</v>
      </c>
      <c r="E26" s="47">
        <v>0</v>
      </c>
      <c r="F26" s="47">
        <v>0</v>
      </c>
      <c r="G26" s="47">
        <v>3729.70176</v>
      </c>
      <c r="H26" s="47">
        <v>0</v>
      </c>
      <c r="I26" s="47">
        <v>0</v>
      </c>
      <c r="J26" s="47">
        <v>0</v>
      </c>
      <c r="K26" s="47">
        <v>0</v>
      </c>
      <c r="L26" s="33" t="s">
        <v>69</v>
      </c>
      <c r="M26" s="99" t="s">
        <v>70</v>
      </c>
    </row>
    <row r="27" spans="2:13" ht="34.5" thickBot="1">
      <c r="B27" s="53">
        <f t="shared" si="0"/>
        <v>286327711.1507546</v>
      </c>
      <c r="C27" s="55">
        <f aca="true" t="shared" si="3" ref="C27:K27">SUM(C19:C26)</f>
        <v>3724427.4644193454</v>
      </c>
      <c r="D27" s="55">
        <f t="shared" si="3"/>
        <v>11826703.814440824</v>
      </c>
      <c r="E27" s="55">
        <f t="shared" si="3"/>
        <v>13830685.609002665</v>
      </c>
      <c r="F27" s="55">
        <f t="shared" si="3"/>
        <v>4090816.5143515505</v>
      </c>
      <c r="G27" s="55">
        <f t="shared" si="3"/>
        <v>81710.05668349023</v>
      </c>
      <c r="H27" s="55">
        <f t="shared" si="3"/>
        <v>42783412.21328173</v>
      </c>
      <c r="I27" s="55">
        <f t="shared" si="3"/>
        <v>82842162.2352445</v>
      </c>
      <c r="J27" s="55">
        <f t="shared" si="3"/>
        <v>593397.9540050179</v>
      </c>
      <c r="K27" s="69">
        <f t="shared" si="3"/>
        <v>126554395.28932548</v>
      </c>
      <c r="L27" s="34" t="s">
        <v>71</v>
      </c>
      <c r="M27" s="100" t="s">
        <v>72</v>
      </c>
    </row>
  </sheetData>
  <sheetProtection/>
  <mergeCells count="11">
    <mergeCell ref="K6:K7"/>
    <mergeCell ref="L6:M7"/>
    <mergeCell ref="F6:F7"/>
    <mergeCell ref="G6:G7"/>
    <mergeCell ref="H6:H7"/>
    <mergeCell ref="I6:I7"/>
    <mergeCell ref="B6:B8"/>
    <mergeCell ref="C6:C7"/>
    <mergeCell ref="D6:D7"/>
    <mergeCell ref="E6:E7"/>
    <mergeCell ref="J6:J7"/>
  </mergeCells>
  <printOptions/>
  <pageMargins left="0.23" right="0.26" top="1" bottom="1" header="0.5" footer="0.5"/>
  <pageSetup horizontalDpi="600" verticalDpi="600" orientation="landscape" paperSize="9" scale="55" r:id="rId2"/>
  <headerFooter alignWithMargins="0">
    <oddFooter>&amp;L&amp;"Arial,Bold"&amp;18 111</oddFooter>
  </headerFooter>
  <drawing r:id="rId1"/>
</worksheet>
</file>

<file path=xl/worksheets/sheet8.xml><?xml version="1.0" encoding="utf-8"?>
<worksheet xmlns="http://schemas.openxmlformats.org/spreadsheetml/2006/main" xmlns:r="http://schemas.openxmlformats.org/officeDocument/2006/relationships">
  <dimension ref="C4:N35"/>
  <sheetViews>
    <sheetView zoomScalePageLayoutView="0" workbookViewId="0" topLeftCell="H1">
      <selection activeCell="N5" sqref="N5"/>
    </sheetView>
  </sheetViews>
  <sheetFormatPr defaultColWidth="9.140625" defaultRowHeight="12.75"/>
  <cols>
    <col min="3" max="10" width="15.7109375" style="0" customWidth="1"/>
    <col min="11" max="11" width="17.140625" style="0" customWidth="1"/>
    <col min="12" max="12" width="15.7109375" style="0" customWidth="1"/>
    <col min="13" max="13" width="12.28125" style="0" customWidth="1"/>
    <col min="14" max="14" width="58.421875" style="0" customWidth="1"/>
  </cols>
  <sheetData>
    <row r="4" spans="3:14" ht="27.75">
      <c r="C4" s="114" t="s">
        <v>150</v>
      </c>
      <c r="D4" s="12"/>
      <c r="E4" s="12"/>
      <c r="F4" s="12"/>
      <c r="G4" s="12"/>
      <c r="H4" s="12"/>
      <c r="I4" s="12"/>
      <c r="J4" s="12"/>
      <c r="K4" s="12"/>
      <c r="L4" s="12"/>
      <c r="M4" s="12"/>
      <c r="N4" s="113" t="s">
        <v>162</v>
      </c>
    </row>
    <row r="5" spans="4:14" ht="25.5" thickBot="1">
      <c r="D5" s="12"/>
      <c r="E5" s="12"/>
      <c r="F5" s="12"/>
      <c r="G5" s="12"/>
      <c r="H5" s="12"/>
      <c r="I5" s="12"/>
      <c r="J5" s="12"/>
      <c r="K5" s="12"/>
      <c r="L5" s="12"/>
      <c r="M5" s="12"/>
      <c r="N5" s="12"/>
    </row>
    <row r="6" spans="3:14" ht="12.75" customHeight="1">
      <c r="C6" s="172" t="s">
        <v>92</v>
      </c>
      <c r="D6" s="170" t="s">
        <v>102</v>
      </c>
      <c r="E6" s="170" t="s">
        <v>93</v>
      </c>
      <c r="F6" s="170" t="s">
        <v>94</v>
      </c>
      <c r="G6" s="170" t="s">
        <v>95</v>
      </c>
      <c r="H6" s="170" t="s">
        <v>96</v>
      </c>
      <c r="I6" s="170" t="s">
        <v>97</v>
      </c>
      <c r="J6" s="170" t="s">
        <v>98</v>
      </c>
      <c r="K6" s="170" t="s">
        <v>99</v>
      </c>
      <c r="L6" s="175" t="s">
        <v>100</v>
      </c>
      <c r="M6" s="147" t="s">
        <v>153</v>
      </c>
      <c r="N6" s="167"/>
    </row>
    <row r="7" spans="3:14" ht="109.5" customHeight="1">
      <c r="C7" s="173"/>
      <c r="D7" s="171"/>
      <c r="E7" s="171"/>
      <c r="F7" s="171"/>
      <c r="G7" s="171"/>
      <c r="H7" s="171"/>
      <c r="I7" s="171"/>
      <c r="J7" s="171"/>
      <c r="K7" s="171"/>
      <c r="L7" s="176"/>
      <c r="M7" s="168"/>
      <c r="N7" s="169"/>
    </row>
    <row r="8" spans="3:14" ht="27.75" customHeight="1" thickBot="1">
      <c r="C8" s="174"/>
      <c r="D8" s="36" t="s">
        <v>90</v>
      </c>
      <c r="E8" s="36" t="s">
        <v>88</v>
      </c>
      <c r="F8" s="36" t="s">
        <v>86</v>
      </c>
      <c r="G8" s="36" t="s">
        <v>84</v>
      </c>
      <c r="H8" s="36" t="s">
        <v>82</v>
      </c>
      <c r="I8" s="36" t="s">
        <v>80</v>
      </c>
      <c r="J8" s="36" t="s">
        <v>78</v>
      </c>
      <c r="K8" s="36" t="s">
        <v>76</v>
      </c>
      <c r="L8" s="37" t="s">
        <v>74</v>
      </c>
      <c r="M8" s="14" t="s">
        <v>101</v>
      </c>
      <c r="N8" s="88" t="s">
        <v>36</v>
      </c>
    </row>
    <row r="9" spans="3:14" ht="32.25" customHeight="1">
      <c r="C9" s="57">
        <f>+'جدول 3'!B9/'جدول 3'!B27*100</f>
        <v>60.61723235741283</v>
      </c>
      <c r="D9" s="58">
        <f>+'جدول 3'!C9/'جدول 3'!C27*100</f>
        <v>0</v>
      </c>
      <c r="E9" s="58">
        <f>+'جدول 3'!D9/'جدول 3'!D27*100</f>
        <v>0</v>
      </c>
      <c r="F9" s="58">
        <f>+'جدول 3'!E9/'جدول 3'!E27*100</f>
        <v>0</v>
      </c>
      <c r="G9" s="58">
        <f>+'جدول 3'!F9/'جدول 3'!F27*100</f>
        <v>0.15416652929493935</v>
      </c>
      <c r="H9" s="58">
        <f>+'جدول 3'!G9/'جدول 3'!G27*100</f>
        <v>0</v>
      </c>
      <c r="I9" s="58">
        <f>+'جدول 3'!H9/'جدول 3'!H27*100</f>
        <v>3.0580681641316563</v>
      </c>
      <c r="J9" s="58">
        <f>+'جدول 3'!I9/'جدول 3'!I27*100</f>
        <v>66.96717222024293</v>
      </c>
      <c r="K9" s="58">
        <f>+'جدول 3'!J9/'جدول 3'!J27*100</f>
        <v>0</v>
      </c>
      <c r="L9" s="59">
        <f>+'جدول 3'!K9/'جدول 3'!K27*100</f>
        <v>92.27038513489808</v>
      </c>
      <c r="M9" s="38" t="s">
        <v>37</v>
      </c>
      <c r="N9" s="96" t="s">
        <v>38</v>
      </c>
    </row>
    <row r="10" spans="3:14" ht="33.75">
      <c r="C10" s="60">
        <f>+'جدول 3'!B10/'جدول 3'!B27*100</f>
        <v>1.4897187864866224</v>
      </c>
      <c r="D10" s="61">
        <f>+'جدول 3'!C10/'جدول 3'!C27*100</f>
        <v>0</v>
      </c>
      <c r="E10" s="61">
        <f>+'جدول 3'!D10/'جدول 3'!D27*100</f>
        <v>0</v>
      </c>
      <c r="F10" s="61">
        <f>+'جدول 3'!E10/'جدول 3'!E27*100</f>
        <v>12.4846539018895</v>
      </c>
      <c r="G10" s="61">
        <f>+'جدول 3'!F10/'جدول 3'!F27*100</f>
        <v>0</v>
      </c>
      <c r="H10" s="61">
        <f>+'جدول 3'!G10/'جدول 3'!G27*100</f>
        <v>0</v>
      </c>
      <c r="I10" s="61">
        <f>+'جدول 3'!H10/'جدول 3'!H27*100</f>
        <v>0</v>
      </c>
      <c r="J10" s="61">
        <f>+'جدول 3'!I10/'جدول 3'!I27*100</f>
        <v>2.5088285649537663</v>
      </c>
      <c r="K10" s="61">
        <f>+'جدول 3'!J10/'جدول 3'!J27*100</f>
        <v>2.1396128734448983</v>
      </c>
      <c r="L10" s="62">
        <f>+'جدول 3'!K10/'جدول 3'!K27*100</f>
        <v>0.35376110277813333</v>
      </c>
      <c r="M10" s="39" t="s">
        <v>39</v>
      </c>
      <c r="N10" s="97" t="s">
        <v>40</v>
      </c>
    </row>
    <row r="11" spans="3:14" ht="33.75">
      <c r="C11" s="60">
        <f>+'جدول 3'!B11/'جدول 3'!B27*100</f>
        <v>0.30073016180680795</v>
      </c>
      <c r="D11" s="61">
        <f>+'جدول 3'!C11/'جدول 3'!C27*100</f>
        <v>0</v>
      </c>
      <c r="E11" s="61">
        <f>+'جدول 3'!D11/'جدول 3'!D27*100</f>
        <v>0</v>
      </c>
      <c r="F11" s="61">
        <f>+'جدول 3'!E11/'جدول 3'!E27*100</f>
        <v>1.1937016497483854</v>
      </c>
      <c r="G11" s="61">
        <f>+'جدول 3'!F11/'جدول 3'!F27*100</f>
        <v>0</v>
      </c>
      <c r="H11" s="61">
        <f>+'جدول 3'!G11/'جدول 3'!G27*100</f>
        <v>0</v>
      </c>
      <c r="I11" s="61">
        <f>+'جدول 3'!H11/'جدول 3'!H27*100</f>
        <v>0</v>
      </c>
      <c r="J11" s="61">
        <f>+'جدول 3'!I11/'جدول 3'!I27*100</f>
        <v>0.14204842645715554</v>
      </c>
      <c r="K11" s="61">
        <f>+'جدول 3'!J11/'جدول 3'!J27*100</f>
        <v>96.31512469380691</v>
      </c>
      <c r="L11" s="62">
        <f>+'جدول 3'!K11/'جدول 3'!K27*100</f>
        <v>0.0053484507677994545</v>
      </c>
      <c r="M11" s="39" t="s">
        <v>41</v>
      </c>
      <c r="N11" s="97" t="s">
        <v>42</v>
      </c>
    </row>
    <row r="12" spans="3:14" ht="33.75">
      <c r="C12" s="60">
        <f>+'جدول 3'!B12/'جدول 3'!B27*100</f>
        <v>7.1493009650891</v>
      </c>
      <c r="D12" s="61">
        <f>+'جدول 3'!C12/'جدول 3'!C27*100</f>
        <v>0</v>
      </c>
      <c r="E12" s="61">
        <f>+'جدول 3'!D12/'جدول 3'!D27*100</f>
        <v>0</v>
      </c>
      <c r="F12" s="61">
        <f>+'جدول 3'!E12/'جدول 3'!E27*100</f>
        <v>0</v>
      </c>
      <c r="G12" s="61">
        <f>+'جدول 3'!F12/'جدول 3'!F27*100</f>
        <v>0</v>
      </c>
      <c r="H12" s="61">
        <f>+'جدول 3'!G12/'جدول 3'!G27*100</f>
        <v>0</v>
      </c>
      <c r="I12" s="61">
        <f>+'جدول 3'!H12/'جدول 3'!H27*100</f>
        <v>0</v>
      </c>
      <c r="J12" s="61">
        <f>+'جدول 3'!I12/'جدول 3'!I27*100</f>
        <v>18.915297538999372</v>
      </c>
      <c r="K12" s="61">
        <f>+'جدول 3'!J12/'جدول 3'!J27*100</f>
        <v>0</v>
      </c>
      <c r="L12" s="62">
        <f>+'جدول 3'!K12/'جدول 3'!K27*100</f>
        <v>3.7933003678824218</v>
      </c>
      <c r="M12" s="39" t="s">
        <v>43</v>
      </c>
      <c r="N12" s="97" t="s">
        <v>44</v>
      </c>
    </row>
    <row r="13" spans="3:14" ht="38.25" customHeight="1">
      <c r="C13" s="60">
        <f>+'جدول 3'!B13/'جدول 3'!B27*100</f>
        <v>16.552481672405175</v>
      </c>
      <c r="D13" s="61">
        <f>+'جدول 3'!C13/'جدول 3'!C27*100</f>
        <v>0</v>
      </c>
      <c r="E13" s="61">
        <f>+'جدول 3'!D13/'جدول 3'!D27*100</f>
        <v>0.011054982187036506</v>
      </c>
      <c r="F13" s="61">
        <f>+'جدول 3'!E13/'جدول 3'!E27*100</f>
        <v>0.019923090422982292</v>
      </c>
      <c r="G13" s="61">
        <f>+'جدول 3'!F13/'جدول 3'!F27*100</f>
        <v>11.752324625813923</v>
      </c>
      <c r="H13" s="61">
        <f>+'جدول 3'!G13/'جدول 3'!G27*100</f>
        <v>0</v>
      </c>
      <c r="I13" s="61">
        <f>+'جدول 3'!H13/'جدول 3'!H27*100</f>
        <v>96.92147079639489</v>
      </c>
      <c r="J13" s="61">
        <f>+'جدول 3'!I13/'جدول 3'!I27*100</f>
        <v>5.865689744174082</v>
      </c>
      <c r="K13" s="61">
        <f>+'جدول 3'!J13/'جدول 3'!J27*100</f>
        <v>0</v>
      </c>
      <c r="L13" s="62">
        <f>+'جدول 3'!K13/'جدول 3'!K27*100</f>
        <v>0.4614113521826084</v>
      </c>
      <c r="M13" s="39" t="s">
        <v>45</v>
      </c>
      <c r="N13" s="97" t="s">
        <v>46</v>
      </c>
    </row>
    <row r="14" spans="3:14" ht="33.75">
      <c r="C14" s="60">
        <f>+'جدول 3'!B14/'جدول 3'!B27*100</f>
        <v>4.873212835467728</v>
      </c>
      <c r="D14" s="61">
        <f>+'جدول 3'!C14/'جدول 3'!C27*100</f>
        <v>0</v>
      </c>
      <c r="E14" s="61">
        <f>+'جدول 3'!D14/'جدول 3'!D27*100</f>
        <v>1.4866892261350937</v>
      </c>
      <c r="F14" s="61">
        <f>+'جدول 3'!E14/'جدول 3'!E27*100</f>
        <v>86.24471466882078</v>
      </c>
      <c r="G14" s="61">
        <f>+'جدول 3'!F14/'جدول 3'!F27*100</f>
        <v>3.102944808366087</v>
      </c>
      <c r="H14" s="61">
        <f>+'جدول 3'!G14/'جدول 3'!G27*100</f>
        <v>11.863486057262165</v>
      </c>
      <c r="I14" s="61">
        <f>+'جدول 3'!H14/'جدول 3'!H27*100</f>
        <v>0.020461039473468227</v>
      </c>
      <c r="J14" s="61">
        <f>+'جدول 3'!I14/'جدول 3'!I27*100</f>
        <v>2.05681947813462</v>
      </c>
      <c r="K14" s="61">
        <f>+'جدول 3'!J14/'جدول 3'!J27*100</f>
        <v>0</v>
      </c>
      <c r="L14" s="62">
        <f>+'جدول 3'!K14/'جدول 3'!K27*100</f>
        <v>0</v>
      </c>
      <c r="M14" s="39" t="s">
        <v>47</v>
      </c>
      <c r="N14" s="97" t="s">
        <v>48</v>
      </c>
    </row>
    <row r="15" spans="3:14" ht="33.75">
      <c r="C15" s="60">
        <f>+'جدول 3'!B15/'جدول 3'!B27*100</f>
        <v>1.0313020495950997</v>
      </c>
      <c r="D15" s="61">
        <f>+'جدول 3'!C15/'جدول 3'!C27*100</f>
        <v>0</v>
      </c>
      <c r="E15" s="61">
        <f>+'جدول 3'!D15/'جدول 3'!D27*100</f>
        <v>0</v>
      </c>
      <c r="F15" s="61">
        <f>+'جدول 3'!E15/'جدول 3'!E27*100</f>
        <v>0</v>
      </c>
      <c r="G15" s="61">
        <f>+'جدول 3'!F15/'جدول 3'!F27*100</f>
        <v>71.7036970500169</v>
      </c>
      <c r="H15" s="61">
        <f>+'جدول 3'!G15/'جدول 3'!G27*100</f>
        <v>23.522158288850452</v>
      </c>
      <c r="I15" s="61">
        <f>+'جدول 3'!H15/'جدول 3'!H27*100</f>
        <v>0</v>
      </c>
      <c r="J15" s="61">
        <f>+'جدول 3'!I15/'جدول 3'!I27*100</f>
        <v>0</v>
      </c>
      <c r="K15" s="61">
        <f>+'جدول 3'!J15/'جدول 3'!J27*100</f>
        <v>0</v>
      </c>
      <c r="L15" s="62">
        <f>+'جدول 3'!K15/'جدول 3'!K27*100</f>
        <v>0.000329427090871623</v>
      </c>
      <c r="M15" s="39" t="s">
        <v>49</v>
      </c>
      <c r="N15" s="97" t="s">
        <v>50</v>
      </c>
    </row>
    <row r="16" spans="3:14" ht="26.25" customHeight="1">
      <c r="C16" s="60">
        <f>+'جدول 3'!B16/'جدول 3'!B27*100</f>
        <v>1.2993902992297015</v>
      </c>
      <c r="D16" s="61">
        <f>+'جدول 3'!C16/'جدول 3'!C27*100</f>
        <v>99.89493789965353</v>
      </c>
      <c r="E16" s="61">
        <f>+'جدول 3'!D16/'جدول 3'!D27*100</f>
        <v>0</v>
      </c>
      <c r="F16" s="61">
        <f>+'جدول 3'!E16/'جدول 3'!E27*100</f>
        <v>0</v>
      </c>
      <c r="G16" s="61">
        <f>+'جدول 3'!F16/'جدول 3'!F27*100</f>
        <v>0</v>
      </c>
      <c r="H16" s="61">
        <f>+'جدول 3'!G16/'جدول 3'!G27*100</f>
        <v>0</v>
      </c>
      <c r="I16" s="61">
        <f>+'جدول 3'!H16/'جدول 3'!H27*100</f>
        <v>0</v>
      </c>
      <c r="J16" s="61">
        <f>+'جدول 3'!I16/'جدول 3'!I27*100</f>
        <v>0</v>
      </c>
      <c r="K16" s="61">
        <f>+'جدول 3'!J16/'جدول 3'!J27*100</f>
        <v>0</v>
      </c>
      <c r="L16" s="62">
        <f>+'جدول 3'!K16/'جدول 3'!K27*100</f>
        <v>0</v>
      </c>
      <c r="M16" s="4" t="s">
        <v>51</v>
      </c>
      <c r="N16" s="97" t="s">
        <v>73</v>
      </c>
    </row>
    <row r="17" spans="3:14" ht="32.25" customHeight="1">
      <c r="C17" s="60">
        <f>+'جدول 3'!B17/'جدول 3'!B27*100</f>
        <v>93.31336912749305</v>
      </c>
      <c r="D17" s="61">
        <f>+'جدول 3'!C17/'جدول 3'!C27*100</f>
        <v>99.89493789965353</v>
      </c>
      <c r="E17" s="61">
        <f>+'جدول 3'!D17/'جدول 3'!D27*100</f>
        <v>1.4977442083221302</v>
      </c>
      <c r="F17" s="61">
        <f>+'جدول 3'!E17/'جدول 3'!E27*100</f>
        <v>99.94299331088165</v>
      </c>
      <c r="G17" s="61">
        <f>+'جدول 3'!F17/'جدول 3'!F27*100</f>
        <v>86.71313301349186</v>
      </c>
      <c r="H17" s="61">
        <f>+'جدول 3'!G17/'جدول 3'!G27*100</f>
        <v>35.38564434611261</v>
      </c>
      <c r="I17" s="61">
        <f>+'جدول 3'!H17/'جدول 3'!H27*100</f>
        <v>100</v>
      </c>
      <c r="J17" s="61">
        <f>+'جدول 3'!I17/'جدول 3'!I27*100</f>
        <v>96.45585597296191</v>
      </c>
      <c r="K17" s="61">
        <f>+'جدول 3'!J17/'جدول 3'!J27*100</f>
        <v>98.45473756725181</v>
      </c>
      <c r="L17" s="62">
        <f>+'جدول 3'!K17/'جدول 3'!K27*100</f>
        <v>96.8845358355999</v>
      </c>
      <c r="M17" s="40" t="s">
        <v>52</v>
      </c>
      <c r="N17" s="98" t="s">
        <v>53</v>
      </c>
    </row>
    <row r="18" spans="3:14" ht="36.75" customHeight="1">
      <c r="C18" s="60">
        <f>+'جدول 3'!B18/'جدول 3'!B27*100</f>
        <v>2.1139955820797396</v>
      </c>
      <c r="D18" s="61">
        <f>+'جدول 3'!C18/'جدول 3'!C27*100</f>
        <v>0.10506210034647695</v>
      </c>
      <c r="E18" s="61">
        <f>+'جدول 3'!D18/'جدول 3'!D27*100</f>
        <v>1.8079815583688885</v>
      </c>
      <c r="F18" s="61">
        <f>+'جدول 3'!E18/'جدول 3'!E27*100</f>
        <v>0</v>
      </c>
      <c r="G18" s="61">
        <f>+'جدول 3'!F18/'جدول 3'!F27*100</f>
        <v>4.610579539128932</v>
      </c>
      <c r="H18" s="61">
        <f>+'جدول 3'!G18/'جدول 3'!G27*100</f>
        <v>11.924500581618199</v>
      </c>
      <c r="I18" s="61">
        <f>+'جدول 3'!H18/'جدول 3'!H27*100</f>
        <v>0</v>
      </c>
      <c r="J18" s="61">
        <f>+'جدول 3'!I18/'جدول 3'!I27*100</f>
        <v>2.0339127783914432</v>
      </c>
      <c r="K18" s="61">
        <f>+'جدول 3'!J18/'جدول 3'!J27*100</f>
        <v>1.5452624327481967</v>
      </c>
      <c r="L18" s="62">
        <f>+'جدول 3'!K18/'جدول 3'!K27*100</f>
        <v>3.1154641644000987</v>
      </c>
      <c r="M18" s="4" t="s">
        <v>54</v>
      </c>
      <c r="N18" s="97" t="s">
        <v>55</v>
      </c>
    </row>
    <row r="19" spans="3:14" ht="33.75">
      <c r="C19" s="60">
        <f>+'جدول 3'!B19/'جدول 3'!B27*100</f>
        <v>95.4273647095728</v>
      </c>
      <c r="D19" s="61">
        <f>+'جدول 3'!C19/'جدول 3'!C27*100</f>
        <v>100</v>
      </c>
      <c r="E19" s="61">
        <f>+'جدول 3'!D19/'جدول 3'!D27*100</f>
        <v>3.3057257666910185</v>
      </c>
      <c r="F19" s="61">
        <f>+'جدول 3'!E19/'جدول 3'!E27*100</f>
        <v>99.94299331088165</v>
      </c>
      <c r="G19" s="61">
        <f>+'جدول 3'!F19/'جدول 3'!F27*100</f>
        <v>91.32371255262078</v>
      </c>
      <c r="H19" s="61">
        <f>+'جدول 3'!G19/'جدول 3'!G27*100</f>
        <v>47.31014492773081</v>
      </c>
      <c r="I19" s="61">
        <f>+'جدول 3'!H19/'جدول 3'!H27*100</f>
        <v>100</v>
      </c>
      <c r="J19" s="61">
        <f>+'جدول 3'!I19/'جدول 3'!I27*100</f>
        <v>98.48976875135337</v>
      </c>
      <c r="K19" s="61">
        <f>+'جدول 3'!J19/'جدول 3'!J27*100</f>
        <v>100</v>
      </c>
      <c r="L19" s="62">
        <f>+'جدول 3'!K19/'جدول 3'!K27*100</f>
        <v>100</v>
      </c>
      <c r="M19" s="32" t="s">
        <v>56</v>
      </c>
      <c r="N19" s="98" t="s">
        <v>57</v>
      </c>
    </row>
    <row r="20" spans="3:14" ht="33.75">
      <c r="C20" s="60">
        <f>+'جدول 3'!B20/'جدول 3'!B27*100</f>
        <v>2.9270533323342325</v>
      </c>
      <c r="D20" s="61">
        <f>+'جدول 3'!C20/'جدول 3'!C27*100</f>
        <v>0</v>
      </c>
      <c r="E20" s="61">
        <f>+'جدول 3'!D20/'جدول 3'!D27*100</f>
        <v>70.86475608191898</v>
      </c>
      <c r="F20" s="61">
        <f>+'جدول 3'!E20/'جدول 3'!E27*100</f>
        <v>0</v>
      </c>
      <c r="G20" s="61">
        <f>+'جدول 3'!F20/'جدول 3'!F27*100</f>
        <v>0</v>
      </c>
      <c r="H20" s="61">
        <f>+'جدول 3'!G20/'جدول 3'!G27*100</f>
        <v>0</v>
      </c>
      <c r="I20" s="61">
        <f>+'جدول 3'!H20/'جدول 3'!H27*100</f>
        <v>0</v>
      </c>
      <c r="J20" s="61">
        <f>+'جدول 3'!I20/'جدول 3'!I27*100</f>
        <v>0</v>
      </c>
      <c r="K20" s="61">
        <f>+'جدول 3'!J20/'جدول 3'!J27*100</f>
        <v>0</v>
      </c>
      <c r="L20" s="62">
        <f>+'جدول 3'!K20/'جدول 3'!K27*100</f>
        <v>0</v>
      </c>
      <c r="M20" s="4" t="s">
        <v>58</v>
      </c>
      <c r="N20" s="97" t="s">
        <v>146</v>
      </c>
    </row>
    <row r="21" spans="3:14" ht="33.75">
      <c r="C21" s="60">
        <f>+'جدول 3'!B21/'جدول 3'!B27*100</f>
        <v>0.47347011394540384</v>
      </c>
      <c r="D21" s="61">
        <f>+'جدول 3'!C21/'جدول 3'!C27*100</f>
        <v>0</v>
      </c>
      <c r="E21" s="61">
        <f>+'جدول 3'!D21/'جدول 3'!D27*100</f>
        <v>11.241162517678239</v>
      </c>
      <c r="F21" s="61">
        <f>+'جدول 3'!E21/'جدول 3'!E27*100</f>
        <v>0</v>
      </c>
      <c r="G21" s="61">
        <f>+'جدول 3'!F21/'جدول 3'!F27*100</f>
        <v>0</v>
      </c>
      <c r="H21" s="61">
        <f>+'جدول 3'!G21/'جدول 3'!G27*100</f>
        <v>32.085578007311874</v>
      </c>
      <c r="I21" s="61">
        <f>+'جدول 3'!H21/'جدول 3'!H27*100</f>
        <v>0</v>
      </c>
      <c r="J21" s="61">
        <f>+'جدول 3'!I21/'جدول 3'!I27*100</f>
        <v>0</v>
      </c>
      <c r="K21" s="61">
        <f>+'جدول 3'!J21/'جدول 3'!J27*100</f>
        <v>0</v>
      </c>
      <c r="L21" s="62">
        <f>+'جدول 3'!K21/'جدول 3'!K27*100</f>
        <v>0</v>
      </c>
      <c r="M21" s="4" t="s">
        <v>59</v>
      </c>
      <c r="N21" s="97" t="s">
        <v>60</v>
      </c>
    </row>
    <row r="22" spans="3:14" ht="39.75" customHeight="1">
      <c r="C22" s="60">
        <f>+'جدول 3'!B22/'جدول 3'!B27*100</f>
        <v>0.004855908796212835</v>
      </c>
      <c r="D22" s="61">
        <f>+'جدول 3'!C22/'جدول 3'!C27*100</f>
        <v>0</v>
      </c>
      <c r="E22" s="61">
        <f>+'جدول 3'!D22/'جدول 3'!D27*100</f>
        <v>0</v>
      </c>
      <c r="F22" s="61">
        <f>+'جدول 3'!E22/'جدول 3'!E27*100</f>
        <v>0.0018622341223396718</v>
      </c>
      <c r="G22" s="61">
        <f>+'جدول 3'!F22/'جدول 3'!F27*100</f>
        <v>0.11259365248578283</v>
      </c>
      <c r="H22" s="61">
        <f>+'جدول 3'!G22/'جدول 3'!G27*100</f>
        <v>10.282801623239685</v>
      </c>
      <c r="I22" s="61">
        <f>+'جدول 3'!H22/'جدول 3'!H27*100</f>
        <v>0</v>
      </c>
      <c r="J22" s="61">
        <f>+'جدول 3'!I22/'جدول 3'!I27*100</f>
        <v>0.0007703444511597936</v>
      </c>
      <c r="K22" s="61">
        <f>+'جدول 3'!J22/'جدول 3'!J27*100</f>
        <v>0</v>
      </c>
      <c r="L22" s="62">
        <f>+'جدول 3'!K22/'جدول 3'!K27*100</f>
        <v>0</v>
      </c>
      <c r="M22" s="4" t="s">
        <v>61</v>
      </c>
      <c r="N22" s="97" t="s">
        <v>62</v>
      </c>
    </row>
    <row r="23" spans="3:14" ht="32.25" customHeight="1">
      <c r="C23" s="60">
        <f>+'جدول 3'!B23/'جدول 3'!B27*100</f>
        <v>0.5027780260086888</v>
      </c>
      <c r="D23" s="61">
        <f>+'جدول 3'!C23/'جدول 3'!C27*100</f>
        <v>0</v>
      </c>
      <c r="E23" s="61">
        <f>+'جدول 3'!D23/'جدول 3'!D27*100</f>
        <v>1.5593421812867434</v>
      </c>
      <c r="F23" s="61">
        <f>+'جدول 3'!E23/'جدول 3'!E27*100</f>
        <v>0</v>
      </c>
      <c r="G23" s="61">
        <f>+'جدول 3'!F23/'جدول 3'!F27*100</f>
        <v>0</v>
      </c>
      <c r="H23" s="61">
        <f>+'جدول 3'!G23/'جدول 3'!G27*100</f>
        <v>5.75691887257062</v>
      </c>
      <c r="I23" s="61">
        <f>+'جدول 3'!H23/'جدول 3'!H27*100</f>
        <v>0</v>
      </c>
      <c r="J23" s="61">
        <f>+'جدول 3'!I23/'جدول 3'!I27*100</f>
        <v>1.5094609041954703</v>
      </c>
      <c r="K23" s="61">
        <f>+'جدول 3'!J23/'جدول 3'!J27*100</f>
        <v>0</v>
      </c>
      <c r="L23" s="62">
        <f>+'جدول 3'!K23/'جدول 3'!K27*100</f>
        <v>0</v>
      </c>
      <c r="M23" s="4" t="s">
        <v>63</v>
      </c>
      <c r="N23" s="97" t="s">
        <v>64</v>
      </c>
    </row>
    <row r="24" spans="3:14" ht="36" customHeight="1">
      <c r="C24" s="60">
        <f>+'جدول 3'!B24/'جدول 3'!B27*100</f>
        <v>0.5340786943206854</v>
      </c>
      <c r="D24" s="61">
        <f>+'جدول 3'!C24/'جدول 3'!C27*100</f>
        <v>0</v>
      </c>
      <c r="E24" s="61">
        <f>+'جدول 3'!D24/'جدول 3'!D27*100</f>
        <v>12.865701795398337</v>
      </c>
      <c r="F24" s="61">
        <f>+'جدول 3'!E24/'جدول 3'!E27*100</f>
        <v>0.05514445499601526</v>
      </c>
      <c r="G24" s="61">
        <f>+'جدول 3'!F24/'جدول 3'!F27*100</f>
        <v>0</v>
      </c>
      <c r="H24" s="61">
        <f>+'جدول 3'!G24/'جدول 3'!G27*100</f>
        <v>0</v>
      </c>
      <c r="I24" s="61">
        <f>+'جدول 3'!H24/'جدول 3'!H27*100</f>
        <v>0</v>
      </c>
      <c r="J24" s="61">
        <f>+'جدول 3'!I24/'جدول 3'!I27*100</f>
        <v>0</v>
      </c>
      <c r="K24" s="61">
        <f>+'جدول 3'!J24/'جدول 3'!J27*100</f>
        <v>0</v>
      </c>
      <c r="L24" s="62">
        <f>+'جدول 3'!K24/'جدول 3'!K27*100</f>
        <v>0</v>
      </c>
      <c r="M24" s="4" t="s">
        <v>65</v>
      </c>
      <c r="N24" s="97" t="s">
        <v>66</v>
      </c>
    </row>
    <row r="25" spans="3:14" ht="35.25" customHeight="1">
      <c r="C25" s="60">
        <f>+'جدول 3'!B25/'جدول 3'!B27*100</f>
        <v>0.1290966160716386</v>
      </c>
      <c r="D25" s="61">
        <f>+'جدول 3'!C25/'جدول 3'!C27*100</f>
        <v>0</v>
      </c>
      <c r="E25" s="61">
        <f>+'جدول 3'!D25/'جدول 3'!D27*100</f>
        <v>0.16331165702667255</v>
      </c>
      <c r="F25" s="61">
        <f>+'جدول 3'!E25/'جدول 3'!E27*100</f>
        <v>0</v>
      </c>
      <c r="G25" s="61">
        <f>+'جدول 3'!F25/'جدول 3'!F27*100</f>
        <v>8.563693794893444</v>
      </c>
      <c r="H25" s="61">
        <f>+'جدول 3'!G25/'جدول 3'!G27*100</f>
        <v>0</v>
      </c>
      <c r="I25" s="61">
        <f>+'جدول 3'!H25/'جدول 3'!H27*100</f>
        <v>0</v>
      </c>
      <c r="J25" s="61">
        <f>+'جدول 3'!I25/'جدول 3'!I27*100</f>
        <v>0</v>
      </c>
      <c r="K25" s="61">
        <f>+'جدول 3'!J25/'جدول 3'!J27*100</f>
        <v>0</v>
      </c>
      <c r="L25" s="62">
        <f>+'جدول 3'!K25/'جدول 3'!K27*100</f>
        <v>0</v>
      </c>
      <c r="M25" s="4" t="s">
        <v>67</v>
      </c>
      <c r="N25" s="97" t="s">
        <v>68</v>
      </c>
    </row>
    <row r="26" spans="3:14" ht="27.75" customHeight="1" thickBot="1">
      <c r="C26" s="60">
        <f>+'جدول 3'!B26/'جدول 3'!B27*100</f>
        <v>0.00130259895034619</v>
      </c>
      <c r="D26" s="61">
        <f>+'جدول 3'!C26/'جدول 3'!C27*100</f>
        <v>0</v>
      </c>
      <c r="E26" s="61">
        <f>+'جدول 3'!D26/'جدول 3'!D27*100</f>
        <v>0</v>
      </c>
      <c r="F26" s="61">
        <f>+'جدول 3'!E26/'جدول 3'!E27*100</f>
        <v>0</v>
      </c>
      <c r="G26" s="61">
        <f>+'جدول 3'!F26/'جدول 3'!F27*100</f>
        <v>0</v>
      </c>
      <c r="H26" s="61">
        <f>+'جدول 3'!G26/'جدول 3'!G27*100</f>
        <v>4.564556569147012</v>
      </c>
      <c r="I26" s="61">
        <f>+'جدول 3'!H26/'جدول 3'!H27*100</f>
        <v>0</v>
      </c>
      <c r="J26" s="61">
        <f>+'جدول 3'!I26/'جدول 3'!I27*100</f>
        <v>0</v>
      </c>
      <c r="K26" s="61">
        <f>+'جدول 3'!J26/'جدول 3'!J27*100</f>
        <v>0</v>
      </c>
      <c r="L26" s="62">
        <f>+'جدول 3'!K26/'جدول 3'!K27*100</f>
        <v>0</v>
      </c>
      <c r="M26" s="33" t="s">
        <v>69</v>
      </c>
      <c r="N26" s="99" t="s">
        <v>70</v>
      </c>
    </row>
    <row r="27" spans="3:14" ht="31.5" customHeight="1" thickBot="1">
      <c r="C27" s="53">
        <f aca="true" t="shared" si="0" ref="C27:L27">SUM(C19:C26)</f>
        <v>100.00000000000001</v>
      </c>
      <c r="D27" s="54">
        <f t="shared" si="0"/>
        <v>100</v>
      </c>
      <c r="E27" s="54">
        <f t="shared" si="0"/>
        <v>99.99999999999997</v>
      </c>
      <c r="F27" s="54">
        <f t="shared" si="0"/>
        <v>100</v>
      </c>
      <c r="G27" s="54">
        <f t="shared" si="0"/>
        <v>100</v>
      </c>
      <c r="H27" s="54">
        <f t="shared" si="0"/>
        <v>100</v>
      </c>
      <c r="I27" s="54">
        <f t="shared" si="0"/>
        <v>100</v>
      </c>
      <c r="J27" s="54">
        <f t="shared" si="0"/>
        <v>99.99999999999999</v>
      </c>
      <c r="K27" s="54">
        <f t="shared" si="0"/>
        <v>100</v>
      </c>
      <c r="L27" s="56">
        <f t="shared" si="0"/>
        <v>100</v>
      </c>
      <c r="M27" s="34" t="s">
        <v>71</v>
      </c>
      <c r="N27" s="100" t="s">
        <v>72</v>
      </c>
    </row>
    <row r="28" ht="27">
      <c r="C28" s="41"/>
    </row>
    <row r="29" ht="27">
      <c r="C29" s="41"/>
    </row>
    <row r="30" ht="27">
      <c r="C30" s="41"/>
    </row>
    <row r="31" ht="27">
      <c r="C31" s="41"/>
    </row>
    <row r="32" ht="27">
      <c r="C32" s="41"/>
    </row>
    <row r="33" ht="27">
      <c r="C33" s="41"/>
    </row>
    <row r="34" ht="27">
      <c r="C34" s="41"/>
    </row>
    <row r="35" ht="12.75">
      <c r="C35" s="42"/>
    </row>
  </sheetData>
  <sheetProtection/>
  <mergeCells count="11">
    <mergeCell ref="C6:C8"/>
    <mergeCell ref="D6:D7"/>
    <mergeCell ref="E6:E7"/>
    <mergeCell ref="F6:F7"/>
    <mergeCell ref="K6:K7"/>
    <mergeCell ref="L6:L7"/>
    <mergeCell ref="M6:N7"/>
    <mergeCell ref="G6:G7"/>
    <mergeCell ref="H6:H7"/>
    <mergeCell ref="I6:I7"/>
    <mergeCell ref="J6:J7"/>
  </mergeCells>
  <printOptions/>
  <pageMargins left="0.75" right="0.75" top="1" bottom="1" header="0.5" footer="0.5"/>
  <pageSetup horizontalDpi="600" verticalDpi="600" orientation="portrait" paperSize="9" r:id="rId2"/>
  <headerFooter alignWithMargins="0">
    <oddFooter>&amp;L&amp;"Arial,Bold"&amp;18 112</oddFooter>
  </headerFooter>
  <drawing r:id="rId1"/>
</worksheet>
</file>

<file path=xl/worksheets/sheet9.xml><?xml version="1.0" encoding="utf-8"?>
<worksheet xmlns="http://schemas.openxmlformats.org/spreadsheetml/2006/main" xmlns:r="http://schemas.openxmlformats.org/officeDocument/2006/relationships">
  <dimension ref="C4:P27"/>
  <sheetViews>
    <sheetView zoomScalePageLayoutView="0" workbookViewId="0" topLeftCell="G1">
      <selection activeCell="N5" sqref="N5"/>
    </sheetView>
  </sheetViews>
  <sheetFormatPr defaultColWidth="9.140625" defaultRowHeight="12.75"/>
  <cols>
    <col min="3" max="10" width="15.7109375" style="0" customWidth="1"/>
    <col min="11" max="11" width="16.8515625" style="0" customWidth="1"/>
    <col min="12" max="12" width="15.7109375" style="0" customWidth="1"/>
    <col min="13" max="13" width="12.140625" style="0" customWidth="1"/>
    <col min="14" max="14" width="58.8515625" style="0" customWidth="1"/>
  </cols>
  <sheetData>
    <row r="4" spans="3:14" ht="27.75">
      <c r="C4" s="114" t="s">
        <v>150</v>
      </c>
      <c r="D4" s="12"/>
      <c r="E4" s="12"/>
      <c r="F4" s="12"/>
      <c r="G4" s="12"/>
      <c r="H4" s="12"/>
      <c r="I4" s="12"/>
      <c r="J4" s="12"/>
      <c r="K4" s="12"/>
      <c r="L4" s="12"/>
      <c r="M4" s="12"/>
      <c r="N4" s="113" t="s">
        <v>163</v>
      </c>
    </row>
    <row r="5" spans="3:14" ht="25.5" thickBot="1">
      <c r="C5" s="13"/>
      <c r="D5" s="12"/>
      <c r="E5" s="12"/>
      <c r="F5" s="12"/>
      <c r="G5" s="12"/>
      <c r="H5" s="12"/>
      <c r="I5" s="12"/>
      <c r="J5" s="12"/>
      <c r="K5" s="12"/>
      <c r="L5" s="12"/>
      <c r="M5" s="12"/>
      <c r="N5" s="12"/>
    </row>
    <row r="6" spans="3:14" ht="12.75" customHeight="1">
      <c r="C6" s="172" t="s">
        <v>92</v>
      </c>
      <c r="D6" s="170" t="s">
        <v>102</v>
      </c>
      <c r="E6" s="170" t="s">
        <v>93</v>
      </c>
      <c r="F6" s="170" t="s">
        <v>94</v>
      </c>
      <c r="G6" s="170" t="s">
        <v>95</v>
      </c>
      <c r="H6" s="170" t="s">
        <v>96</v>
      </c>
      <c r="I6" s="170" t="s">
        <v>97</v>
      </c>
      <c r="J6" s="170" t="s">
        <v>98</v>
      </c>
      <c r="K6" s="170" t="s">
        <v>99</v>
      </c>
      <c r="L6" s="175" t="s">
        <v>100</v>
      </c>
      <c r="M6" s="147" t="s">
        <v>153</v>
      </c>
      <c r="N6" s="167"/>
    </row>
    <row r="7" spans="3:16" ht="103.5" customHeight="1">
      <c r="C7" s="173"/>
      <c r="D7" s="171"/>
      <c r="E7" s="171"/>
      <c r="F7" s="171"/>
      <c r="G7" s="171"/>
      <c r="H7" s="171"/>
      <c r="I7" s="171"/>
      <c r="J7" s="171"/>
      <c r="K7" s="171"/>
      <c r="L7" s="176"/>
      <c r="M7" s="168"/>
      <c r="N7" s="169"/>
      <c r="P7" s="42"/>
    </row>
    <row r="8" spans="3:14" ht="24.75" customHeight="1" thickBot="1">
      <c r="C8" s="174"/>
      <c r="D8" s="36" t="s">
        <v>90</v>
      </c>
      <c r="E8" s="36" t="s">
        <v>88</v>
      </c>
      <c r="F8" s="36" t="s">
        <v>86</v>
      </c>
      <c r="G8" s="36" t="s">
        <v>84</v>
      </c>
      <c r="H8" s="36" t="s">
        <v>82</v>
      </c>
      <c r="I8" s="36" t="s">
        <v>80</v>
      </c>
      <c r="J8" s="36" t="s">
        <v>78</v>
      </c>
      <c r="K8" s="36" t="s">
        <v>76</v>
      </c>
      <c r="L8" s="37" t="s">
        <v>74</v>
      </c>
      <c r="M8" s="14" t="s">
        <v>101</v>
      </c>
      <c r="N8" s="88" t="s">
        <v>36</v>
      </c>
    </row>
    <row r="9" spans="3:14" ht="33.75">
      <c r="C9" s="66">
        <f>SUM(D9:L9)</f>
        <v>100</v>
      </c>
      <c r="D9" s="58">
        <f>+'جدول 3'!C9/'جدول 3'!B9*100</f>
        <v>0</v>
      </c>
      <c r="E9" s="58">
        <f>+'جدول 3'!D9/'جدول 3'!B9*100</f>
        <v>0</v>
      </c>
      <c r="F9" s="58">
        <f>+'جدول 3'!E9/'جدول 3'!B9*100</f>
        <v>0</v>
      </c>
      <c r="G9" s="58">
        <f>+'جدول 3'!F9/'جدول 3'!B9*100</f>
        <v>0.003633629231416542</v>
      </c>
      <c r="H9" s="58">
        <f>+'جدول 3'!G9/'جدول 3'!B9*100</f>
        <v>0</v>
      </c>
      <c r="I9" s="58">
        <f>+'جدول 3'!H9/'جدول 3'!B9*100</f>
        <v>0.7538120843903513</v>
      </c>
      <c r="J9" s="58">
        <f>+'جدول 3'!I9/'جدول 3'!B9*100</f>
        <v>31.963468553337965</v>
      </c>
      <c r="K9" s="58">
        <f>+'جدول 3'!J9/'جدول 3'!B9*100</f>
        <v>0</v>
      </c>
      <c r="L9" s="59">
        <f>+'جدول 3'!K9/'جدول 3'!B9*100</f>
        <v>67.27908573304026</v>
      </c>
      <c r="M9" s="38" t="s">
        <v>37</v>
      </c>
      <c r="N9" s="96" t="s">
        <v>38</v>
      </c>
    </row>
    <row r="10" spans="3:14" ht="33.75">
      <c r="C10" s="67">
        <f aca="true" t="shared" si="0" ref="C10:C27">SUM(D10:L10)</f>
        <v>99.99999999999999</v>
      </c>
      <c r="D10" s="61">
        <f>+'جدول 3'!C10/'جدول 3'!B10*100</f>
        <v>0</v>
      </c>
      <c r="E10" s="61">
        <f>+'جدول 3'!D10/'جدول 3'!B10*100</f>
        <v>0</v>
      </c>
      <c r="F10" s="61">
        <f>+'جدول 3'!E10/'جدول 3'!B10*100</f>
        <v>40.481121937445266</v>
      </c>
      <c r="G10" s="61">
        <f>+'جدول 3'!F10/'جدول 3'!B10*100</f>
        <v>0</v>
      </c>
      <c r="H10" s="61">
        <f>+'جدول 3'!G10/'جدول 3'!B10*100</f>
        <v>0</v>
      </c>
      <c r="I10" s="61">
        <f>+'جدول 3'!H10/'جدول 3'!B10*100</f>
        <v>0</v>
      </c>
      <c r="J10" s="61">
        <f>+'جدول 3'!I10/'جدول 3'!B10*100</f>
        <v>48.72532396707357</v>
      </c>
      <c r="K10" s="61">
        <f>+'جدول 3'!J10/'جدول 3'!B10*100</f>
        <v>0.2976552662074009</v>
      </c>
      <c r="L10" s="62">
        <f>+'جدول 3'!K10/'جدول 3'!B10*100</f>
        <v>10.495898829273754</v>
      </c>
      <c r="M10" s="39" t="s">
        <v>39</v>
      </c>
      <c r="N10" s="97" t="s">
        <v>40</v>
      </c>
    </row>
    <row r="11" spans="3:14" ht="33.75">
      <c r="C11" s="67">
        <f t="shared" si="0"/>
        <v>100</v>
      </c>
      <c r="D11" s="61">
        <f>+'جدول 3'!C11/'جدول 3'!B11*100</f>
        <v>0</v>
      </c>
      <c r="E11" s="61">
        <f>+'جدول 3'!D11/'جدول 3'!B11*100</f>
        <v>0</v>
      </c>
      <c r="F11" s="61">
        <f>+'جدول 3'!E11/'جدول 3'!B11*100</f>
        <v>19.17340004855736</v>
      </c>
      <c r="G11" s="61">
        <f>+'جدول 3'!F11/'جدول 3'!B11*100</f>
        <v>0</v>
      </c>
      <c r="H11" s="61">
        <f>+'جدول 3'!G11/'جدول 3'!B11*100</f>
        <v>0</v>
      </c>
      <c r="I11" s="61">
        <f>+'جدول 3'!H11/'جدول 3'!B11*100</f>
        <v>0</v>
      </c>
      <c r="J11" s="61">
        <f>+'جدول 3'!I11/'جدول 3'!B11*100</f>
        <v>13.666190911379813</v>
      </c>
      <c r="K11" s="61">
        <f>+'جدول 3'!J11/'جدول 3'!B11*100</f>
        <v>66.37433244445872</v>
      </c>
      <c r="L11" s="62">
        <f>+'جدول 3'!K11/'جدول 3'!B11*100</f>
        <v>0.7860765956041077</v>
      </c>
      <c r="M11" s="39" t="s">
        <v>41</v>
      </c>
      <c r="N11" s="97" t="s">
        <v>42</v>
      </c>
    </row>
    <row r="12" spans="3:14" ht="33.75">
      <c r="C12" s="67">
        <f t="shared" si="0"/>
        <v>100.00000000000001</v>
      </c>
      <c r="D12" s="61">
        <f>+'جدول 3'!C12/'جدول 3'!B12*100</f>
        <v>0</v>
      </c>
      <c r="E12" s="61">
        <f>+'جدول 3'!D12/'جدول 3'!B12*100</f>
        <v>0</v>
      </c>
      <c r="F12" s="61">
        <f>+'جدول 3'!E12/'جدول 3'!B12*100</f>
        <v>0</v>
      </c>
      <c r="G12" s="61">
        <f>+'جدول 3'!F12/'جدول 3'!B12*100</f>
        <v>0</v>
      </c>
      <c r="H12" s="61">
        <f>+'جدول 3'!G12/'جدول 3'!B12*100</f>
        <v>0</v>
      </c>
      <c r="I12" s="61">
        <f>+'جدول 3'!H12/'جدول 3'!B12*100</f>
        <v>0</v>
      </c>
      <c r="J12" s="61">
        <f>+'جدول 3'!I12/'جدول 3'!B12*100</f>
        <v>76.54866856687048</v>
      </c>
      <c r="K12" s="61">
        <f>+'جدول 3'!J12/'جدول 3'!B12*100</f>
        <v>0</v>
      </c>
      <c r="L12" s="62">
        <f>+'جدول 3'!K12/'جدول 3'!B12*100</f>
        <v>23.451331433129535</v>
      </c>
      <c r="M12" s="39" t="s">
        <v>43</v>
      </c>
      <c r="N12" s="97" t="s">
        <v>44</v>
      </c>
    </row>
    <row r="13" spans="3:14" ht="33" customHeight="1">
      <c r="C13" s="67">
        <f t="shared" si="0"/>
        <v>100</v>
      </c>
      <c r="D13" s="61">
        <f>+'جدول 3'!C13/'جدول 3'!B13*100</f>
        <v>0</v>
      </c>
      <c r="E13" s="61">
        <f>+'جدول 3'!D13/'جدول 3'!B13*100</f>
        <v>0.0027586415324605796</v>
      </c>
      <c r="F13" s="61">
        <f>+'جدول 3'!E13/'جدول 3'!B13*100</f>
        <v>0.005813985148607298</v>
      </c>
      <c r="G13" s="61">
        <f>+'جدول 3'!F13/'جدول 3'!B13*100</f>
        <v>1.0143954261741153</v>
      </c>
      <c r="H13" s="61">
        <f>+'جدول 3'!G13/'جدول 3'!B13*100</f>
        <v>0</v>
      </c>
      <c r="I13" s="61">
        <f>+'جدول 3'!H13/'جدول 3'!B13*100</f>
        <v>87.49211551802945</v>
      </c>
      <c r="J13" s="61">
        <f>+'جدول 3'!I13/'جدول 3'!B13*100</f>
        <v>10.25283613639916</v>
      </c>
      <c r="K13" s="61">
        <f>+'جدول 3'!J13/'جدول 3'!B13*100</f>
        <v>0</v>
      </c>
      <c r="L13" s="62">
        <f>+'جدول 3'!K13/'جدول 3'!B13*100</f>
        <v>1.232080292716211</v>
      </c>
      <c r="M13" s="39" t="s">
        <v>45</v>
      </c>
      <c r="N13" s="97" t="s">
        <v>46</v>
      </c>
    </row>
    <row r="14" spans="3:14" ht="33.75">
      <c r="C14" s="67">
        <f t="shared" si="0"/>
        <v>100</v>
      </c>
      <c r="D14" s="61">
        <f>+'جدول 3'!C14/'جدول 3'!B14*100</f>
        <v>0</v>
      </c>
      <c r="E14" s="61">
        <f>+'جدول 3'!D14/'جدول 3'!B14*100</f>
        <v>1.2601004123670538</v>
      </c>
      <c r="F14" s="61">
        <f>+'جدول 3'!E14/'جدول 3'!B14*100</f>
        <v>85.48648060824627</v>
      </c>
      <c r="G14" s="61">
        <f>+'جدول 3'!F14/'جدول 3'!B14*100</f>
        <v>0.9097148631550016</v>
      </c>
      <c r="H14" s="61">
        <f>+'جدول 3'!G14/'جدول 3'!B14*100</f>
        <v>0.06947188372999932</v>
      </c>
      <c r="I14" s="61">
        <f>+'جدول 3'!H14/'جدول 3'!B14*100</f>
        <v>0.06273708720986977</v>
      </c>
      <c r="J14" s="61">
        <f>+'جدول 3'!I14/'جدول 3'!B14*100</f>
        <v>12.211495145291806</v>
      </c>
      <c r="K14" s="61">
        <f>+'جدول 3'!J14/'جدول 3'!B14*100</f>
        <v>0</v>
      </c>
      <c r="L14" s="62">
        <f>+'جدول 3'!K14/'جدول 3'!B14*100</f>
        <v>0</v>
      </c>
      <c r="M14" s="39" t="s">
        <v>47</v>
      </c>
      <c r="N14" s="97" t="s">
        <v>48</v>
      </c>
    </row>
    <row r="15" spans="3:14" ht="33.75">
      <c r="C15" s="67">
        <f t="shared" si="0"/>
        <v>99.99999999999997</v>
      </c>
      <c r="D15" s="61">
        <f>+'جدول 3'!C15/'جدول 3'!B15*100</f>
        <v>0</v>
      </c>
      <c r="E15" s="61">
        <f>+'جدول 3'!D15/'جدول 3'!B15*100</f>
        <v>0</v>
      </c>
      <c r="F15" s="61">
        <f>+'جدول 3'!E15/'جدول 3'!B15*100</f>
        <v>0</v>
      </c>
      <c r="G15" s="61">
        <f>+'جدول 3'!F15/'جدول 3'!B15*100</f>
        <v>99.33499780886996</v>
      </c>
      <c r="H15" s="61">
        <f>+'جدول 3'!G15/'جدول 3'!B15*100</f>
        <v>0.6508837326298936</v>
      </c>
      <c r="I15" s="61">
        <f>+'جدول 3'!H15/'جدول 3'!B15*100</f>
        <v>0</v>
      </c>
      <c r="J15" s="61">
        <f>+'جدول 3'!I15/'جدول 3'!B15*100</f>
        <v>0</v>
      </c>
      <c r="K15" s="61">
        <f>+'جدول 3'!J15/'جدول 3'!B15*100</f>
        <v>0</v>
      </c>
      <c r="L15" s="62">
        <f>+'جدول 3'!K15/'جدول 3'!B15*100</f>
        <v>0.014118458500128193</v>
      </c>
      <c r="M15" s="39" t="s">
        <v>49</v>
      </c>
      <c r="N15" s="97" t="s">
        <v>50</v>
      </c>
    </row>
    <row r="16" spans="3:14" ht="30" customHeight="1">
      <c r="C16" s="67">
        <f t="shared" si="0"/>
        <v>100</v>
      </c>
      <c r="D16" s="61">
        <f>+'جدول 3'!C16/'جدول 3'!B16*100</f>
        <v>100</v>
      </c>
      <c r="E16" s="61">
        <f>+'جدول 3'!D16/'جدول 3'!B16*100</f>
        <v>0</v>
      </c>
      <c r="F16" s="61">
        <f>+'جدول 3'!E16/'جدول 3'!B16*100</f>
        <v>0</v>
      </c>
      <c r="G16" s="61">
        <f>+'جدول 3'!F16/'جدول 3'!B16*100</f>
        <v>0</v>
      </c>
      <c r="H16" s="61">
        <f>+'جدول 3'!G16/'جدول 3'!B16*100</f>
        <v>0</v>
      </c>
      <c r="I16" s="61">
        <f>+'جدول 3'!H16/'جدول 3'!B16*100</f>
        <v>0</v>
      </c>
      <c r="J16" s="61">
        <f>+'جدول 3'!I16/'جدول 3'!B16*100</f>
        <v>0</v>
      </c>
      <c r="K16" s="61">
        <f>+'جدول 3'!J16/'جدول 3'!B16*100</f>
        <v>0</v>
      </c>
      <c r="L16" s="62">
        <f>+'جدول 3'!K16/'جدول 3'!B16*100</f>
        <v>0</v>
      </c>
      <c r="M16" s="4" t="s">
        <v>51</v>
      </c>
      <c r="N16" s="97" t="s">
        <v>73</v>
      </c>
    </row>
    <row r="17" spans="3:14" ht="30.75" customHeight="1">
      <c r="C17" s="67">
        <f t="shared" si="0"/>
        <v>100</v>
      </c>
      <c r="D17" s="61">
        <f>+'جدول 3'!C17/'جدول 3'!B17*100</f>
        <v>1.392501751227478</v>
      </c>
      <c r="E17" s="61">
        <f>+'جدول 3'!D17/'جدول 3'!B17*100</f>
        <v>0.06629703679951456</v>
      </c>
      <c r="F17" s="61">
        <f>+'جدول 3'!E17/'جدول 3'!B17*100</f>
        <v>5.173551898328203</v>
      </c>
      <c r="G17" s="61">
        <f>+'جدول 3'!F17/'جدول 3'!B17*100</f>
        <v>1.3276623102422491</v>
      </c>
      <c r="H17" s="61">
        <f>+'جدول 3'!G17/'جدول 3'!B17*100</f>
        <v>0.010821696959915587</v>
      </c>
      <c r="I17" s="61">
        <f>+'جدول 3'!H17/'جدول 3'!B17*100</f>
        <v>16.01283273785325</v>
      </c>
      <c r="J17" s="61">
        <f>+'جدول 3'!I17/'جدول 3'!B17*100</f>
        <v>29.90699467630078</v>
      </c>
      <c r="K17" s="61">
        <f>+'جدول 3'!J17/'جدول 3'!B17*100</f>
        <v>0.21866305512909684</v>
      </c>
      <c r="L17" s="62">
        <f>+'جدول 3'!K17/'جدول 3'!B17*100</f>
        <v>45.890674837159516</v>
      </c>
      <c r="M17" s="40" t="s">
        <v>52</v>
      </c>
      <c r="N17" s="98" t="s">
        <v>53</v>
      </c>
    </row>
    <row r="18" spans="3:14" ht="35.25" customHeight="1">
      <c r="C18" s="67">
        <f t="shared" si="0"/>
        <v>100</v>
      </c>
      <c r="D18" s="61">
        <f>+'جدول 3'!C18/'جدول 3'!B18*100</f>
        <v>0.06464547669664428</v>
      </c>
      <c r="E18" s="61">
        <f>+'جدول 3'!D18/'جدول 3'!B18*100</f>
        <v>3.5325657986008228</v>
      </c>
      <c r="F18" s="61">
        <f>+'جدول 3'!E18/'جدول 3'!B18*100</f>
        <v>0</v>
      </c>
      <c r="G18" s="61">
        <f>+'جدول 3'!F18/'جدول 3'!B18*100</f>
        <v>3.1160043992371755</v>
      </c>
      <c r="H18" s="61">
        <f>+'جدول 3'!G18/'جدول 3'!B18*100</f>
        <v>0.16097122678882278</v>
      </c>
      <c r="I18" s="61">
        <f>+'جدول 3'!H18/'جدول 3'!B18*100</f>
        <v>0</v>
      </c>
      <c r="J18" s="61">
        <f>+'جدول 3'!I18/'جدول 3'!B18*100</f>
        <v>27.83660671436036</v>
      </c>
      <c r="K18" s="61">
        <f>+'جدول 3'!J18/'جدول 3'!B18*100</f>
        <v>0.1514889076739992</v>
      </c>
      <c r="L18" s="62">
        <f>+'جدول 3'!K18/'جدول 3'!B18*100</f>
        <v>65.13771747664218</v>
      </c>
      <c r="M18" s="4" t="s">
        <v>54</v>
      </c>
      <c r="N18" s="97" t="s">
        <v>55</v>
      </c>
    </row>
    <row r="19" spans="3:14" ht="33.75">
      <c r="C19" s="67">
        <f t="shared" si="0"/>
        <v>100</v>
      </c>
      <c r="D19" s="61">
        <f>+'جدول 3'!C19/'جدول 3'!B19*100</f>
        <v>1.3630858461929187</v>
      </c>
      <c r="E19" s="61">
        <f>+'جدول 3'!D19/'جدول 3'!B19*100</f>
        <v>0.14308504064988073</v>
      </c>
      <c r="F19" s="61">
        <f>+'جدول 3'!E19/'جدول 3'!B19*100</f>
        <v>5.058942573319472</v>
      </c>
      <c r="G19" s="61">
        <f>+'جدول 3'!F19/'جدول 3'!B19*100</f>
        <v>1.367279324574442</v>
      </c>
      <c r="H19" s="61">
        <f>+'جدول 3'!G19/'جدول 3'!B19*100</f>
        <v>0.014147948750224307</v>
      </c>
      <c r="I19" s="61">
        <f>+'جدول 3'!H19/'جدول 3'!B19*100</f>
        <v>15.658101600014252</v>
      </c>
      <c r="J19" s="61">
        <f>+'جدول 3'!I19/'جدول 3'!B19*100</f>
        <v>29.861129519927097</v>
      </c>
      <c r="K19" s="61">
        <f>+'جدول 3'!J19/'جدول 3'!B19*100</f>
        <v>0.21717495104718867</v>
      </c>
      <c r="L19" s="62">
        <f>+'جدول 3'!K19/'جدول 3'!B19*100</f>
        <v>46.31705319552452</v>
      </c>
      <c r="M19" s="32" t="s">
        <v>56</v>
      </c>
      <c r="N19" s="98" t="s">
        <v>57</v>
      </c>
    </row>
    <row r="20" spans="3:14" ht="33.75">
      <c r="C20" s="67">
        <f t="shared" si="0"/>
        <v>100</v>
      </c>
      <c r="D20" s="61">
        <f>+'جدول 3'!C20/'جدول 3'!B20*100</f>
        <v>0</v>
      </c>
      <c r="E20" s="61">
        <f>+'جدول 3'!D20/'جدول 3'!B20*100</f>
        <v>100</v>
      </c>
      <c r="F20" s="61">
        <f>+'جدول 3'!E20/'جدول 3'!B20*100</f>
        <v>0</v>
      </c>
      <c r="G20" s="61">
        <f>+'جدول 3'!F20/'جدول 3'!B20*100</f>
        <v>0</v>
      </c>
      <c r="H20" s="61">
        <f>+'جدول 3'!G20/'جدول 3'!B20*100</f>
        <v>0</v>
      </c>
      <c r="I20" s="61">
        <f>+'جدول 3'!H20/'جدول 3'!B20*100</f>
        <v>0</v>
      </c>
      <c r="J20" s="61">
        <f>+'جدول 3'!I20/'جدول 3'!B20*100</f>
        <v>0</v>
      </c>
      <c r="K20" s="61">
        <f>+'جدول 3'!J20/'جدول 3'!B20*100</f>
        <v>0</v>
      </c>
      <c r="L20" s="62">
        <f>+'جدول 3'!K20/'جدول 3'!B20*100</f>
        <v>0</v>
      </c>
      <c r="M20" s="4" t="s">
        <v>58</v>
      </c>
      <c r="N20" s="97" t="s">
        <v>146</v>
      </c>
    </row>
    <row r="21" spans="3:14" ht="33.75">
      <c r="C21" s="67">
        <f t="shared" si="0"/>
        <v>100.00000000000001</v>
      </c>
      <c r="D21" s="61">
        <f>+'جدول 3'!C21/'جدول 3'!B21*100</f>
        <v>0</v>
      </c>
      <c r="E21" s="61">
        <f>+'جدول 3'!D21/'جدول 3'!B21*100</f>
        <v>98.06612042516987</v>
      </c>
      <c r="F21" s="61">
        <f>+'جدول 3'!E21/'جدول 3'!B21*100</f>
        <v>0</v>
      </c>
      <c r="G21" s="61">
        <f>+'جدول 3'!F21/'جدول 3'!B21*100</f>
        <v>0</v>
      </c>
      <c r="H21" s="61">
        <f>+'جدول 3'!G21/'جدول 3'!B21*100</f>
        <v>1.9338795748301374</v>
      </c>
      <c r="I21" s="61">
        <f>+'جدول 3'!H21/'جدول 3'!B21*100</f>
        <v>0</v>
      </c>
      <c r="J21" s="61">
        <f>+'جدول 3'!I21/'جدول 3'!B21*100</f>
        <v>0</v>
      </c>
      <c r="K21" s="61">
        <f>+'جدول 3'!J21/'جدول 3'!B21*100</f>
        <v>0</v>
      </c>
      <c r="L21" s="62">
        <f>+'جدول 3'!K21/'جدول 3'!B21*100</f>
        <v>0</v>
      </c>
      <c r="M21" s="4" t="s">
        <v>59</v>
      </c>
      <c r="N21" s="97" t="s">
        <v>60</v>
      </c>
    </row>
    <row r="22" spans="3:14" ht="36" customHeight="1">
      <c r="C22" s="67">
        <f t="shared" si="0"/>
        <v>100</v>
      </c>
      <c r="D22" s="61">
        <f>+'جدول 3'!C22/'جدول 3'!B22*100</f>
        <v>0</v>
      </c>
      <c r="E22" s="61">
        <f>+'جدول 3'!D22/'جدول 3'!B22*100</f>
        <v>0</v>
      </c>
      <c r="F22" s="61">
        <f>+'جدول 3'!E22/'جدول 3'!B22*100</f>
        <v>1.8524397286459537</v>
      </c>
      <c r="G22" s="61">
        <f>+'جدول 3'!F22/'جدول 3'!B22*100</f>
        <v>33.1276024191404</v>
      </c>
      <c r="H22" s="61">
        <f>+'جدول 3'!G22/'جدول 3'!B22*100</f>
        <v>60.43006569522412</v>
      </c>
      <c r="I22" s="61">
        <f>+'جدول 3'!H22/'جدول 3'!B22*100</f>
        <v>0</v>
      </c>
      <c r="J22" s="61">
        <f>+'جدول 3'!I22/'جدول 3'!B22*100</f>
        <v>4.589892156989517</v>
      </c>
      <c r="K22" s="61">
        <f>+'جدول 3'!J22/'جدول 3'!B22*100</f>
        <v>0</v>
      </c>
      <c r="L22" s="62">
        <f>+'جدول 3'!K22/'جدول 3'!B22*100</f>
        <v>0</v>
      </c>
      <c r="M22" s="4" t="s">
        <v>61</v>
      </c>
      <c r="N22" s="97" t="s">
        <v>62</v>
      </c>
    </row>
    <row r="23" spans="3:14" ht="33.75">
      <c r="C23" s="67">
        <f t="shared" si="0"/>
        <v>100</v>
      </c>
      <c r="D23" s="61">
        <f>+'جدول 3'!C23/'جدول 3'!B23*100</f>
        <v>0</v>
      </c>
      <c r="E23" s="61">
        <f>+'جدول 3'!D23/'جدول 3'!B23*100</f>
        <v>12.810482202736809</v>
      </c>
      <c r="F23" s="61">
        <f>+'جدول 3'!E23/'جدول 3'!B23*100</f>
        <v>0</v>
      </c>
      <c r="G23" s="61">
        <f>+'جدول 3'!F23/'جدول 3'!B23*100</f>
        <v>0</v>
      </c>
      <c r="H23" s="61">
        <f>+'جدول 3'!G23/'جدول 3'!B23*100</f>
        <v>0.32675779068389577</v>
      </c>
      <c r="I23" s="61">
        <f>+'جدول 3'!H23/'جدول 3'!B23*100</f>
        <v>0</v>
      </c>
      <c r="J23" s="61">
        <f>+'جدول 3'!I23/'جدول 3'!B23*100</f>
        <v>86.8627600065793</v>
      </c>
      <c r="K23" s="61">
        <f>+'جدول 3'!J23/'جدول 3'!B23*100</f>
        <v>0</v>
      </c>
      <c r="L23" s="62">
        <f>+'جدول 3'!K23/'جدول 3'!B23*100</f>
        <v>0</v>
      </c>
      <c r="M23" s="4" t="s">
        <v>63</v>
      </c>
      <c r="N23" s="97" t="s">
        <v>64</v>
      </c>
    </row>
    <row r="24" spans="3:14" ht="35.25" customHeight="1">
      <c r="C24" s="67">
        <f t="shared" si="0"/>
        <v>100</v>
      </c>
      <c r="D24" s="61">
        <f>+'جدول 3'!C24/'جدول 3'!B24*100</f>
        <v>0</v>
      </c>
      <c r="E24" s="61">
        <f>+'جدول 3'!D24/'جدول 3'!B24*100</f>
        <v>99.50125687368217</v>
      </c>
      <c r="F24" s="61">
        <f>+'جدول 3'!E24/'جدول 3'!B24*100</f>
        <v>0.4987431263178278</v>
      </c>
      <c r="G24" s="61">
        <f>+'جدول 3'!F24/'جدول 3'!B24*100</f>
        <v>0</v>
      </c>
      <c r="H24" s="61">
        <f>+'جدول 3'!G24/'جدول 3'!B24*100</f>
        <v>0</v>
      </c>
      <c r="I24" s="61">
        <f>+'جدول 3'!H24/'جدول 3'!B24*100</f>
        <v>0</v>
      </c>
      <c r="J24" s="61">
        <f>+'جدول 3'!I24/'جدول 3'!B24*100</f>
        <v>0</v>
      </c>
      <c r="K24" s="61">
        <f>+'جدول 3'!J24/'جدول 3'!B24*100</f>
        <v>0</v>
      </c>
      <c r="L24" s="62">
        <f>+'جدول 3'!K24/'جدول 3'!B24*100</f>
        <v>0</v>
      </c>
      <c r="M24" s="4" t="s">
        <v>65</v>
      </c>
      <c r="N24" s="97" t="s">
        <v>66</v>
      </c>
    </row>
    <row r="25" spans="3:14" ht="37.5" customHeight="1">
      <c r="C25" s="67">
        <f t="shared" si="0"/>
        <v>100</v>
      </c>
      <c r="D25" s="61">
        <f>+'جدول 3'!C25/'جدول 3'!B25*100</f>
        <v>0</v>
      </c>
      <c r="E25" s="61">
        <f>+'جدول 3'!D25/'جدول 3'!B25*100</f>
        <v>5.22519696332233</v>
      </c>
      <c r="F25" s="61">
        <f>+'جدول 3'!E25/'جدول 3'!B25*100</f>
        <v>0</v>
      </c>
      <c r="G25" s="61">
        <f>+'جدول 3'!F25/'جدول 3'!B25*100</f>
        <v>94.77480303667767</v>
      </c>
      <c r="H25" s="61">
        <f>+'جدول 3'!G25/'جدول 3'!B25*100</f>
        <v>0</v>
      </c>
      <c r="I25" s="61">
        <f>+'جدول 3'!H25/'جدول 3'!B25*100</f>
        <v>0</v>
      </c>
      <c r="J25" s="61">
        <f>+'جدول 3'!I25/'جدول 3'!B25*100</f>
        <v>0</v>
      </c>
      <c r="K25" s="61">
        <f>+'جدول 3'!J25/'جدول 3'!B25*100</f>
        <v>0</v>
      </c>
      <c r="L25" s="62">
        <f>+'جدول 3'!K25/'جدول 3'!B25*100</f>
        <v>0</v>
      </c>
      <c r="M25" s="4" t="s">
        <v>67</v>
      </c>
      <c r="N25" s="97" t="s">
        <v>68</v>
      </c>
    </row>
    <row r="26" spans="3:14" ht="27.75" customHeight="1" thickBot="1">
      <c r="C26" s="67">
        <f t="shared" si="0"/>
        <v>100</v>
      </c>
      <c r="D26" s="61">
        <f>+'جدول 3'!C26/'جدول 3'!B26*100</f>
        <v>0</v>
      </c>
      <c r="E26" s="61">
        <f>+'جدول 3'!D26/'جدول 3'!B26*100</f>
        <v>0</v>
      </c>
      <c r="F26" s="61">
        <f>+'جدول 3'!E26/'جدول 3'!B26*100</f>
        <v>0</v>
      </c>
      <c r="G26" s="61">
        <f>+'جدول 3'!F26/'جدول 3'!B26*100</f>
        <v>0</v>
      </c>
      <c r="H26" s="61">
        <f>+'جدول 3'!G26/'جدول 3'!B26*100</f>
        <v>100</v>
      </c>
      <c r="I26" s="61">
        <f>+'جدول 3'!H26/'جدول 3'!B26*100</f>
        <v>0</v>
      </c>
      <c r="J26" s="61">
        <f>+'جدول 3'!I26/'جدول 3'!B26*100</f>
        <v>0</v>
      </c>
      <c r="K26" s="61">
        <f>+'جدول 3'!J26/'جدول 3'!B26*100</f>
        <v>0</v>
      </c>
      <c r="L26" s="62">
        <f>+'جدول 3'!K26/'جدول 3'!B26*100</f>
        <v>0</v>
      </c>
      <c r="M26" s="33" t="s">
        <v>69</v>
      </c>
      <c r="N26" s="99" t="s">
        <v>70</v>
      </c>
    </row>
    <row r="27" spans="3:14" ht="34.5" thickBot="1">
      <c r="C27" s="63">
        <f t="shared" si="0"/>
        <v>100</v>
      </c>
      <c r="D27" s="64">
        <f>+'جدول 3'!C27/'جدول 3'!B27*100</f>
        <v>1.300756901751083</v>
      </c>
      <c r="E27" s="64">
        <f>+'جدول 3'!D27/'جدول 3'!B27*100</f>
        <v>4.130478243586399</v>
      </c>
      <c r="F27" s="64">
        <f>+'جدول 3'!E27/'جدول 3'!B27*100</f>
        <v>4.8303692134502</v>
      </c>
      <c r="G27" s="64">
        <f>+'جدول 3'!F27/'جدول 3'!B27*100</f>
        <v>1.4287183374289931</v>
      </c>
      <c r="H27" s="64">
        <f>+'جدول 3'!G27/'جدول 3'!B27*100</f>
        <v>0.028537250675143008</v>
      </c>
      <c r="I27" s="64">
        <f>+'جدول 3'!H27/'جدول 3'!B27*100</f>
        <v>14.942113720441053</v>
      </c>
      <c r="J27" s="64">
        <f>+'جدول 3'!I27/'جدول 3'!B27*100</f>
        <v>28.93263872445347</v>
      </c>
      <c r="K27" s="64">
        <f>+'جدول 3'!J27/'جدول 3'!B27*100</f>
        <v>0.20724433259363692</v>
      </c>
      <c r="L27" s="65">
        <f>+'جدول 3'!K27/'جدول 3'!B27*100</f>
        <v>44.19914327562003</v>
      </c>
      <c r="M27" s="34" t="s">
        <v>71</v>
      </c>
      <c r="N27" s="100" t="s">
        <v>72</v>
      </c>
    </row>
  </sheetData>
  <sheetProtection/>
  <mergeCells count="11">
    <mergeCell ref="C6:C8"/>
    <mergeCell ref="D6:D7"/>
    <mergeCell ref="E6:E7"/>
    <mergeCell ref="F6:F7"/>
    <mergeCell ref="K6:K7"/>
    <mergeCell ref="L6:L7"/>
    <mergeCell ref="M6:N7"/>
    <mergeCell ref="G6:G7"/>
    <mergeCell ref="H6:H7"/>
    <mergeCell ref="I6:I7"/>
    <mergeCell ref="J6:J7"/>
  </mergeCells>
  <printOptions/>
  <pageMargins left="0.75" right="0.75" top="1" bottom="1" header="0.5" footer="0.5"/>
  <pageSetup horizontalDpi="600" verticalDpi="600" orientation="portrait" paperSize="9" r:id="rId2"/>
  <headerFooter alignWithMargins="0">
    <oddFooter>&amp;L&amp;"Arial,Bold"&amp;18 113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m_khoshakhlagh</dc:creator>
  <cp:keywords/>
  <dc:description/>
  <cp:lastModifiedBy>M_KHOSHAKHLAGH</cp:lastModifiedBy>
  <cp:lastPrinted>2011-05-30T06:23:43Z</cp:lastPrinted>
  <dcterms:created xsi:type="dcterms:W3CDTF">2011-02-06T05:24:49Z</dcterms:created>
  <dcterms:modified xsi:type="dcterms:W3CDTF">2015-01-17T05:33:13Z</dcterms:modified>
  <cp:category/>
  <cp:version/>
  <cp:contentType/>
  <cp:contentStatus/>
</cp:coreProperties>
</file>