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20" windowWidth="18180" windowHeight="11505" tabRatio="940" activeTab="5"/>
  </bookViews>
  <sheets>
    <sheet name="Sheet1" sheetId="26" r:id="rId1"/>
    <sheet name="شرح وظایف  پیشنهادی" sheetId="1" r:id="rId2"/>
    <sheet name="Form6" sheetId="20" r:id="rId3"/>
    <sheet name="Form5" sheetId="19" r:id="rId4"/>
    <sheet name="Form4" sheetId="17" r:id="rId5"/>
    <sheet name="List" sheetId="15" r:id="rId6"/>
    <sheet name="کاربرد نتایج" sheetId="22" r:id="rId7"/>
    <sheet name="منابع ارزیابی" sheetId="24" r:id="rId8"/>
    <sheet name="فرم مستند سازی تجربیات " sheetId="25" r:id="rId9"/>
  </sheets>
  <definedNames>
    <definedName name="_xlnm._FilterDatabase" localSheetId="1" hidden="1">'شرح وظایف  پیشنهادی'!$A$1:$D$6302</definedName>
    <definedName name="_GoBack" localSheetId="1">'شرح وظایف  پیشنهادی'!$D$83</definedName>
    <definedName name="_xlnm.Print_Area" localSheetId="5">List!$B$1:$P$204</definedName>
    <definedName name="_xlnm.Print_Titles" localSheetId="5">List!$1:$4</definedName>
  </definedNames>
  <calcPr calcId="125725"/>
</workbook>
</file>

<file path=xl/calcChain.xml><?xml version="1.0" encoding="utf-8"?>
<calcChain xmlns="http://schemas.openxmlformats.org/spreadsheetml/2006/main">
  <c r="G5" i="15"/>
  <c r="H6"/>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5"/>
  <c r="H204"/>
  <c r="E14" i="17" l="1"/>
  <c r="E13"/>
  <c r="AX21" i="20" l="1"/>
  <c r="AX22"/>
  <c r="AX23"/>
  <c r="AX24"/>
  <c r="AX25"/>
  <c r="AX26"/>
  <c r="AX27"/>
  <c r="AX28"/>
  <c r="AX29"/>
  <c r="AX20"/>
  <c r="AX21" i="19"/>
  <c r="AX22"/>
  <c r="AX23"/>
  <c r="AX24"/>
  <c r="AX25"/>
  <c r="AX26"/>
  <c r="AX27"/>
  <c r="AX28"/>
  <c r="AX29"/>
  <c r="AX20"/>
  <c r="AX21" i="17"/>
  <c r="AX22"/>
  <c r="AX23"/>
  <c r="AX24"/>
  <c r="AX25"/>
  <c r="AX26"/>
  <c r="AX27"/>
  <c r="AX28"/>
  <c r="AX29"/>
  <c r="AX20"/>
  <c r="BB30" i="20" l="1"/>
  <c r="BF30" s="1"/>
  <c r="BB30" i="19"/>
  <c r="BF30" s="1"/>
  <c r="BB30" i="17"/>
  <c r="BF30" s="1"/>
  <c r="N5" i="15" l="1"/>
  <c r="BF85" i="20" l="1"/>
  <c r="BF84"/>
  <c r="BF83"/>
  <c r="BF82"/>
  <c r="BF76"/>
  <c r="BF77"/>
  <c r="BF78"/>
  <c r="BF79"/>
  <c r="BF91"/>
  <c r="BF90"/>
  <c r="BF89"/>
  <c r="BF88"/>
  <c r="BF86" l="1"/>
  <c r="BF92"/>
  <c r="AR98" l="1"/>
  <c r="AR97"/>
  <c r="AE98"/>
  <c r="AE97"/>
  <c r="N15"/>
  <c r="AQ6"/>
  <c r="AA6"/>
  <c r="K5"/>
  <c r="X5"/>
  <c r="AR101" i="19"/>
  <c r="AR100"/>
  <c r="AE101"/>
  <c r="AE100"/>
  <c r="N15"/>
  <c r="AQ6"/>
  <c r="AA6"/>
  <c r="X5"/>
  <c r="K5"/>
  <c r="AG4"/>
  <c r="M48" s="1"/>
  <c r="AR101" i="17"/>
  <c r="AE101"/>
  <c r="AR100"/>
  <c r="AE100"/>
  <c r="N15"/>
  <c r="AQ6"/>
  <c r="AA6"/>
  <c r="X5"/>
  <c r="K5"/>
  <c r="AG4"/>
  <c r="AG4" i="20"/>
  <c r="M48" s="1"/>
  <c r="BF54"/>
  <c r="BF42"/>
  <c r="BF41"/>
  <c r="BF40"/>
  <c r="BF39"/>
  <c r="N97"/>
  <c r="BF38"/>
  <c r="AX72"/>
  <c r="AX71"/>
  <c r="AX70"/>
  <c r="AX69"/>
  <c r="AX68"/>
  <c r="AX67"/>
  <c r="AX66"/>
  <c r="AX65"/>
  <c r="AX64"/>
  <c r="AX63"/>
  <c r="AX62"/>
  <c r="AX61"/>
  <c r="AX60"/>
  <c r="AX59"/>
  <c r="AX58"/>
  <c r="BB52"/>
  <c r="BF52" s="1"/>
  <c r="AB48"/>
  <c r="AI14"/>
  <c r="E14"/>
  <c r="AI13"/>
  <c r="E13"/>
  <c r="AI12"/>
  <c r="E12"/>
  <c r="AI11"/>
  <c r="E11"/>
  <c r="AI10"/>
  <c r="E10"/>
  <c r="BF94" i="19"/>
  <c r="BF93"/>
  <c r="BF92"/>
  <c r="BF91"/>
  <c r="BF88"/>
  <c r="BF87"/>
  <c r="BF86"/>
  <c r="BF85"/>
  <c r="BF82"/>
  <c r="BF81"/>
  <c r="BF80"/>
  <c r="BF79"/>
  <c r="AX75"/>
  <c r="AX74"/>
  <c r="AX73"/>
  <c r="AX72"/>
  <c r="AX71"/>
  <c r="AX70"/>
  <c r="AX69"/>
  <c r="AX68"/>
  <c r="AX67"/>
  <c r="AX66"/>
  <c r="AX65"/>
  <c r="AX64"/>
  <c r="AX63"/>
  <c r="AX62"/>
  <c r="AX61"/>
  <c r="BF57"/>
  <c r="BF56"/>
  <c r="BF55"/>
  <c r="BB52"/>
  <c r="BF52" s="1"/>
  <c r="AB48"/>
  <c r="BF42"/>
  <c r="BF41"/>
  <c r="BF40"/>
  <c r="BF39"/>
  <c r="BF38"/>
  <c r="N100"/>
  <c r="AI14"/>
  <c r="E14"/>
  <c r="AI13"/>
  <c r="E13"/>
  <c r="AI12"/>
  <c r="E12"/>
  <c r="AI11"/>
  <c r="E11"/>
  <c r="AI10"/>
  <c r="E10"/>
  <c r="AX70" i="17"/>
  <c r="AX69"/>
  <c r="AX74"/>
  <c r="AX73"/>
  <c r="AX72"/>
  <c r="AX71"/>
  <c r="BF83" i="19" l="1"/>
  <c r="BF89"/>
  <c r="BF95"/>
  <c r="BF43"/>
  <c r="N101" s="1"/>
  <c r="BF58"/>
  <c r="BF61"/>
  <c r="BF76" s="1"/>
  <c r="BF58" i="20"/>
  <c r="BF73" s="1"/>
  <c r="BF55"/>
  <c r="BF43"/>
  <c r="N98" s="1"/>
  <c r="BF80"/>
  <c r="AR15"/>
  <c r="AR15" i="19"/>
  <c r="AX68" i="17"/>
  <c r="AX67"/>
  <c r="AX66"/>
  <c r="AX65"/>
  <c r="AX64"/>
  <c r="AX63"/>
  <c r="AX62"/>
  <c r="AX61"/>
  <c r="BF57"/>
  <c r="BF56"/>
  <c r="BF55"/>
  <c r="BB52"/>
  <c r="BF52" s="1"/>
  <c r="BF39"/>
  <c r="BF40"/>
  <c r="BF41"/>
  <c r="BF42"/>
  <c r="BF38"/>
  <c r="AB48"/>
  <c r="N102" i="19" l="1"/>
  <c r="N104" s="1"/>
  <c r="N99" i="20"/>
  <c r="N101" s="1"/>
  <c r="BF58" i="17"/>
  <c r="BF43"/>
  <c r="N101" s="1"/>
  <c r="BF94"/>
  <c r="BF93"/>
  <c r="BF92"/>
  <c r="BF91"/>
  <c r="BF88"/>
  <c r="BF87"/>
  <c r="BF86"/>
  <c r="BF85"/>
  <c r="BF82"/>
  <c r="BF81"/>
  <c r="BF80"/>
  <c r="BF79"/>
  <c r="AX75"/>
  <c r="BF61" s="1"/>
  <c r="N100"/>
  <c r="AI14"/>
  <c r="AI13"/>
  <c r="AI12"/>
  <c r="E12"/>
  <c r="AI11"/>
  <c r="E11"/>
  <c r="AI10"/>
  <c r="E10"/>
  <c r="M48"/>
  <c r="BF83" l="1"/>
  <c r="BF89"/>
  <c r="BF95"/>
  <c r="BF76"/>
  <c r="AR15"/>
  <c r="N102" l="1"/>
  <c r="N104" s="1"/>
  <c r="N6" i="15" l="1"/>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A18" l="1"/>
  <c r="A4"/>
</calcChain>
</file>

<file path=xl/comments1.xml><?xml version="1.0" encoding="utf-8"?>
<comments xmlns="http://schemas.openxmlformats.org/spreadsheetml/2006/main">
  <authors>
    <author>sayadani</author>
  </authors>
  <commentList>
    <comment ref="A36" authorId="0">
      <text>
        <r>
          <rPr>
            <b/>
            <sz val="9"/>
            <color indexed="81"/>
            <rFont val="Tahoma"/>
            <family val="2"/>
          </rPr>
          <t xml:space="preserve">شرح وظایف اختصاصی توافقی را می توان در ستون شرح وظایف پیشنهادی ثبت کرد.
</t>
        </r>
      </text>
    </comment>
    <comment ref="A57" authorId="0">
      <text>
        <r>
          <rPr>
            <b/>
            <sz val="9"/>
            <color indexed="81"/>
            <rFont val="Tahoma"/>
            <family val="2"/>
          </rPr>
          <t xml:space="preserve">شرح وظایف اختصاصی توافقی را می توان در ستون شرح وظایف پیشنهادی ثبت کرد.
</t>
        </r>
      </text>
    </comment>
    <comment ref="A74" authorId="0">
      <text>
        <r>
          <rPr>
            <b/>
            <sz val="9"/>
            <color indexed="81"/>
            <rFont val="Tahoma"/>
            <family val="2"/>
          </rPr>
          <t xml:space="preserve">شرح وظایف اختصاصی توافقی را می توان در ستون شرح وظایف پیشنهادی ثبت کرد.
</t>
        </r>
      </text>
    </comment>
    <comment ref="A108" authorId="0">
      <text>
        <r>
          <rPr>
            <b/>
            <sz val="9"/>
            <color indexed="81"/>
            <rFont val="Tahoma"/>
            <family val="2"/>
          </rPr>
          <t xml:space="preserve">شرح وظایف اختصاصی توافقی را می توان در ستون شرح وظایف پیشنهادی ثبت کرد.
</t>
        </r>
      </text>
    </comment>
    <comment ref="A130" authorId="0">
      <text>
        <r>
          <rPr>
            <b/>
            <sz val="9"/>
            <color indexed="81"/>
            <rFont val="Tahoma"/>
            <family val="2"/>
          </rPr>
          <t xml:space="preserve">شرح وظایف اختصاصی توافقی را می توان در ستون شرح وظایف پیشنهادی ثبت کرد.
</t>
        </r>
      </text>
    </comment>
    <comment ref="A142" authorId="0">
      <text>
        <r>
          <rPr>
            <b/>
            <sz val="9"/>
            <color indexed="81"/>
            <rFont val="Tahoma"/>
            <family val="2"/>
          </rPr>
          <t xml:space="preserve">شرح وظایف اختصاصی توافقی را می توان در ستون شرح وظایف پیشنهادی ثبت کرد.
</t>
        </r>
      </text>
    </comment>
    <comment ref="A252" authorId="0">
      <text>
        <r>
          <rPr>
            <b/>
            <sz val="9"/>
            <color indexed="81"/>
            <rFont val="Tahoma"/>
            <family val="2"/>
          </rPr>
          <t>میتوانیدشرح وظایف اخصاصی پستهایی که در دستورالعمل پیشنهاد نشده است ثبت نمایید</t>
        </r>
      </text>
    </comment>
  </commentList>
</comments>
</file>

<file path=xl/comments2.xml><?xml version="1.0" encoding="utf-8"?>
<comments xmlns="http://schemas.openxmlformats.org/spreadsheetml/2006/main">
  <authors>
    <author>karami</author>
  </authors>
  <commentList>
    <comment ref="X5" authorId="0">
      <text>
        <r>
          <rPr>
            <b/>
            <sz val="6"/>
            <color indexed="81"/>
            <rFont val="B Nazanin"/>
            <charset val="178"/>
          </rPr>
          <t>باعنایت به جدول شماره 2 دستورالعمل درج گردد.</t>
        </r>
      </text>
    </comment>
    <comment ref="X6" authorId="0">
      <text>
        <r>
          <rPr>
            <b/>
            <sz val="6"/>
            <color indexed="81"/>
            <rFont val="B Nazanin"/>
            <charset val="178"/>
          </rPr>
          <t>باعنایت به جدول شماره 2 دستورالعمل درج گردد.</t>
        </r>
      </text>
    </comment>
  </commentList>
</comments>
</file>

<file path=xl/sharedStrings.xml><?xml version="1.0" encoding="utf-8"?>
<sst xmlns="http://schemas.openxmlformats.org/spreadsheetml/2006/main" count="11081" uniqueCount="4309">
  <si>
    <t xml:space="preserve">ردیف </t>
  </si>
  <si>
    <t xml:space="preserve">پست </t>
  </si>
  <si>
    <t xml:space="preserve">شرح وظایف پیشنهادی </t>
  </si>
  <si>
    <t>دبيران دوره متوسطه</t>
  </si>
  <si>
    <t xml:space="preserve">رعايت نظم در شروع و خاتمه كلاس و  اداره مناسب كلاس (معاون)  </t>
  </si>
  <si>
    <t xml:space="preserve"> استفاده از طرح درس ( گروه هاي آموزشي)</t>
  </si>
  <si>
    <t xml:space="preserve"> رعايت بودجه بندي  مطالب مورد تدريس  ( گروه هاي آموزشي)</t>
  </si>
  <si>
    <t xml:space="preserve"> ارايه موضاعات تحقيقاتي و مطالعاتي متناسب با برنامه درسي دانش آموزان ( گروه هاي آموزشي)</t>
  </si>
  <si>
    <t xml:space="preserve"> پيگيري آموزشي و تهيه گزارش مستمر از وضعيت تحصيلي و تربيتي فراگيران  و استفاده مناسب از دفاتر كلاسي (معاون)  </t>
  </si>
  <si>
    <t xml:space="preserve"> همكاري با مدير مدرسه در تنظيم برنامه هاي درسي و كلاسي  (معاون)  </t>
  </si>
  <si>
    <t xml:space="preserve"> انجام ارزشيابي مستمر با استفاده ازشيوه هاي نوين ارزشيابي (گروه هاي آموزشي)</t>
  </si>
  <si>
    <t xml:space="preserve">  طراحي سوالات امتحاني با رعايت اصول سنجش(گروه هاي آموزشي)</t>
  </si>
  <si>
    <t xml:space="preserve"> رعايت مقررات در تصحيح اوراق امتحاني ، ثبت نمرات و تحويل به موقع آنها به دفتر واحد آموزشي و رسيدگي به اعتراض فراگيران در موعد مقرر(معاون)  </t>
  </si>
  <si>
    <t xml:space="preserve"> همكاري با مسئولين و ساير همكاران واحد آموزشي در برگزاري امتحانات در حيطه وظايف شغلي(معاون)  </t>
  </si>
  <si>
    <t xml:space="preserve"> شركت يا همكاري در برگزاري جشنواره ها ، مسابقات ، فعاليت هاي علمي ، تربيتي و ... (معاون)  </t>
  </si>
  <si>
    <t xml:space="preserve"> عضويت و مشاركت فعال در گروه آموزشي آموزشگاه(معاون)  </t>
  </si>
  <si>
    <t xml:space="preserve"> شركت فعال در شوراي دبيران و ساير شوراهاي مدرسه (معاون)  </t>
  </si>
  <si>
    <t xml:space="preserve">  شناسايي و توجه به نيازها و تفاوت هاي فردي دانش آموزان و تلاش در جهت رفع مشكلات درسي و تربيتي آنان (معاون)  </t>
  </si>
  <si>
    <t>هنرآموزان</t>
  </si>
  <si>
    <t xml:space="preserve"> رعايت نظم در شروع و خاتمه كلاس و  كارگاه و اداره مناسب كلاس ( معاون فني)  </t>
  </si>
  <si>
    <t xml:space="preserve"> مشاركت در طراحي و برنامه ريزي فعاليت هاي توليدي در كارگاه و آزمايشگاه هاي هنرستان عنداللزوم(سرپرست بخش / معاون فني)</t>
  </si>
  <si>
    <t>عضويت در انجمن هاي علمي آموزشي و همكاري فعال با آنها(سرپرست بخش / معاون فني/ سرگروه آموزشي رشته مربوط)</t>
  </si>
  <si>
    <t xml:space="preserve"> استفاده از شيوه هاي برتر در ارايه مطالب تخصصي اعم از نظري و كارگاهي و تهيه نرم افزارهاي آموزشي و استفاده از كارگاه هاي سمعي و يصري و امور فوق برنامه (سرپرست بخش / معاون فني)</t>
  </si>
  <si>
    <t xml:space="preserve">  ارتباط ، هماهنگي و همكاري با ساير هنرآموزان در ارايه آموزش و ارزشيابي دروس تخصصي اعم از نظري و كارگاهي (سرپرست بخش)</t>
  </si>
  <si>
    <t xml:space="preserve"> داشتن طرح درس و رعايت بودجه بندي  مطالب مورد تدريس  و اجراي آن به شيوه هاي استاندارد در دوس اختصاصي رشته مربوط(سرپرست بخش / معاون فني) </t>
  </si>
  <si>
    <t xml:space="preserve"> مشاركت در ارزشيابي دروس و همكاري براي انجام مراقبت و مشاركت در اجراي امتحانات اعم از داخلي و نهايي  (سرپرست بخش / معاون فني)</t>
  </si>
  <si>
    <t xml:space="preserve"> استفاده از لباس كار توسط خويش و ترغيب و الزام هنرجويان به پوشيدن لباس كار در محيط هاي كارگاهي و آزمايشگاهي(سرپرست بخش / معاون فني)</t>
  </si>
  <si>
    <t xml:space="preserve">  رعايت اصول ايمني و حفاظت و بهداشت در محيط كار (سرپرست بخش)</t>
  </si>
  <si>
    <t xml:space="preserve"> مشاركت در تكميل صحيح و دقيق دفتر گزارش كارگاه ها و آزمايشگاه ها(سرپرست بخش)</t>
  </si>
  <si>
    <t xml:space="preserve"> همكاري با مدير مدرسه در تنظيم برنامه هاي درسي و كلاسي (معاون فني)</t>
  </si>
  <si>
    <t xml:space="preserve"> شركت يا همكاري در برگزاري جشنواره ها ، مسابقات ، فعاليت هاي علمي ، تربيتي و ... مرتبط (معاون فني)</t>
  </si>
  <si>
    <t xml:space="preserve"> تلاش در جهت رفع مشكلات درسي و تربيتي فراگيران (معاون فني)</t>
  </si>
  <si>
    <t xml:space="preserve"> عضويت و شركت در جلسات تخصصي گروه هاي آموزشي آموزشگاه / منطقه (معاون فني)</t>
  </si>
  <si>
    <t>معلم تربيت بدني</t>
  </si>
  <si>
    <t>ارائه مشاوره هاي فني و تخصصي به مدير مدرسه و معاون پرورشي و تربيت بدني در راستاي اجراي بهتر فعاليت هاي فوق برنامه تربيت‌بدني و ورزش مدرسه.</t>
  </si>
  <si>
    <t xml:space="preserve">مراقب سلامت </t>
  </si>
  <si>
    <t>برگزاري برنامه‌هاي آموزش بهداشت جهت دانش آموزان بر اساس سند تحول بنيادين و سند جامعه سلامت و با اولويت (تغذيه سالم، بهداشت و ايمني مدارس، بهداشت دهان و دندان، بهداشت فردي، بيماريهاي واگير و غيرواگير و تشكلهاي بهداشتي سفيران سلامت و ... در قالب برنامه خود مراقبتي</t>
  </si>
  <si>
    <t>اهتمام در شناخت مشکلات بهداشتی دانش آموزان و معرفی آنان به مراکز بهداشتی ودرماني با هماهنگی مدیریت آموزشگاه</t>
  </si>
  <si>
    <t xml:space="preserve">  تهیه و تنظیم آمارهای بهداشتی واحد آموزشی ،شناسنامه سلامت دانش آموزان و استخراج نتایج آن جهت برنامه ریزی بهینه پیشرفت روند فعالیتهای مربوطه</t>
  </si>
  <si>
    <t>اهتمام درافزايش مشارك دانش آموزان در فعاليت هاي بهداشتي و زيست محيطي</t>
  </si>
  <si>
    <t>مدیران / معاونان واحد آموزشی استثنایی</t>
  </si>
  <si>
    <t>سازماندهی نیروی انسانی با هماهنگی اداره متبوع وابلاغ شرح وظایف وانتظارات همکاران واحد آموزشی در ابتدای سال تحصیلی</t>
  </si>
  <si>
    <t xml:space="preserve">سازماندهی به منظور مشارکت همکاران ، اولیاء وفراگیران در فعالیت های جاری وفوق برنامه ( آموزشی ،پرورشی ، تربیت بدنی وتوانبخشی ) </t>
  </si>
  <si>
    <t xml:space="preserve">تدوین برنامه سالانه وهفتگی کلاسها واحدآموزشی با مشارکت همکاران متناسب با نیاز دانش آموزان با نیاز های ویژه واعلام آن قبل از شروع سال تحصیلی </t>
  </si>
  <si>
    <t>استفاده مناسب ومطلوب از نیروی انسانی ( همکاران ، اولیاء وفراگیران واحد آموزشی )</t>
  </si>
  <si>
    <t xml:space="preserve">اتشکیل منظم شوراها ( واحدآموزشی ، معلمان ،تربیتی وفراگیران ) انجمن اولیاءو مربیان واحدآموزشی </t>
  </si>
  <si>
    <t xml:space="preserve">شناسایی عوامل افت تحصیلی در واحد آموزشی وتلاش برای بهبود کیفیت آموزشی با طراحی کلاسهای جبرانی وترمیمی با همکاری اولیاء   </t>
  </si>
  <si>
    <t>تمهید مقدمات برای برگزاری واعزام همکاران وفراگیران به مسابقات ، جشنواره هاواردوها</t>
  </si>
  <si>
    <t xml:space="preserve">تلاش برای برقراری روابط انسانی مطلوب در محیط آموزشی </t>
  </si>
  <si>
    <t xml:space="preserve">تلاش برای فراهم نمودن بستر مناسب برای گسترش فناوری در حوزه آموزشی وتوانبخشی در واحد آموزشی وتشویق همکاران ودانش آموزان برای بکارگیری آن </t>
  </si>
  <si>
    <t>فراهم آوردن بستر مناسب برای ارائه طرح ها وپیشنهادهاو ارتقاء کیفیت فعالیت های واحد آموزشی</t>
  </si>
  <si>
    <t xml:space="preserve">ابتکار ، نوآوری وخلاقیت در انجام وظایف شغلی و ابداع روش ها وشیوه های مؤثر در انتقال دانش ومهارت شغلی به دیگران </t>
  </si>
  <si>
    <t>ارتقاء سطح بهداشت ، سلامت روحی ، جسمی وایمنی واحد آموزشی ونظارت براجرای آن</t>
  </si>
  <si>
    <t>نظارت وکنترل در فرآیند یاددهی ویادگیری وحسن اجرای ارزشیابی تحصیلی فراگیران</t>
  </si>
  <si>
    <t xml:space="preserve">نظارت بر عملکرد کارکان (آموزشی وتوانبخشی،اداری،خدماتی )واحد آموزشی وارزشیابی آنان  </t>
  </si>
  <si>
    <t xml:space="preserve">نظارت بر ثبت نام فراگیران ، صحت مدارک وسوابق تحصیلی آنان </t>
  </si>
  <si>
    <t>اجرای بخشنامه ها ونظارت بر ارسال پاسخ نامه های اداری در موعد مقرر وصدور گواهی ها ، مدارک تحصیلی فراگیران و تأیید آنها</t>
  </si>
  <si>
    <t xml:space="preserve">نظارت بر حسن اجرای مقررات ، آیین نامه ها ومصوبات شوراها وانجمن اولیاءومربیان واحد آموزشی </t>
  </si>
  <si>
    <t xml:space="preserve"> استفاده مناسب ومطلوب از منابع مالی ، تجهیزات وامکانات واحد آموزشی </t>
  </si>
  <si>
    <t xml:space="preserve"> آماده سازی ، حفظ ونگهداری فضای واحد آموزشی ، اموال ، اسناد وتجهیزات </t>
  </si>
  <si>
    <t xml:space="preserve"> انجام صحیح هزینه ها ، دریافت ها وتنظیم اسناد مالی واحد آموزشی </t>
  </si>
  <si>
    <t xml:space="preserve">برنامه ریزی به منظور جلب مشارکت ظرفیت نهادهای محلی در جهت تقویت مدرسه به عنوان کانون تربیتی محله   </t>
  </si>
  <si>
    <t xml:space="preserve">بهره  گیری از امکانات موجوددر جهت ارتقای منابع و فرصت ها وجذب مشارکت مردمی   </t>
  </si>
  <si>
    <t xml:space="preserve">برنامه ریزی در زمینه حمایت دانش آموزان لازم التوجه ( ایتام ، چند معلولیتی ومحرومین و... ) در طول دوره ارزشیابی </t>
  </si>
  <si>
    <t xml:space="preserve"> حمایت ویژه از برنامه های اقدام پژوهی ودرس پژوهی وآموزش اولیا  </t>
  </si>
  <si>
    <t xml:space="preserve">تعامل سازنده با نماینده معلمان واولیاء دانش آموزان در مدیریت ونظارت مطلوب در امور مدرسه </t>
  </si>
  <si>
    <t xml:space="preserve"> ارايه خدمات فراتر از شرح وظايف مصوب در جهت ارائه خدمات آموزشی،توانبخشی وحمایتی به دانش آموزان با نیازهای ویژه</t>
  </si>
  <si>
    <t>معلمان (آموزشی و توانبخشی ) در مدارس استثنایی</t>
  </si>
  <si>
    <t xml:space="preserve"> رعایت نظم در شروع و خاتمه کلاس </t>
  </si>
  <si>
    <t xml:space="preserve"> استفاده از طرح درس</t>
  </si>
  <si>
    <t xml:space="preserve">رعایت بودجه بندی مطالب مورد تدریس </t>
  </si>
  <si>
    <t xml:space="preserve">طراحی و اجرای برنامه های آموزشی و توانبخشی به صورت فردی و گروهی متناسب با نیاز نوآموزان و دانش آموزان با نیازهای ویژه </t>
  </si>
  <si>
    <t xml:space="preserve">همکاری با مدیر مدرسه در تنظیم برنامه های درسی و کلاسی متناسب با دانش آموزان با نیازهای ویژه </t>
  </si>
  <si>
    <t>ارزشیابی مستمر با استفاده از شیوه های نوین ارزشیابی در حوزه های آموزشی و توانبخشی</t>
  </si>
  <si>
    <t>طراحی سوالات امتحانی با رعایت اصول سنجش متناسب با شرایط ، محدودیت ها و ویژگی های دانش آموزان با نیازهای ویژه</t>
  </si>
  <si>
    <t xml:space="preserve">رعایت مقررات در تصحیح اوراق امتحانی و فعالیت های توانبخشی و ثبت نمرات و تحویل به موقع آنها به دفتر واحد آموزشی و رسیدگی به اعتراضات فراگیران در موعد مقرر </t>
  </si>
  <si>
    <t xml:space="preserve">همکاری با مسئولین و سایر همکاران واحد آموزشی در برگزاری امتحانات آموزشی و توانبخشی در حیطه وظایف شغلی </t>
  </si>
  <si>
    <t xml:space="preserve">شرکت یا همکاری در برگزاری جشنواره ها، مسابقات ، فعالیت های علمی، تربیتی و توانبخشی و ...) </t>
  </si>
  <si>
    <t xml:space="preserve">عضویت و مشارکت فعال در گروه آموزشی و توانبخشی مدرسه </t>
  </si>
  <si>
    <t xml:space="preserve">شرکت فعال در شورای معلمان و سایر شوراهای مدرسه </t>
  </si>
  <si>
    <t xml:space="preserve">شناسایی و توجه به نیازهای فردی دانش آموزان و تلاش در جهت رفع مشکلات درسی آنان </t>
  </si>
  <si>
    <t xml:space="preserve">تعامل سازنده با خانواده دانش آموزان با نیازهای ویژه در راستای ارتقاء کیفیت آموزشی و توابخشی دانش آموزان </t>
  </si>
  <si>
    <t xml:space="preserve">استفاده از وسایل و فناوری های آموزشی و توانبخشی (نرم افزار و وسایل کمک آموزشی و توانبخشی و ...) متناسب با نیازهای دانش آموزان </t>
  </si>
  <si>
    <t xml:space="preserve"> معلمان</t>
  </si>
  <si>
    <t xml:space="preserve">  آموزش مهارت هاي خود مراقبتي و بهداشتي در جهت آگاه سازي و پيشگيري از آسيب هاي اجتماعي به دانش آموزان</t>
  </si>
  <si>
    <t>_</t>
  </si>
  <si>
    <t>شماره پرسنلي:</t>
  </si>
  <si>
    <t>/</t>
  </si>
  <si>
    <t>01</t>
  </si>
  <si>
    <t>07</t>
  </si>
  <si>
    <t>تا</t>
  </si>
  <si>
    <t>31</t>
  </si>
  <si>
    <t>06</t>
  </si>
  <si>
    <t xml:space="preserve"> ارايه گزارش به موقع در خصوص وضعيت جاري ، حوادث و پيش آمدها به مقامات مسئول</t>
  </si>
  <si>
    <t xml:space="preserve">جمع </t>
  </si>
  <si>
    <t>نام دستگاه :</t>
  </si>
  <si>
    <t>وزارت آموزش و پرورش</t>
  </si>
  <si>
    <t>کد</t>
  </si>
  <si>
    <t xml:space="preserve">معاونان واحد آموزشی </t>
  </si>
  <si>
    <t xml:space="preserve"> همكاري در سازما ندهي نيروي انساني و تقسيم كار بين كاركنان (آموزشي ، اداري و خدماتي) در ابتداي سال تحصيلي</t>
  </si>
  <si>
    <t xml:space="preserve"> همكاري در تدوين برنامه سالانه واحد آموزشي و هفتگي كلاس ها ، قبل از شروع سال تحصيلي</t>
  </si>
  <si>
    <t xml:space="preserve"> همكاري و تمهيد مقدمات در تشكيل و برگزاري شوراها ، انجمن اوليا و مربيان ، مسابقات ،نمايشگاه ها و ساير فعاليت هاي واحد آموزشي</t>
  </si>
  <si>
    <t xml:space="preserve"> شناسايي و توجه به نيازها و تفاوت هاي فردي فراگيران براي حل مشكلات آموزشي و تربيتي آنان</t>
  </si>
  <si>
    <t xml:space="preserve"> تلاش براي فراهم نمودن بستر مناسب براي گسترش فن آوري در واحد آموزشي و تشويق همكاران و دانش آموزان براي بكارگيري آن</t>
  </si>
  <si>
    <t xml:space="preserve"> ارايه برنامه پيشنهادي برگزاري امتحانات ، نظارت و دقت در برگزاري مطلوب آن و اعلام نتايج امتحانات با هماهنگي مدير در زمان مقرر</t>
  </si>
  <si>
    <t xml:space="preserve"> ابتكار ، نوآوري و خلاقيت در انجام وظايف شغلي و يا ابداع روش ها و شيوه هاي موثر در انتقال دانش و مهارت  شغلي به ديگران</t>
  </si>
  <si>
    <t xml:space="preserve">تلاش در جهت ارتقاء سطح بهداشت ، سلامت روحي و جسمي فراگيران و ايمني محيط واحد آموزشي و نظارت بر بهداشت مدرسه و سلامت دانش آموزان </t>
  </si>
  <si>
    <t>تلاش براي برقراري  نظم و اعمال مقررات در محيط واحد آموزشي</t>
  </si>
  <si>
    <t>رسيدگي به حضور و غياب كاركنان ( آموزشي ، اداري و خدماتي) و فراگيران و مسدود نمودن دفاتر مربوط در پايان هر هفته ، پيگيري دلايل غيبت و يا تاخير فراگيران و مطلع نمودن والدين آنان</t>
  </si>
  <si>
    <t>فراهم نمودن زمينه اطلاع همكاران از بخشنامه ها و دستورالعمل ها و همكاري در جهت تهيه پاسخ نامه هاي اداري</t>
  </si>
  <si>
    <t>همكاري و تمهيد مقدمات براي برگزاري و اعزام همكاران و فراگيران به مسابقات و جشنواره ها</t>
  </si>
  <si>
    <t>همكاري در ثبت نام و كنترل صحت مدارك و سوابق تحصيلي فراگيران</t>
  </si>
  <si>
    <t>نظارت بر حسن اجراي مقررات ، صدور گواهي ها ، مدارك تحصيلي فراگيران ، تنظيم دفاتر واحد آموزشي و تاييد آنها در صورت عدم حضور مدير</t>
  </si>
  <si>
    <t>استفاده مناسب و مطلوب از منابع مالي ، تجهيزات و امكانات واحد آموزشي</t>
  </si>
  <si>
    <t>تلاش براي برقراري روابط انساني در محيط واحد آموزشي ( عدم استفاده از تنبيه بدني فراگيران )</t>
  </si>
  <si>
    <t xml:space="preserve"> سازما ندهي نيروي انساني با هماهنگي اداره متبوع و ابلاغ شرح وظايف و انتظارات از همكاران واحد آموزشي در ابتداي سال تحصيلي</t>
  </si>
  <si>
    <t xml:space="preserve"> جلب مشاركت همكاران ، اولياء و فراگيران در فعاليت هاي جاري و فوق برنامه (آموزشي ، پرورشي و تربيت بدني)</t>
  </si>
  <si>
    <t xml:space="preserve"> تدوين برنامه سالانه واحد آموزشي و هفتگي كلاس ها با مشاركت همكاران و اعلام آن قبل از شروع سال تحصيلي(همچنين تهيه برنامه سالانه انجمن اوليا و مربيان با مشاركت اوليا)</t>
  </si>
  <si>
    <t xml:space="preserve"> استفاده مناسب و مطلوب از نيروي انساني (همكاران ، اولياء و فراگيران) واحد آموزشي</t>
  </si>
  <si>
    <t xml:space="preserve"> تشكيل منظم شوراهاي واحد آموزشي ، معلمان ، تربيتي  و فراگيران، انجمن اوليا و مربيان واحد آموزشي</t>
  </si>
  <si>
    <t xml:space="preserve"> شناسايي عوامل افت تحصيلي در واحد آموزشي و تلاش براي بهبود كيفيت آموزشي </t>
  </si>
  <si>
    <t xml:space="preserve"> تمهيد مقدمات براي برگزاري و اعزام همكاران و فراگيران به مسابقات( علمي ، پرورشي ، ورزشي و... ) ، جشنواره ها و اردوها</t>
  </si>
  <si>
    <t xml:space="preserve"> تلاش براي برقراري روابط انساني مطلوب در محيط واحد آموزشي</t>
  </si>
  <si>
    <t xml:space="preserve"> تلاش براي فراهم نمودن بستر مناسب براي گسترش فن آوري در واحد آموزشي و تشويق همكاران و دانش آموزان براي بكارگيري آن  </t>
  </si>
  <si>
    <t xml:space="preserve"> فراهم آوردن بستر مناسب براي ارايه طرح ها و پيشنهادها و كيفيت بخشي فعاليت هاي واحد آموزشي</t>
  </si>
  <si>
    <t xml:space="preserve"> آماده سازي فضا و تجهيزات آموزشي، ورزشي و پرورشي قبل از شروع سال تحصيلي و تلاش در جهت ارتقاء سطح بهداشت، سلامت روحي ، جسمي و ايمني محيط واحد آموزشي و نظارت بر اجراي آن</t>
  </si>
  <si>
    <t xml:space="preserve"> نظارت بر عملكرد كاركنان (آموزشي ، اداري و خدماتي) واحد آموزشي و ارزيابي آنان ( بر اساس فرم شماره 2 پيوست دستورالعمل)</t>
  </si>
  <si>
    <t xml:space="preserve"> اجراي بخشنامه ها و نظارت بر ارسال پاسخ نامه هاي اداري در موعد مقرر و صدور گواهي ها ، مدارك تحصيلي فراگيران و تاييد آنها </t>
  </si>
  <si>
    <t xml:space="preserve"> نظارت بر حسن اجراي مقررات ، آيين نامه ها و مصوبا ت شورا ها و انجمن اوليا و مربيان در واحد آموزشي</t>
  </si>
  <si>
    <t xml:space="preserve"> استفاده مناسب و مطلوب از منابع مالي ، تجهيزات و امكانات واحد آموزشي ( كلاس ، فضاي ورزشي ، پرورشي ) و همچنين تلاش براي جذب كمك هاي مردمي</t>
  </si>
  <si>
    <t xml:space="preserve"> آماده سازي ، حفظ ، نگهداري  و ايمن سازي  فضاهاي واحد آموزشي( كلاس ، فضاي ورزشي ، پرورشي ) و حفظ اموال ، اسناد و تجهيزات واحد آموزشي</t>
  </si>
  <si>
    <t xml:space="preserve"> انجام صحيح هزينه ها ، دريافت ها و تنظيم اسناد مالي واحد آموزشي</t>
  </si>
  <si>
    <t>مدیرواحد آموزشی</t>
  </si>
  <si>
    <t>کارکنان اداری</t>
  </si>
  <si>
    <t xml:space="preserve"> ارايه پيشنهاد و پيگيري در خصوص تهيه لوازم مورد نياز در راستاي وظايف شغلي</t>
  </si>
  <si>
    <t xml:space="preserve"> رعايت اصول و روابط انساني در واحد سازماني</t>
  </si>
  <si>
    <t xml:space="preserve"> رعايت اصول كار ، قوانين و مقررات در حيطه وظايف شغلي </t>
  </si>
  <si>
    <t xml:space="preserve">  رعايت نكات ايمني در محل كار ، مطابق دستورالعمل مربوط</t>
  </si>
  <si>
    <t xml:space="preserve">  حفظ و نگهداري اموال ، اسناد ، وسايل و تجهيزات با رعايت مقررات مربوط </t>
  </si>
  <si>
    <t xml:space="preserve">  جلوگيري از اتلاف مواد مصرفي و تخريب تجهيزات</t>
  </si>
  <si>
    <t xml:space="preserve"> همكاري با مسئولين در جهت تسهيل در امور جاري واحد سازماني </t>
  </si>
  <si>
    <t xml:space="preserve">  تلاش براي بهبود كيفيت خدمات </t>
  </si>
  <si>
    <t xml:space="preserve"> توجه به اولويت امور محوله و استفاده بهينه از زمان تعيين شده </t>
  </si>
  <si>
    <t xml:space="preserve"> رعايت نظم در انجام امور</t>
  </si>
  <si>
    <t xml:space="preserve"> بكارگيري شيوه هاي مناسب و موثر براي انجام امور محوله  </t>
  </si>
  <si>
    <t xml:space="preserve"> استفاده از فن آوري هاي جديد</t>
  </si>
  <si>
    <t xml:space="preserve"> بكارگيري شيوه هاي موثر ( نوين/ سازنده/ برترو ... ) درانتقال دانش و مهارت شغلي خود به ديگران</t>
  </si>
  <si>
    <t xml:space="preserve"> همكاري با مسئول مافوق در تنظيم برنامه هاي سالانه و ... </t>
  </si>
  <si>
    <t xml:space="preserve"> شوق و علاقه مندي به انجام وظايف</t>
  </si>
  <si>
    <t xml:space="preserve"> ارايه به موقع گزارش فعاليت ها</t>
  </si>
  <si>
    <t xml:space="preserve"> مشاوره سازنده جهت افزايش بهره وري</t>
  </si>
  <si>
    <t xml:space="preserve"> شركت در جلسات و سمينارها و كارگاه هاي آموزشي مرتبط با وظايف شغلي</t>
  </si>
  <si>
    <t xml:space="preserve">کارشناسان </t>
  </si>
  <si>
    <t xml:space="preserve"> توجه به اولويت امور محوله و استفاده بهينه از زمان تعيين شده و تقسيم کار مناسب بين کارکنان تحت سرپرستی</t>
  </si>
  <si>
    <t xml:space="preserve"> بكارگيري شيوه هاي مناسب و موثر براي انجام امور محوله   </t>
  </si>
  <si>
    <t xml:space="preserve"> ارزيابی عملکرد مستمر کارکنان تحت سرپرستي و ارايه بازخوردهای لازم </t>
  </si>
  <si>
    <t xml:space="preserve"> معرفي كاركنان ساعي به مسئول مافوق براي تشويق ، پذيرش و تشويق ايده های جديد کارکنان</t>
  </si>
  <si>
    <t xml:space="preserve">سرپرستان ادارات </t>
  </si>
  <si>
    <t xml:space="preserve">لیست امتیازات ارزیابی اداره /مدرسه </t>
  </si>
  <si>
    <t>شماره پرسنلی</t>
  </si>
  <si>
    <t xml:space="preserve">نام و نام خانوادگی </t>
  </si>
  <si>
    <t>پست سازمانی</t>
  </si>
  <si>
    <t xml:space="preserve">نوع استخدام </t>
  </si>
  <si>
    <t xml:space="preserve">دوره ارزیابی </t>
  </si>
  <si>
    <t xml:space="preserve">از تاریخ </t>
  </si>
  <si>
    <t xml:space="preserve">تا تاریخ </t>
  </si>
  <si>
    <t>جمع امتیاز</t>
  </si>
  <si>
    <t xml:space="preserve">تمدید قراردادفرد بلامانع است </t>
  </si>
  <si>
    <t xml:space="preserve">سالتحصیلی </t>
  </si>
  <si>
    <t xml:space="preserve">بلی </t>
  </si>
  <si>
    <t>خیر</t>
  </si>
  <si>
    <t>رسمی</t>
  </si>
  <si>
    <t>آزمایشی</t>
  </si>
  <si>
    <t>پیمانی</t>
  </si>
  <si>
    <t xml:space="preserve">قراردادی کارمعین </t>
  </si>
  <si>
    <t>منطقه /ناحیه</t>
  </si>
  <si>
    <t>قراردادی تطبیق یافته</t>
  </si>
  <si>
    <t xml:space="preserve">کد ملی </t>
  </si>
  <si>
    <t>این قسمت در چاپ لیست نهایی نباید باشد</t>
  </si>
  <si>
    <t xml:space="preserve">نام و نام خانوادگی ارزیابی کننده </t>
  </si>
  <si>
    <t>عنوان پست ارزیابی کننده</t>
  </si>
  <si>
    <t xml:space="preserve">نام و نام خانوادگی تایید کننده </t>
  </si>
  <si>
    <t>عنوان پست تایید کننده</t>
  </si>
  <si>
    <t>حق التدریس</t>
  </si>
  <si>
    <t>طرح</t>
  </si>
  <si>
    <t>سرباز معلم</t>
  </si>
  <si>
    <t xml:space="preserve">لیسانس </t>
  </si>
  <si>
    <t xml:space="preserve">سطح دو حوزه </t>
  </si>
  <si>
    <t xml:space="preserve">فوق لیسانس </t>
  </si>
  <si>
    <t xml:space="preserve">سطح سه حوزه </t>
  </si>
  <si>
    <t xml:space="preserve">دکتری </t>
  </si>
  <si>
    <t>عنوان پست سازمانی:</t>
  </si>
  <si>
    <t>واحد سازمانی:</t>
  </si>
  <si>
    <t>مدت اشتغال دردوره :</t>
  </si>
  <si>
    <t>روز</t>
  </si>
  <si>
    <t>ماه</t>
  </si>
  <si>
    <t>دوره ارزشیابی از:</t>
  </si>
  <si>
    <t>عوامل ارزشیابی:</t>
  </si>
  <si>
    <t>الف</t>
  </si>
  <si>
    <t>عوامل اختصاصی:</t>
  </si>
  <si>
    <t>نتایج کمی مورد انتظار</t>
  </si>
  <si>
    <t>نام و نام خانوادگی ارزشیابی کننده:</t>
  </si>
  <si>
    <t>نام و نام خانوادگی ارزشیابی شونده :</t>
  </si>
  <si>
    <t>امضا</t>
  </si>
  <si>
    <t>تذکر: برنامه های این بخش باید برگرفته از برنامه های عملیاتی سالانه دستگاه اجرایی باشد.</t>
  </si>
  <si>
    <t xml:space="preserve">اهم اقدامات و فعالیت های انجام گرفته </t>
  </si>
  <si>
    <t xml:space="preserve">نتایج حاصله </t>
  </si>
  <si>
    <t>درصدتحقق</t>
  </si>
  <si>
    <t>امتیاز(ارزشیابی کننده)</t>
  </si>
  <si>
    <t>ارزشیابی شونده</t>
  </si>
  <si>
    <t>ارزشیابی کننده</t>
  </si>
  <si>
    <t>حداکثر امتیاز</t>
  </si>
  <si>
    <t>امتیاز مکتسبه</t>
  </si>
  <si>
    <t>بنام خدا</t>
  </si>
  <si>
    <t>دلایل عدم تحقق(ارزشیابی شونده ):</t>
  </si>
  <si>
    <t>نظر ارزشیابی کننده :</t>
  </si>
  <si>
    <t xml:space="preserve"> نام و نام خانوادگي :</t>
  </si>
  <si>
    <t>ب</t>
  </si>
  <si>
    <t>محور</t>
  </si>
  <si>
    <t>معیار</t>
  </si>
  <si>
    <t>ب-2-1- توسعه ای :</t>
  </si>
  <si>
    <t>ب-2-2- تشویقات :</t>
  </si>
  <si>
    <t xml:space="preserve">تشویق در طول دوره دوره ارزشیابی </t>
  </si>
  <si>
    <t>(براساس مستندات مربوط ،توسط مقام مافوق و واحدهای مسئول ارزشیابی تایید شده و پیوست فرم گردد)</t>
  </si>
  <si>
    <t>ب-2-3-رفتاری :</t>
  </si>
  <si>
    <t xml:space="preserve">شاخص </t>
  </si>
  <si>
    <t>رعایت نظم و انضباط</t>
  </si>
  <si>
    <t xml:space="preserve">_حضور به موقع در محل کار و جلسات ، انجام به موقع تعهدات و استفاده موثر از اوقات اداری </t>
  </si>
  <si>
    <t>8-</t>
  </si>
  <si>
    <t>_ مراجعینی که با ذکرنام از وی اعلام رضایت نموده اند</t>
  </si>
  <si>
    <t xml:space="preserve">_ نارضایتی مراجعان </t>
  </si>
  <si>
    <t xml:space="preserve">رضایت </t>
  </si>
  <si>
    <t xml:space="preserve">رفتار عمومی </t>
  </si>
  <si>
    <t>رفتار شغلی</t>
  </si>
  <si>
    <t>نقاط قوت :</t>
  </si>
  <si>
    <t>نقاط ضعف :</t>
  </si>
  <si>
    <t>توصیه ها :</t>
  </si>
  <si>
    <t>امتیاز کل ارزشیابی:</t>
  </si>
  <si>
    <t xml:space="preserve">سمت: </t>
  </si>
  <si>
    <t>امضاء</t>
  </si>
  <si>
    <t>15-</t>
  </si>
  <si>
    <t>16-</t>
  </si>
  <si>
    <t>17-</t>
  </si>
  <si>
    <t xml:space="preserve"> نام و نام خانوادگي ارزشيابي كننده: </t>
  </si>
  <si>
    <t xml:space="preserve"> نام و نام خانوادگي تایید کننده : </t>
  </si>
  <si>
    <t>نظر ارزشیابی شونده :</t>
  </si>
  <si>
    <t>امتیاز کل به حروف :</t>
  </si>
  <si>
    <t>رویت شد.</t>
  </si>
  <si>
    <t xml:space="preserve">به امتیاز ارزشیابی اخذ شده اعتراض دارم </t>
  </si>
  <si>
    <t xml:space="preserve">خیر </t>
  </si>
  <si>
    <r>
      <t>تذكار:</t>
    </r>
    <r>
      <rPr>
        <sz val="9"/>
        <color rgb="FFC00000"/>
        <rFont val="B Nazanin"/>
        <charset val="178"/>
      </rPr>
      <t xml:space="preserve"> امتناع از امضاء فرم ارزيابي و يا ثبت نظرات ، ‌ملاك درخواست بررسي و تجديد نظر نيست. </t>
    </r>
  </si>
  <si>
    <t>اداره امو راداری و تشکیلات اداره کل آموزش و پرورش استان آذربایجان شرقی</t>
  </si>
  <si>
    <t>تاریخ :</t>
  </si>
  <si>
    <t>نام و نام خانوادگی مسئول واحد منابع انسانی (امور اداری و تشکیلات) :</t>
  </si>
  <si>
    <t xml:space="preserve"> رئیس جمهور                      </t>
  </si>
  <si>
    <t>(به ازای هر تقدیر 3.5امتیاز)</t>
  </si>
  <si>
    <t>وزیرذیربط یا معاون رئیس جمهور</t>
  </si>
  <si>
    <t xml:space="preserve">استانداریا معاون وزیر/رئیس سازمان و همتراز آن </t>
  </si>
  <si>
    <t>(به ازای هر تقدیر 1 امتیاز)</t>
  </si>
  <si>
    <t xml:space="preserve">مدیرکل مربوط </t>
  </si>
  <si>
    <t>توضیحات :</t>
  </si>
  <si>
    <t xml:space="preserve">یاد آوری </t>
  </si>
  <si>
    <t>مواردی که در انتهای هر جمله و در داخل پرانتز قید شده ، ارزیابی کننده آن شاخص می باشد.</t>
  </si>
  <si>
    <t>جهت مشارکت هنر جویان در نظافت کارگاه و ابزار آلات مورد استفاده و حفظ و نگهداری تجهیزات و استفاده صحیح از مواد اولیه و مصرفی و صرفه جویی در محیط کارگاهی و آزمایشگاهی (معاون فنی)</t>
  </si>
  <si>
    <t>کد ملی :</t>
  </si>
  <si>
    <t>کد پرسنلی:</t>
  </si>
  <si>
    <t>امتیاز عوامل اختصاصی</t>
  </si>
  <si>
    <t>امتیاز عوامل مدیریتی وپشتیبانی</t>
  </si>
  <si>
    <t xml:space="preserve">توسعه ای </t>
  </si>
  <si>
    <t xml:space="preserve">تشویقی </t>
  </si>
  <si>
    <t>رفتاری</t>
  </si>
  <si>
    <t>امتیاز عوامل عمومی فرایندی</t>
  </si>
  <si>
    <t>واحد سازمانی</t>
  </si>
  <si>
    <t>کد درج گردد</t>
  </si>
  <si>
    <t xml:space="preserve">کد پرسنلی ارزیابی کننده </t>
  </si>
  <si>
    <t xml:space="preserve">کد پرسنلی تایید کننده </t>
  </si>
  <si>
    <t>درج امتیاز</t>
  </si>
  <si>
    <t>دریافت تقدیر نامه از جانب   (تاریخ صدور در دوره ارزشیابی باشد)</t>
  </si>
  <si>
    <t xml:space="preserve">مدیرحراست </t>
  </si>
  <si>
    <t xml:space="preserve"> تقسیم وظایف بین کارشناسان و نظارت بر حسن انجام وظایف آنها</t>
  </si>
  <si>
    <t xml:space="preserve"> اقدام در خصوص استقرار سیستم مناسب جهت حراست و نگهداري از پرسنل، تأسیسات، اماکن مدارك محرمانه</t>
  </si>
  <si>
    <t xml:space="preserve"> مراقبت و نظارت بر کلیه امور مربوط به حراست در سطح اداره کل و واحدهاي تابعه</t>
  </si>
  <si>
    <t xml:space="preserve"> نظارت بر اجراي بخشنامه، آیین نامه ها، مقررات و دستورالعملهاي حفاظتی ابلاغی از سوي دفتر مرکزي حراست و توجیه لازم به کارشناسان حراست در این زمینه</t>
  </si>
  <si>
    <t xml:space="preserve"> ارائه نظرها و پیشنهادهاي اصلاحی در جهت رفع نقایص و بهبود روشهاي حراستی به مسئولین ذیربط</t>
  </si>
  <si>
    <t xml:space="preserve"> برنامه ریزي لازم در زمینه امور حفاظتی و اسناد طبقه بندي شده</t>
  </si>
  <si>
    <t xml:space="preserve"> بررسیهاي مستمر در جهت حصول اطمینان ازرعایت اصول حراستی در امور مکاتبات، گزارشها و تلفنها و هم چنین تهیه گزارشهاي لازم در این زمینه جهت مسئولین ذیربط</t>
  </si>
  <si>
    <t>اظهارنظر در خصوص تعیین صلاحیت مهرسازان، به منظور تهیه مهر جدید در کلیه واحدها</t>
  </si>
  <si>
    <t xml:space="preserve"> بررسی و طبقه بندي گزارشهاي واصله ازسوي کارشناسان حراست ادارات آموزش و پرورش مناطق تابعه و اقدام قانونی در مورد آنها</t>
  </si>
  <si>
    <t xml:space="preserve"> مکاتبه لازم با واحدهاي ذیربط در خصوص مهرهاي مفقودي به منظور جلوگیري از هرگونه سوء استفاده احتمالی</t>
  </si>
  <si>
    <t xml:space="preserve"> برنامه ریزي جهت برگزاري کلاسهاي توجهی و آموزشی کارکنان حراست واحدهاي تابعه اداره کل با هماهنگی واحدهاي ذیربط</t>
  </si>
  <si>
    <t xml:space="preserve">  برنامه ریزي و سازماندهی، نظارت و هدایت کلیه فعالیتها و اقدامات حراستی</t>
  </si>
  <si>
    <t xml:space="preserve"> شرکت در جلسات، سمینارها و گردهماییهاي مربوطه طبق دستور مدیرکل</t>
  </si>
  <si>
    <t xml:space="preserve"> نظارت و مراقبت برتشکیل کلیه جلسات و گردهماییها و تأمین حفاظت آنها</t>
  </si>
  <si>
    <t xml:space="preserve"> نظارت بر کار نگهبانان اداره کل در راستاي وظایف محوله</t>
  </si>
  <si>
    <t>همکاري با سایر کارکنان در راستاي انجام وظیفه محوله</t>
  </si>
  <si>
    <t xml:space="preserve"> نظارت بر حسن اجراي وظایف واحدهاي تابعه و ارائه راهنمایی لازم</t>
  </si>
  <si>
    <t xml:space="preserve"> بازدید دوره اي و موردي از واحدهاي تابعه و ارائه راهنمایی لازم و تهیه گزارش</t>
  </si>
  <si>
    <t xml:space="preserve"> تشکیل دبیرخانه کمیته هاي ارتقاي سلامت اداري و کارگروه مبارزه با رشوه و فساد اداري برابر ضوابط ابلاغی</t>
  </si>
  <si>
    <t xml:space="preserve"> نظارت بر تهیه مستندات سالانه ارزیابی عملکرد کمیته سلامت اداري برابر ضوابط ابلاغی</t>
  </si>
  <si>
    <t xml:space="preserve"> بررسی ، مطالعه ، تحقیق و پژوهش به منظور کسب مهارتهاي لازم و ارتقاي علمی جهت ارائه راهکارهاي مناسب در زمینه شغل مورد تصدي</t>
  </si>
  <si>
    <t xml:space="preserve"> تهیه و تنظیم تقویم اجرایی از فعالیت ها و وظایف محوله به منظور افزایش بهره وري</t>
  </si>
  <si>
    <t xml:space="preserve"> استفاده از فناوري اطلاعات و ارتباطات و اتوماسیون اداري در زمینه شغل و وظایف محوله</t>
  </si>
  <si>
    <t xml:space="preserve"> شرکت در جلسات ، گردهمایی ، کمیسیون ها و دوره هاي آموزشی و کمیته هاي کاري در حیطه وظایف محوله با نظر مسئولین مافوق</t>
  </si>
  <si>
    <t xml:space="preserve"> تهیه پیش نویس و مکاتبات و گزارشات مربوطه</t>
  </si>
  <si>
    <t xml:space="preserve"> انجام سایر امور ارجاعی مربوط در صورت لزوم</t>
  </si>
  <si>
    <t>مديرهسته گزينش عضو هسته</t>
  </si>
  <si>
    <t xml:space="preserve"> رعایت قسط و عدل اسلامی در انتخاب و گزینش افراد با توجه به ضوابط، اولویتها و ضرورتها</t>
  </si>
  <si>
    <t xml:space="preserve"> مطالعه و رعایت کلیه بخشنامه ها و دستورالعملهاي مربوط</t>
  </si>
  <si>
    <t xml:space="preserve"> پیگیري وتلاش در جهت اجراي کلیه مصوبات و ابلاغیه هاي هیأت عالی وهیأت مرکزي گزینش و برنامه ریزي جهت تسریع امور</t>
  </si>
  <si>
    <t>نظارت برکلیه امور جاري گزینش و ارائه راهنمایی هاي لازم به کارکنان تحت سرپرستی در نحوه انجام وظایف محوله</t>
  </si>
  <si>
    <t xml:space="preserve"> برنامه ریزي جهت انجام امور مربوط به گزینش داوطلبان آزمونهاي استخدامی برابر بخشنامه هاي دبیرخانه هیأت مرکزي گزینش</t>
  </si>
  <si>
    <t>اعلام نظر در مورد پرونده داوطلبان براساس ضوابط مصوب و ملاکهاي پذیرش و نظارت بر ثبت و ضبط پرونده هاي محرمانه</t>
  </si>
  <si>
    <t>نظارت براجراي برنامه هاي آموزشی ابلاغی از سوي دبیرخانه هیات مرکزي گزینش در سطح هسته</t>
  </si>
  <si>
    <t xml:space="preserve"> نظارت بر عملکرد نمایندگیها و واحدهاي هسته گزینش درمناطق تابعه</t>
  </si>
  <si>
    <t xml:space="preserve"> ایجاد هماهنگی لازم بین مسئولان گزینش و رؤساي ادارات و شرکت در جلسات شوراي معاونین و شوراي برنامه ریزي حسب مورد</t>
  </si>
  <si>
    <t xml:space="preserve"> ارزیابی عملکرد افراد تحت سرپرستی و پیشنهاد عزل، نصب، جابجایی، تشویق و توبیخ اعضاء هسته گزینش به هیات مرکزي گزینش و سایرپرسنل تحت سرپرستی با هماهنگی اعضاي هسته</t>
  </si>
  <si>
    <t xml:space="preserve"> نظارت بر تشکیل بانک منابع تحقیقات در استان</t>
  </si>
  <si>
    <t xml:space="preserve"> نظارت بر ثبت و ضبط دقیق و منظم اسناد هزینه ها و تنظیم حساب فصول هزینه و سایر اقدامات مالی</t>
  </si>
  <si>
    <t xml:space="preserve"> پیش بینی نیازهاي مالی و تدارکاتی با همکاري سایر واحدهاي هسته و تأمین آنها و مسئولیت نگهداري کلیه وسایل و ملزومات هسته</t>
  </si>
  <si>
    <t>ایجاد هماهنگی در طی مراحل کارگزینش داوطلبان و مسئولیت پاسخگویی به شاکیان و داوطلبان</t>
  </si>
  <si>
    <t xml:space="preserve"> بررسی کلیه پیشنهادهاي واصله، رسیدگی به آنها و در صورت لزوم انعکاس به هیأت مرکزي گزینش</t>
  </si>
  <si>
    <t xml:space="preserve"> تمهید مقدمات جهت جذب نیروي انسانی مورد نیاز هسته گزینش و هم چنین اعلام نیازهاي آموزشی کارکنان هسته به دبیرخانه هیأت مرکزي گزینش</t>
  </si>
  <si>
    <t xml:space="preserve"> برنامه ریزي به منظور تشکیل جلسات هسته، تهیه و تنظیم دستور جلسه، اداره جلسات و پیگیري مصوبات آن</t>
  </si>
  <si>
    <t xml:space="preserve"> شرکت در جلسات، گردهمایی ها، سمینارها و برنامه هاي آموزشی که ازسوي دبیرخانه مرکزي گزینش و سایر مراجع مربوط با هماهنگی دبیرخانه مذکور تشکیل میشود</t>
  </si>
  <si>
    <t xml:space="preserve"> بررسی گزارشات و آمار واصله از طرف واحدها و نمایندگی هاي تابعه، اظهارنظر اولیه و ارائه آن به هسته گزینش و هیأت مرکزي گزینش در صورت لزوم</t>
  </si>
  <si>
    <t xml:space="preserve"> تهیه و ارسال گزارشات لازم در خصوص فعالیتهاي جاري و فصلی به مراجع ذیربط</t>
  </si>
  <si>
    <t xml:space="preserve"> ارزشیابی کارکنان هسته گزینش و انعکاس نمرات ارزشیابی به مراجع ذیربط</t>
  </si>
  <si>
    <t xml:space="preserve"> نظارت بر تهیه و تنظیم شناسنامه هاي منطقه اي جهت ثبت و نگهداري منظم و دقیق گزارشات و نقاط ضعف و قوت فعالیتها</t>
  </si>
  <si>
    <t xml:space="preserve"> تهیه و تنظیم بخشنامه ها و دستورالعملهاي لازم در زمینه شغل مورد تصدي و ابلاغ به واحدهاي ذیربط و دقت لازم جهت حسن اجراي آنها</t>
  </si>
  <si>
    <t xml:space="preserve"> پاسخگویی مناسب به تماسهاي تلفنی و سؤالات حضوري مراجعان در چارچوب وظایف مربوط به پست مورد تصدي</t>
  </si>
  <si>
    <t>شرکت در جلسات ، گردهمایی ، کمیسیون ها و دوره هاي آموزشی و کمیته هاي کاري در حیطه وظایف محوله با نظر مسئولین مافوق</t>
  </si>
  <si>
    <t xml:space="preserve"> تهیه پیش نویس مکاتبات و گزارشات مربوطه</t>
  </si>
  <si>
    <t xml:space="preserve"> همکاري با سایر معاونان اداره کل در راستاي انجام وظایف محوله</t>
  </si>
  <si>
    <t xml:space="preserve"> تقسیم کار بین واحدهاي تحت نظارت و مراقبت بر حضور مرتب کارکنان و حسن انجام وظایف آنان</t>
  </si>
  <si>
    <t xml:space="preserve"> نظارت بر حسن اجراي وظایف واحد هاي تابعه وارائه راهنمایی هاي لازم</t>
  </si>
  <si>
    <t xml:space="preserve"> مراقبت بر حسن اجراي برنامه هاي آموزش (عشایري، پیش دبستانی و دبستانی) در سطح استان با توجه به دستورالعملهاي صادره و سیاستهاي کلی   ارائه شده در حوزه مرکزي</t>
  </si>
  <si>
    <t xml:space="preserve"> نظارت بر انجام امور مربوط به ارزشیابی تحصیلی دوره ابتدائی و تهیه گزارشهاي لازم در این زمینه</t>
  </si>
  <si>
    <t xml:space="preserve"> امضاء نامه ها، بخشنامه ها و دستورالعملهاي صادره مربوط به آموزش ابتدائی طبق اختیارات تفویض شده</t>
  </si>
  <si>
    <t xml:space="preserve"> تنظیم برنامه هاي متناسب با شرایط محلی و منطقه اي در زمینه هاي آموزش</t>
  </si>
  <si>
    <t xml:space="preserve"> مراقبت و نظارت کلی بر حسن اجراي قوانین و مقررات و آیین نامه هاي آموزشی پیش دبستانی و دبستانی در سطح استان</t>
  </si>
  <si>
    <t xml:space="preserve"> ارجاع نامه هاي رسیده مربوط به آموزش ابتدائی به واحدهاي تحت نظارت جهت اقدام</t>
  </si>
  <si>
    <t xml:space="preserve"> نظارت بر تهیه و تنظیم بخشنامه ها و دستورالعملهاي لازم در زمینه نحوه اجراي فعالیتهاي آموزشی دوره ابتدائی و مناطق تابعه جهت اجرا و دریافت اطلاعات لازم به منظور ارزشیابی از فعالیتهاي مربوط</t>
  </si>
  <si>
    <t xml:space="preserve"> انجام وظایف مربوط به مدیر کل در غیاب وي بر اساس تقسیم کار و اختیارات تفویض شده</t>
  </si>
  <si>
    <t xml:space="preserve"> ایجاد ارتباط بین واحدهاي معاونت آموزش ابتدائی در سطح استان به منظور هماهنگ نمودن فعالیت آنان</t>
  </si>
  <si>
    <t xml:space="preserve"> نظارت و برنامه ریزي جهت انجام مسابقات علمی، ادبی در سطح استان</t>
  </si>
  <si>
    <t xml:space="preserve"> نظارت بر فعالیتهاي مربوط به امور کمک آموزشی و تکنولوژي آموزشی در دوره ابتدایی</t>
  </si>
  <si>
    <t xml:space="preserve"> پیشنهاد تشکیل دورههاي آموزشی براي مدیران، معاونان، آموزگاران، دوره تحصیلی ابتدائی و ارزیابی از نحوه آموزش با هماهنگی واحدهاي ذیربط</t>
  </si>
  <si>
    <t xml:space="preserve"> صدور دستورالعملهاي لازم در زمینه چگونگی سازماندهی آموزگاران، دوره ابتدائی با هماهنگی معاونت پژوهش، برنامه ریزي و نیروي انسانی و معاونت توسعه منابع وپشتیبانی</t>
  </si>
  <si>
    <t xml:space="preserve"> هدایت و راهنمایی کارکنان حوزه معاونت آموزشی ادارات آموزش و پرورش شهرستانها و مناطق تابعه استان</t>
  </si>
  <si>
    <t>پیشنهاد انتصاب رؤساي گروهها ي حوزه معاونت آموزش ابتدائی به مدیر کل</t>
  </si>
  <si>
    <t xml:space="preserve"> نظارت کلی بر تشکیل کلاسها و سمینارهاي آموزشی دوره ابتدائی در سطح استان</t>
  </si>
  <si>
    <t xml:space="preserve"> ایجاد تعامل با اداره مشارکتهاي مردمی ، نظارت بر امور آموزش در مدارس شاهد و ایثارگران ، مدارس غیر دولتی دوره ابتدایی</t>
  </si>
  <si>
    <t xml:space="preserve"> برنامه ریزي و نظارت در زمینه فعالیتهاي مربوط به سنجش و ارزشیابی تحصیلی دوره ابتدایی</t>
  </si>
  <si>
    <t>معاون آموزش متوسطه مديركل</t>
  </si>
  <si>
    <t xml:space="preserve"> همکاري با سایر معاونان اداره کل در راستاي انجام امور محوله</t>
  </si>
  <si>
    <t xml:space="preserve"> تقسیم کار بین واحدهاي تحت نظارت و مراقبت بر حسن انجام وظایف آنان</t>
  </si>
  <si>
    <t xml:space="preserve"> تدوین برنامه سالانه جهت واحد هاي آموزشی</t>
  </si>
  <si>
    <t xml:space="preserve"> برنامهریزي ونظارت بر فعالیتهاي آموزشی در دوره راهنمایی ومتوسطه با توجه به سیاستهاي کلان وزارت آموزش و پرورش</t>
  </si>
  <si>
    <t xml:space="preserve"> تهیه و تنظیم بخشنامه ها و دستورالعملهاي لازم در زمینه نحوه اجراي امور آموزشی مدارس دوره راهنمایی و متوسطه و ابلاغ آنها به مناطق تابعه استان جهت اجرا در واحدهاي مذکور</t>
  </si>
  <si>
    <t xml:space="preserve"> نظارت و سازماندهی کلی نیروهاي دوره راهنمایی و دوره متوسطه نظري و فنی و حرفه اي و کاردانش</t>
  </si>
  <si>
    <t xml:space="preserve"> تهیه وتقویم اجرایی از فعالیت ها ووظایف محوله به منظور افزایش بهره وري</t>
  </si>
  <si>
    <t xml:space="preserve"> تنظیم برنامه هاي متناسب با شرایط محلی و منطقه اي در زمینه هاي آموزشی</t>
  </si>
  <si>
    <t xml:space="preserve"> نظارت بر امر استفاده از تکنولوژي آموزشی در دوره راهنمایی ودوره متوسطه و برنامه ریزي در زمینه گسترش این فعالیت با توجه به امکانات موجود</t>
  </si>
  <si>
    <t xml:space="preserve"> نظارت بر فعالیتهاي گروههاي آموزشی با استفاده از گزارشهاي ارسالی از مناطق تابعه به منظور کیفی نمودن فعالیتهاي آموزشی</t>
  </si>
  <si>
    <t xml:space="preserve"> نظارت بر فعالیتهاي مدارس نمونه دولتی و واحدهاي شبانه روزي و مدارس هیات امنایی و برنامه ریزي در جهت توسعه واحدهاي مذکور با توجه به سیاستهاي کلی وزارت آموزش وپرورش</t>
  </si>
  <si>
    <t xml:space="preserve"> نظارت بر فعالیتهاي مربوط به پایگاههاي اطلاعاتی دانش آموزان دوره راهنمایی و متوسطه</t>
  </si>
  <si>
    <t>نظارت بر روند برگزاري امتحانات جهت تحقق اهداف آموزشی</t>
  </si>
  <si>
    <t xml:space="preserve"> نظارت بر اجراي تبصره 75 (آموزش همراه با تولید ) در هنرستانها</t>
  </si>
  <si>
    <t>نظارت آموزشی برمدارس استعداد هاي درخشان تحت پوشش</t>
  </si>
  <si>
    <t xml:space="preserve"> انجام وظایف مدیر کل در غیاب ایشان بر اساس اختیارات تفویض شده و امضاء نامه ها و بخشنامه ها و دستورالعملها</t>
  </si>
  <si>
    <t xml:space="preserve"> برنامه ریزي در زمینه توسعه متوازن شاخه ها و رشتاه هاي تحصیلی با توجه به سیاستهاي کلی و ابلاغی و شرایط محلی و منطقه اي استان و امکانات موجود</t>
  </si>
  <si>
    <t>تهیه و تدوین برنامه هاي اجرایی کوتاه مدت و میان مدت بر اساس نیازها و سیاستهاي توسعه استان</t>
  </si>
  <si>
    <t xml:space="preserve"> برنامه ریزي و نظارت بر انجام مسابقات علمی ، عملی آزمایشگاهی و جشنواره هاي هنري در سطح استان</t>
  </si>
  <si>
    <t xml:space="preserve"> جمعبندي کلی از فعالیتهاي آموزشی مدارس دوره راهنمایی و دوره متوسطه نظري وفنی و حرفه اي و کاردانش و تهیه گزارشهاي ادواري و نهایی از فعالیتهاي انجام شده مناطق</t>
  </si>
  <si>
    <t>جهت تعمیم روند اقدامات مربوط و رفع نارسائیهاي احتمالی</t>
  </si>
  <si>
    <t xml:space="preserve"> همکاري و هماهنگی با امور فعالیت هاي دانش آموزي استان در زمینه اجراي عملیات تربیتی خارج از مدرسه نظیر اردوها و بازدیدهاي علمی و …برابر ضوابط موجود</t>
  </si>
  <si>
    <t xml:space="preserve"> نظارت بر فعالیتهاي آموزشی مدارس غیردولتی و آموزشگاههاي علمی آزاد وآموزش از راه دور برابر آیین نامه ها و مقررات مربوط</t>
  </si>
  <si>
    <t xml:space="preserve"> ارائه طرحهاي تخصصی و پژوهشی در زمینه مسائل دوره راهنمایی و متوسطه</t>
  </si>
  <si>
    <t xml:space="preserve"> نظارت بر برگزاري جشنوارههاي خوارزمی و سایر جشنواره ها و آزمونهاي علمی بر حسب ضرورت</t>
  </si>
  <si>
    <t xml:space="preserve"> پاسخگویی مناسب به مدیر کل آموزش و پرورش و واحدهاي ستادي (معاونتها، ادارات کل، دفاتر و سازمانهاي وابسته) در چارچوب وظایف و مسئولیتهاي محوله</t>
  </si>
  <si>
    <t xml:space="preserve"> نظارت بر فعالیتهاي مربوط به پایگاههاي اطلاعاتی</t>
  </si>
  <si>
    <t xml:space="preserve"> استفاده از فناوري اطلاعات وارتباطات واتوماسیون اداري در زمینه شغل ووظایف محوله</t>
  </si>
  <si>
    <t xml:space="preserve"> شرکت در جلسات ، گردهمایی ، کمیسیون ها ودوره هاي آموزشی وکمیته هاي کاري در حیطه وظایف محوله با نظر مسئول مافوق</t>
  </si>
  <si>
    <t xml:space="preserve"> بررسی، مطالعه، تحقیق و پژوهش به منظور کسب مهارتهاي لازم و ارتقاء علمی جهت ارایه ي راهکارهاي مناسب در زمینه شغل مورد تصدي</t>
  </si>
  <si>
    <t xml:space="preserve"> تهیه پیش نویس مکاتبات و گزارشهاي لازم</t>
  </si>
  <si>
    <t xml:space="preserve"> انجام سایر امور ارجاعی در رابطه با شغل مورد تصدي</t>
  </si>
  <si>
    <t>معاون پرورشي و فرهنگي مديركل</t>
  </si>
  <si>
    <t xml:space="preserve"> سعی درتزکیه و الگوسازي خویش واسوه شدن براي کارکنان اداري ،آموزشی ، پرورشی و دانش آموزان براساس موازین شرع مقدس اسلام وحرکت درخطولایت فقیه.</t>
  </si>
  <si>
    <t xml:space="preserve"> اهتمام درایجادمحیطی اسلامی باتقویت روحیه تقوا ، تعهد وبا تاسی به الگوهاي متعالی دربین کارکنان اداري ،آموزشی وپرورشی </t>
  </si>
  <si>
    <t xml:space="preserve"> اهتمام درایجادمحیطی کاملاً پرورش دهنده و آموزنده منطبق با موازین اسلامی و فقاهتی درزمینه شکوفاشدن استعدادهاي فکري کارکنان ودانش آموزان.</t>
  </si>
  <si>
    <t xml:space="preserve"> همکاري با سایر معاونان در انجام وظایف محوله</t>
  </si>
  <si>
    <t xml:space="preserve"> نظارت بر انجام فعالیتهاي پرورشی و فرهنگی در سطح استان و برنامه ریزي لازم به صورت منطقه اي جهت گسترش و اعتلاء فرهنگ تربیتی دانش آموزان</t>
  </si>
  <si>
    <t xml:space="preserve"> فراهم نمودن زمینه اجراي دستورالعملها، بخشنامه ها و آیین نامه هاي صادره از سوي مراجع ذیصلاح در حوزه ستادي</t>
  </si>
  <si>
    <t xml:space="preserve"> برنامه ریزي ، ارزشیابی ونظارت براجراي کلیه فعالیتهاي پرورشی ، فرهنگی،تربیتی ،قرانی ومشاوره درسطح استان</t>
  </si>
  <si>
    <t xml:space="preserve"> نظارت بر انجام پروژههاي پژوهشی در امور پرورشی و تربیتی در سطح استان</t>
  </si>
  <si>
    <t xml:space="preserve"> نظارت بر شیوه برگزاري مسابقات علمی، ادبی، فرهنگی ، هنري ، تربیتی ،مشاوره،قرانی و…دانشآموزان در سطح استان با همکاري و هماهنگی سایرمعاونتها</t>
  </si>
  <si>
    <t xml:space="preserve"> نظارت بر اجراي فعالیتهاي مربوط به بسیج دانش آموزي و انجمنهاي اسلامی مدارس با همکاري و هماهنگی واحدهاي ذیربط</t>
  </si>
  <si>
    <t xml:space="preserve"> تلاش به منظور توسعه و تجهیز فضاهاي پرورشی دانش آموزان از محل اعتبارات مصوب و جذب کمک هاي مردمی دیگر سازمان ها ،ادارات و موسسات دولتی و غیر دولتی</t>
  </si>
  <si>
    <t>برنامه ریزي در جهت تامین لوازم و تجهیزات پرورشی واحد هاي آموزشی و پرورشی استان</t>
  </si>
  <si>
    <t xml:space="preserve"> نظارت لازم برامور فعالیتهاي دانش آموزي استان، به منظور گسترش فعالیتهاي تربیتی خارج از مدرسه و ایجاد هماهنگی لازم در زمینه اجراي فعالیتها برابر دستورالعملها و ضوابط موجود</t>
  </si>
  <si>
    <t xml:space="preserve"> همکاري با ستاد اعتلاء و تعمیق باورهاي دینی دانش آموزان و اجراي تصمیمات اتخاذ شده در حوزه وظایف محوله</t>
  </si>
  <si>
    <t xml:space="preserve"> برنامه ریزي ونظارت برا جراي مناسبت هاو ایام الله ها ومراسم آغازین در سطح مدارس.</t>
  </si>
  <si>
    <t xml:space="preserve"> برنامه ریزي لازم در جهت گسترش فعالیتهاي قرآنی در مدارس و اهتمام در زمینه ترغیب دانش موزان به کسب معارف غنی اسلامی</t>
  </si>
  <si>
    <t xml:space="preserve"> ایجاد زمینه هاي مناسب جهت انجام فعالیتهاي مشارکتی دانش آموزان در زمینه اداره واحدهاي آموزشی </t>
  </si>
  <si>
    <t xml:space="preserve"> اهتمام لازم در خصوص توسعه و تجهیز کتابخانه هاي مدارس و توسعه فرهنگ کتابخوانی در بین دانش آموزان .</t>
  </si>
  <si>
    <t>تعامل مستمر با سازمان نوسازي و توسعه و تجهیز مدارس استان به منظور ساماندهی توسعه پروژه هاي اردوگاه ها و کانون ها و بهداشتی نیمه تمام وجدیدالاحداث در سطح استان</t>
  </si>
  <si>
    <t>معاون تربيت بدني وسلامت مدير كل</t>
  </si>
  <si>
    <t>سعی در تزکیه و الگوسازي خویش و اسوه شدن براي کارکنان اداري ، آموزشی ، پرورشی و ورزشی و دانش آموزان براساس موازین شرع مقدس اسلام وحرکت در خط ولایت فقیه .</t>
  </si>
  <si>
    <t xml:space="preserve"> اهتمام در ایجاد محیطی اسلامی با تقویت روحیه تقوا ، تعهد و با تأسی به الگوهاي متعالی در بین کارکنان اداري ، آموزشی و تربیت بدنی .</t>
  </si>
  <si>
    <t>اهتمام در ایجاد محیطی کاملاً پرورش دهنده و آموزنده منطبق با موازین اسلامی و فقاهتی در زمینه شکوفا شدن استعدادهاي فکري کارکنان و دانش آموزان .</t>
  </si>
  <si>
    <t xml:space="preserve"> همکاري با سایر معاونان در انجام وظایف محوله .</t>
  </si>
  <si>
    <t xml:space="preserve"> نظارت بر انجام فعالیت ها در بخش هاي تربیت بدنی ، سلامت و آسیب هاي اجتماعی در سطح استان و برنامه ریزي لازم به صورت منطقه اي جهت گسترش و اعتلاي فرهنگ ورزش ، سلامت جسمی و اجتماعی .</t>
  </si>
  <si>
    <t xml:space="preserve"> برنامه ریزي لازم درجهت گسترش ورزش هاي بومی و محلی در بین دانش آموزان .</t>
  </si>
  <si>
    <t xml:space="preserve"> فراهم نمودن زمینه اجراي دستورالعمل ها ، بخشنامه ها و آئین نامه هاي صادره از سوي مراجع ذیصلاح در حوزه ستادي .</t>
  </si>
  <si>
    <t xml:space="preserve"> برنامه ریزي ، ارزشیابی و نظارت بر اجراي کلیه فعالیت هاي تربیت بدنی ، سلامت و آسیب هاي اجتماعی در سطح استان .</t>
  </si>
  <si>
    <t xml:space="preserve"> برنامه ریزي و نظارت بر انجام فعالیت هاي بهداشتی و تغذیه اي مدارس و فراهم نمودن شرایط مناسب جهت ارتقاي سطح سلامت و بهداشت دانش آموزي در واحدهاي آموزشی ، پرورشی و ورزشی.</t>
  </si>
  <si>
    <t xml:space="preserve"> نظارت برانجام پروژه هاي پژوهشی درامور تربیت بدنی ، بهداشت وآسیب هاي اجتماعی دانش آموزان براساس آیین نامه هاي مربوطه و یا با هماهنگی حوزه ستاد.</t>
  </si>
  <si>
    <t xml:space="preserve"> نظارت بر شیوه برگزاري مسابقات ورزشی ، فرهنگی و علمی و ... دانش آموزان ودبیران تربیت بدنی در سطح استان با همکاري و هماهنگی سایرمعاونت ها .</t>
  </si>
  <si>
    <t>تلاش به منظور توسعه و تجهیز فضاهاي ورزشی دانش آموزان از محل اعتبارات مصوب و جذب کمک هاي مردمی دیگر سازمان ها ، ادارات و مؤسسات دولتی و غیردولتی .</t>
  </si>
  <si>
    <t>برنامه ریزي در جهت تأمین لوازم و تجهیزات ورزشی و بهداشتی واحدهاي آموزشی و پرورشی استان .</t>
  </si>
  <si>
    <t xml:space="preserve"> نظارت لازم بر امور فعالیت هاي دانش آموزي استان ، به منظور گسترش فعالیت هاي ورزشی خارج از مدرسه و ایجاد هماهنگی لازم در زمینه اجراي فعالیت ها برابر دستورالعمل ها و ضوابط موجود .</t>
  </si>
  <si>
    <t>ایجاد زمینه هاي مناسب جهت فعالیت هاي مشارکتی دانش آموزان در زمینه اداره امور ورزشی واحدهاي آموزشی .</t>
  </si>
  <si>
    <t xml:space="preserve"> اهتمام لازم درخصوص توسعه و تجهیز مجتمع ها ، اماکن ورزشی استان خصوصاً اماکن ورزشی مدارس و توسعه فرهنگ ورزش در بین دانش آموزان .</t>
  </si>
  <si>
    <t>تعامل مستمر با سازمان نوسازي و توسعه و تجهیز مدارس استان به منظور ساماندهی و توسعه پروژه هاي ورزشی ، بهداشتی نیمه تمام و جدیدالاحداث در سطح استان .</t>
  </si>
  <si>
    <t xml:space="preserve"> برنامه ریزي در جهت اجرا ، تقویت و گسترش پروژه هاي ملی در سطح استان ( رشته هاي ژیمناستیک براي پایه دوم ابتدایی ، سباح براي پایه سوم ابتدایی ، طناورز براي پایه چهارم ابتدایی ، پینگ پنگ براي پایه پنجم ابتدایی و دومیدانی براي پایه ششم ابتدایی و... )</t>
  </si>
  <si>
    <t xml:space="preserve"> تحول کیفی و کمی در برنامه هاي تربیت بدنی ، ورزش و بهداشت وپیشگیري از آسیب هاي اجتمایی مدارس با تاکید بر دوره ابتدایی</t>
  </si>
  <si>
    <t>تامین و بهسازي نیروي انسانی متخصص با اصلاح مناسبات سازمانی</t>
  </si>
  <si>
    <t xml:space="preserve"> اهتمام به توسعه فضا و امکانات ورزشی و بهداشتی در سطح مدارس</t>
  </si>
  <si>
    <t xml:space="preserve"> تهیه و تدوین طرح همکاري با سازمان هاي مرتبط بیرونی و درونی</t>
  </si>
  <si>
    <t xml:space="preserve"> ساماندهی ساعت درس تربیت بدنی در مدارس</t>
  </si>
  <si>
    <t>اهتمام به توسعه ورزش همگانی و پوشش اوقات فراغت دانش آموزان از طریق گسترش برنامه هاي ورزشی و بهداشتی</t>
  </si>
  <si>
    <t xml:space="preserve"> افزایش مشارکت بخش خصوصی در برنامه هاي تربیت بدنی ، ورزش و بهداشت مدارس</t>
  </si>
  <si>
    <t xml:space="preserve"> تشکیل کانونها و باشگاههاي تخصصی ورزشی دانش آموزي و انجمن هاي بهداشتی ویژه دانش آموزان</t>
  </si>
  <si>
    <t xml:space="preserve"> توجه به ارتقاي سلامت جسمی ، روحی وروانی و اجتماعی دانش آموزان با بهره گیري از آخرین دستاورهاي علمی وپژوهشی</t>
  </si>
  <si>
    <t xml:space="preserve"> اهتمام به توسعه بهداشت و سلامت کارکنان آموزش و پرورش</t>
  </si>
  <si>
    <t xml:space="preserve"> توجه به تغذیه دانش آموزان و بهداشت مواد غذایی عرضه شده در مدارس</t>
  </si>
  <si>
    <t xml:space="preserve"> توجه به ارتقاي وضعیت ایمنی و بهداشت محیط مدارس باتوجه به استانداردهاي لازم</t>
  </si>
  <si>
    <t>اهتمام در گسترش ارائه خدمات بهداشتی درمانی به دانش آموزان آسیب پذیر</t>
  </si>
  <si>
    <t xml:space="preserve"> تلاش در جهت افزایش آگاهی دانش آموزان ، کارکنان ، معلمان و والدین در امورتربیت بدنی وبهداشت وخصوصا آسیب هاي اجتماعی</t>
  </si>
  <si>
    <t xml:space="preserve"> تهیه طرحها و برنامه هاي لازم در زمینه چگونگی مواجهه دانش آموزان با آسیب هاي اجتماعی</t>
  </si>
  <si>
    <t xml:space="preserve"> بررسی، مطالعه، تحقیق و پژوهش به منظور کسب مهارتهاي لازم و ارتقاء علمی جهت ارایهي راهکارهاي مناسب در زمینه شغل مورد تصدي</t>
  </si>
  <si>
    <t xml:space="preserve"> انجام سایر امور ارجاعی مربوط در صورت لزوم.</t>
  </si>
  <si>
    <t>معاون پژوهشي ،برنامه ريزي ونيروي انساني مديركل</t>
  </si>
  <si>
    <t xml:space="preserve"> همکاري با مدیرکل و سایر معاونان در زمینه انجام وظایف محوله.</t>
  </si>
  <si>
    <t>تهیه و تدوین برنامه هاي کوتاه مدت و راهبردي ،سالانه و بلند مدت و نظارت بر امر تهیه و تدوین و استخراج آمار و گزارش هاي مربوطه</t>
  </si>
  <si>
    <t xml:space="preserve"> ایجاد بستر هاي لازم براي تدوین و تالیف محتواي درسی و آموزشی در چارچوب استانداردها و ضوابط ابلاغ شده</t>
  </si>
  <si>
    <t xml:space="preserve"> مدیریت با انجام پژوهش هاي مورد نیاز برنامه هاي درسی در استان و ارائه بازخورد به سازمان پژوهش و برنامه ریزي آموزشی وپژوهشگاه مطالعات</t>
  </si>
  <si>
    <t xml:space="preserve"> برنامه ریزي،هدایت،نظارت و ارزیابی امور مربوط به انجام پژوهش هاي مورد نیاز و ارائه طرح ها و برنامه ها جهت توسعه امر تحقیق و پژوهش در سطح کشور</t>
  </si>
  <si>
    <t xml:space="preserve"> برنامه ریزي و نظارت بر اشاعه و کاربست یافته هاي پژوهشی</t>
  </si>
  <si>
    <t xml:space="preserve"> برنامه ریزي و نظارت بر اعتبار بخشی و ارزیابی برنامه هاي و بررسی محتواهاي آموزشی و پرورشی بر اساس استانداردهاي تدوین شده سازمان پژوهش و برنامه ریزي آموزشی وپژوهشگاه مطالعات</t>
  </si>
  <si>
    <t xml:space="preserve"> بستر سازي مناسب براي تعامل فعال سرگروه هاي آموزشی با گروه بررسی محتواي آموزشی و پرورشی استانها</t>
  </si>
  <si>
    <t xml:space="preserve"> برنامه ریزي و نظارت بر توسعه مشارکت مدارس ،مناطق وبخش هاي غیردولتی بر اساس استانداردهاي ابلاغی از سوي سازمان پژوهش و برنامه ریزي آموزشی وپژوهشگاه مطالعات</t>
  </si>
  <si>
    <t xml:space="preserve"> نظارت بر برگزاري جشنواره منطقه اي و استانی در راستاي ترویج فرهنگ پژوهش ،معرفی فناوري هاي نوین و انتقال تجربیات پژوهشی</t>
  </si>
  <si>
    <t xml:space="preserve"> نیازسنجی و برنامه ریزي دوره هاي آموزشی کوتاه مدت و سایر طرح هاي ارتقایی کارکنان و معلمان با هماهنگی کلیه حوزه هاي ذیربط</t>
  </si>
  <si>
    <t>نظارت بر روند جمع آوري،ثبت و بروز رسانی آمار و اطلاعات مورد نیاز در سطوح مختلف استانی و کشوري و تهیه گزارش هاي آماري مورد نیاز</t>
  </si>
  <si>
    <t xml:space="preserve"> نظارت و ارزشیابی از فعالیتهاي علمی پژوهشی و آموزش هاي کوتاه مدت معلمان و کارکنان و تایید گواهی نامه هاي مربوط برابر ضوابط</t>
  </si>
  <si>
    <t xml:space="preserve"> برنامه ریزي براي توسعه و بهبود فناوري هاي نوین متناسب با سیاست هاي ابلاغی وزارت متبوع</t>
  </si>
  <si>
    <t xml:space="preserve"> نظارت بر برنامه هاي وفعالیتهاي گروه هاي حوزه مربوطه،کمیته ها و کارگروه هاي آماري استان و اجراي دستورالعمل ها مقررات آیین نامه ها و قوانین مربوطه بالاخص در زمینه انتخاب معلمان نمونه</t>
  </si>
  <si>
    <t>نظارت بر روند ارزیابی عملکرد تحصیلی و تربیتی دانش آموزان در سطح استان جهت مراقبت از فرایند آموزش ضمن خدمت معلمان استان</t>
  </si>
  <si>
    <t xml:space="preserve"> زمینه سازي و نظارت بر روند توسعه اتوماسیون و خدمات الکترونیکی و توسعه شبکه ها و سیستم هاي نظام جامع مربوطه</t>
  </si>
  <si>
    <t xml:space="preserve"> هماهنگی و تعامل با سایر حوزه هاي ذیربط در راستاي افزایش سطح دسترسی به فناوري اطلاعات و ارتباطات(تجهیزات ،سامانه هاي آموزشی،محتواي الکترونیکی)در مدارس و مجتمع هاي آموزشی مطابق با دستورالعمل هاي مرکز آمار و فناوري اطلاعات و ارتباطات</t>
  </si>
  <si>
    <t xml:space="preserve"> پیگیري و نظارت فنی در تعیین اولویت ها و ضوابط توزیع نیروهاي جدید الاستخدام (اعم از متعهدین خدمت ،نیروهاي آزاد،سرباز معلم و نقل و انتقال داخل و خارج از استان</t>
  </si>
  <si>
    <t>پیگیري و نظارت فنی در تعیین اولویت ها و توزیع سهمیه نیروي انسانی جدید الاستخدام بین دوره هاي تحصیلی در مناطق استان، با هماهنگی معاونین ذیربط.</t>
  </si>
  <si>
    <t xml:space="preserve"> کنترل و نظارت بر رعایت شاخص هاي مصوب نیروي انسانی مورد نیاز در سطح استان و مناطق آموزشی تابعه بر حسب دوره هاي مختلف تحصیلی.</t>
  </si>
  <si>
    <t xml:space="preserve"> ارائه طرح هاي لازم جهت همکاري با موسسات آموزشی دولتی و خصوصی و جلب مشارکت آنها در زمینه بهبود فعالیت هاي مربوط به آموزش نیروي انسانی در سطح استان.</t>
  </si>
  <si>
    <t xml:space="preserve"> نظارت لازم در زمینه تهیه و تنظیم فرمهاي آماري و تهیه اطلاعات مورد نیاز در سطوح مختلف اداري، آموزشی و کاربرد آنها در برنامه ریزي هاي آتی.</t>
  </si>
  <si>
    <t xml:space="preserve"> ایجاد هماهنگی لازم بین واحد هاي مختلف به منظور استفاده از اطلاعات و داده هاي آماري در مدیریت .</t>
  </si>
  <si>
    <t xml:space="preserve"> ایجاد ارتباط با دانشگاه ها و دیگر مراکز آموزشی نیروي انسانی استان به منظور هماهنگ ساختن فعالیت هاي آن با نیازهاي آموزش و پرورش.</t>
  </si>
  <si>
    <t xml:space="preserve"> ارائه طرح هاي لازم در زمینه ارتقاء آموزش کارکنان اداري ، آموزشی و پرورشی به منظور ارتقاء سطح معلومات و مهارتهاي شغلی آنان.</t>
  </si>
  <si>
    <t xml:space="preserve"> همکاري مستمر با سازمان پژوهش و برنامه ریزي آموزشی به منظور آموزش نیروي انسانی متناسب با برنامه هاي مالی جدید اعتبار بخشی ، ارزشیابی کیفی بخشی آنها.</t>
  </si>
  <si>
    <t xml:space="preserve"> ایجاد هماهنگی و تعیین اولویت ها در برنامه هاي استان با توجه به امکانات و منابع انسانی بر اساس نتایج ناشی از تجزیه و تحلیل آنها و اطلاعات بدست آمده.</t>
  </si>
  <si>
    <t xml:space="preserve"> نظارت بر حسن اجراي قوانین و آئین نامه هاي، دستور العمل ها، مقررات و برنامه هاي آموزشی مربوط به آموزش هاي نیروي انسانی استان.</t>
  </si>
  <si>
    <t xml:space="preserve"> شرکت مستمر در جلسات شوراي معاونان ، کمیته برنامه ریزي نیروي انسانی ، شوراي تحقیقات و سایر کمیسیونهاي مربوط در درون و برون اداره کل و پیگیري مصوبات تا حصول نتیجه.</t>
  </si>
  <si>
    <t xml:space="preserve"> نظارت لازم در زمینه تهیه و تنظیم فرم هاي آماري و تهیه اطلاعات فضاهاي اداري ;آموزشی و تجهیزات</t>
  </si>
  <si>
    <t xml:space="preserve"> نظارت لازم در زمینه در زمینه شاخص ارزیابی عملکرد سالانه حوزه مورد نظر</t>
  </si>
  <si>
    <t>تهیه و تنظیم بخشنامه ها و دستور العمل هاي لازم در زمینه شغل مورد متصدي و ابلاغ به واحدهاي ذیربط و نظارت لازم جهت حسن اجرا آنها.</t>
  </si>
  <si>
    <t xml:space="preserve"> بررسی، مطالعه ، تحقیق و پژوهش به منظور کسب مهارتهاي لازم و ارتقاء علمی جهت ارائه راهکارهاي مناسب در زمینه شغل مورد تصدي.</t>
  </si>
  <si>
    <t xml:space="preserve"> انجام سایر امور ارجاعی عندالزوم.</t>
  </si>
  <si>
    <t>معاون توسعه مديريت و پشتيباني</t>
  </si>
  <si>
    <t xml:space="preserve">هماهنگی و همکاري با مدیرکل مربوطه و سایر معاونین در چارچوب پست مورد تصدي </t>
  </si>
  <si>
    <t xml:space="preserve">شرکت در جلسات ، کمیسیون ها ، سمینارها و ... داخل و خارج از اداره کل </t>
  </si>
  <si>
    <t xml:space="preserve">ایجاد هماهنگی در کلیه واحد ها ، دوایر ، گروهها و ... در موارد ارجاعی از سوي مدیرکل </t>
  </si>
  <si>
    <t xml:space="preserve">برنامهریزي در خصوص اولویتها و روشهاي تأمین نیرو و فعل و انفعالات مؤثر بر ترکیب و ساختار منابع انسانی موجود آموزش و پرورش. </t>
  </si>
  <si>
    <t xml:space="preserve">تدوین راهکارهایی براي رعایت الگوي مصرف و استفاده بهینه از منابع انسانی و امکانات موجود دستگاه. </t>
  </si>
  <si>
    <t xml:space="preserve">نظارت بر توزیع عادلانه منابع انسانی و امکانات دستگاه </t>
  </si>
  <si>
    <t xml:space="preserve">ابلاغ سیاست ها ، دستورالعمل ها ، آیین نامه و سایر موارد ابلاغی از سوي دفتر مقام معظم رهبري ، قواي سه گانه ( مجریه ، مقننه وقضائیه ) و سایر ارگانهاي تصمیم گیربه کلیه واحد هاي اداره کل و شهرستانها و مناطق و پیگیري در خصوص انجام مطلوب آن. </t>
  </si>
  <si>
    <t xml:space="preserve">برنامه ریزي ، تعیین ، ابلاغ اعتبار و نظارت بر امور مالی بخشهاي اداراه کل آموزش و پرورش استان و شهرستاها و مناطق. </t>
  </si>
  <si>
    <t xml:space="preserve">نظارت بر تهیه، تنظیم و تأمین بودجه پیشنهادي سالیانه اداره کل آموزش و پرورش و ارائه طرحهاي مفید و مناسب به منظور تنظیم بودجه در واحدهاي استانی و ستادي </t>
  </si>
  <si>
    <t>در هر سال مالی و رفع موانع و مشکلات احتمالی از راههاي مناسب قانونی.</t>
  </si>
  <si>
    <t>نظارت بر امور مربوط به سازمان و تشکیلات اداره کل آموزش و پرورش استان و شهرستانها و مناطق و صدور دستورالعملهاي لازم در این زمینه به واحدهاي مربوط و ارزیابی نتایج حاصله.</t>
  </si>
  <si>
    <t xml:space="preserve">نظارت براجراي صحیح شرح وظایف پست هاي سازمانی حوزه هاي اداره کل و شهرستانها و مناطق </t>
  </si>
  <si>
    <t xml:space="preserve">نظارت بر فعالیتهاي مربوط به بهبود روشهاي انجام کار ، و تهیه و تدوین دستورالعملهاي لازم در این زمینه و ابلاغ آن </t>
  </si>
  <si>
    <t xml:space="preserve">ایجاد انسجام در اجرا، پیگیري و نظارت بر امور مربوط به تحول اداري با رویکرد مدرسه محوري و کاهش تصديگري و افزایش تفویض اختیار به مدارس . </t>
  </si>
  <si>
    <t xml:space="preserve">انجام مطالعات و ارائه راهکارهاي عملیاتی و اجرایی در زمینه بهبود و توسعه مدیریت بخشهاي ذیربط. </t>
  </si>
  <si>
    <t xml:space="preserve">هماهنگی با معاونت توسعه مدیریت و پشتیبانی وزرات متبوع در انجام وظایف محوله و ماموریتها </t>
  </si>
  <si>
    <t xml:space="preserve">توجه به اصل پژوهش محوري در تهیه و تدوین طرحها و برنامههاي معاونت. </t>
  </si>
  <si>
    <t xml:space="preserve">استفاده از دانش، اطلاعات و فنآوري در رشد و تعالی نیروي انسانی سازمانی. </t>
  </si>
  <si>
    <t xml:space="preserve">نظارت و ایجاد هماهنگی در وظایف واحدهاي تابع حوزه معاونت متبوع. </t>
  </si>
  <si>
    <t xml:space="preserve">نظارت بر انجام کلیه امور اداري و تشکیلاتی نیروي انسانی بمنظور جذب، تأمین و نگهداشت نیروي انسانی مورد نیاز. </t>
  </si>
  <si>
    <t xml:space="preserve">نظارت بر انجام مدیریت بهینه منابع مالی اداره کل استان و ایجاد هماهنگی در مسائل مالی واحدهاي استانی و شهرستانی از طریق صدور شیوهنامههاي لازم. </t>
  </si>
  <si>
    <t xml:space="preserve">نظارت بر انجام کلیه امور پشتیبانی، تدارکاتی، تجهیزاتی و خدماتی و ایجاد هماهنگی در این زمینه از طریق صدور شیوهنامه، گزارشگیري و ارزیابی فعالیتها و اقدامات . </t>
  </si>
  <si>
    <t xml:space="preserve">نظارت بر انجام کلیه فعالیتهاي امور رفاه، درمان و معیشت همکاران در سطح استان و هماهنگی بین فعالیتهایی که در این زمینه در واحدهاي استانی و شهرستانی انجام </t>
  </si>
  <si>
    <t>میشود و صدور دستورالعملهاي لازم و ارائه طرحهاي مناسب.</t>
  </si>
  <si>
    <t xml:space="preserve">بررسی ، مطالعه ، تحقیق و پژوهش به منظور کسب مهارتهاي لازم و ارتقاي علمی جهت ارائه راهکارهاي مناسب در زمینه شغل مورد تصدي </t>
  </si>
  <si>
    <t xml:space="preserve">تهیه و تنظیم تقویم اجرایی از فعالیت ها و وظایف محوله به منظور افزایش بهره وري </t>
  </si>
  <si>
    <t xml:space="preserve">استفاده از فناوري اطلاعات و ارتباطات و اتوماسیون اداري در زمینه شغل و وظایف محوله </t>
  </si>
  <si>
    <t xml:space="preserve">نظارت بر اجراي کمیته هاي مستند سازي ،تحول اداري ،انتصابات اداره کل و مناطق تابعه </t>
  </si>
  <si>
    <t xml:space="preserve">تهیه پیش نویس و مکاتبات و گزارش هاي لازم </t>
  </si>
  <si>
    <t>انجام سایر امور ارجاعی در صورت لزوم</t>
  </si>
  <si>
    <t>مديرآموزش وپرورش</t>
  </si>
  <si>
    <t>     سعي در تزكيه و الگوسازي خويش و اسوه شدن براي كاركنان اداري و آموزشي و پرورشي و دانش‌آموزان براساس موازين شرع مقدس اسلام وحركت درخط ولايت فقيه</t>
  </si>
  <si>
    <t xml:space="preserve">      اهتمام دربوجود آوردن محيطي كاملاً اسلامي وتقويت روحيه وحدت اسلامي ازطريق حركت درخط ولايت فقيه دربين كاركنان آموزشي واداري وجلوگيري از هرگونه تفرقه وگروه گرائي </t>
  </si>
  <si>
    <t xml:space="preserve"> اهتمام دربوجود آوردن محيطي كاملاً پرورش دهنده و آموزنده منطبق با موازين اسلامي و فقاهتي درزمينه شكوفاشدن استعدادهاي فكري كاركنان آموزشي واداري</t>
  </si>
  <si>
    <t xml:space="preserve"> نظارت دقيق ومستمر برنحوه رفتار وكردار كاركنان آموزشي وپرورشي واداري وبويژه درمورد پوشش اسلامي خواهران برطبق موازين شرع مقدس اسلام . </t>
  </si>
  <si>
    <t xml:space="preserve"> سعي درايجاد ارتباط اسلامي بين كاركنان براي پيشبرد اخلاق و رفتار اسلامي آنها . </t>
  </si>
  <si>
    <t xml:space="preserve">تلاش لازم به منظور تحقق اهداف آموزش وپرورش از طريق ارزشيابي از  فعاليتهاي انجام شده وميزان تحقق اهداف </t>
  </si>
  <si>
    <t xml:space="preserve">  اهتمام در خصوص تدوين برنامه سالانه </t>
  </si>
  <si>
    <t>  نظارت بر برگزاري نمازجماعت در سطح واحدهاي آموزشي و پرورشي جهت ايجاد زمينه حركت واقعي به سوي الله وانگيزه واقعي براي عمل به معروف ونهي از منكر</t>
  </si>
  <si>
    <t xml:space="preserve"> تعيين خط مشي  آموزش وپرورش درقالب سياست هاي  وزارت آموزش وپرورش جمهوري اسلامي با نظر  مديركل آموزش و پرورش استان و در حوزه مربوط  .</t>
  </si>
  <si>
    <t>   نظارت بر فعاليتهاي سواد آموزي و تداوم فعاليتها و تلاش در جهت ريشه كني بيسوادي در حوزه مربوط</t>
  </si>
  <si>
    <t xml:space="preserve">  اهتمام لازم جهت افزايش سطح كمي وكيفي باسوادي وكاهش بيسوادي </t>
  </si>
  <si>
    <t xml:space="preserve"> اهتمام لازم در جهت جلب مشاركت  هاي مردمي و توسعه مدارس غير دولتي  به منظور استفاده از توان و همكاريهاي مردم به منظوررفع مشكلات آموزش وپرورش .</t>
  </si>
  <si>
    <t xml:space="preserve"> تقسيم كار بين كاركنان اداره ونظارت برحسن اجراي وظايف آنان .</t>
  </si>
  <si>
    <t>    نظارت كلي برحضور وغياب كاركنان تحت سرپرستي وصدور دستور مقتضي دراين مورد</t>
  </si>
  <si>
    <t xml:space="preserve">    كوشش در اجراي صحيح ودقيق قوانين وآئين نامه ها و بخشنامه ها و دستورالعملهاي اداري وآموزشي و پرورشي  </t>
  </si>
  <si>
    <t xml:space="preserve"> تلاش جهت رعايت مصوبات كميته مستندسازي استان ومنطقه.</t>
  </si>
  <si>
    <t xml:space="preserve"> ایجاد ارتباط وهمكاري با مقامات دولتي درسطح شهرستان و منطقه جهت ايجاد تسهيلات لازم به منظور پيشبرد اهداف آموزش وپرورش .</t>
  </si>
  <si>
    <t xml:space="preserve"> تشويق وترغيب مردم به منظور همكاري با آموزش وپرورش .</t>
  </si>
  <si>
    <t xml:space="preserve">  اقدام به تشكيل شوراي آموزش وپرورش منطقه اي با توجه به مصوبات شوراي استان و بررسي آئين نامه ها و دستورالعملهاي مربوط و وظايف ديگري كه به عهده دبير شورا واگذار شده وارائه برنامه سالانه به شوراي مذكور </t>
  </si>
  <si>
    <t xml:space="preserve"> نظارت براجراي برنامه هاي آموزشي و پرورشي آموزشگاهها درقالب برنامه هاي مصوب . </t>
  </si>
  <si>
    <t xml:space="preserve"> نظارت براجراي صحيح كاردوايـر اداره وكوشش درايجاد هماهنگي آنان . </t>
  </si>
  <si>
    <t xml:space="preserve"> امضاء نامه ها، بخشنامه ها ، دستورالعملها واحكام صادره ،كارنامه ها و گواهي نامه ها ، تأييديه ها و كارت شناسايي كاركنان اداري وآموزشي وغيره .</t>
  </si>
  <si>
    <t xml:space="preserve">   بازديد از آموزشگاهها و صدور دستورالعملهاي لازم در مورد حسن اجراي برنامه ها وكارهاي اداري وآموزشي و پرورشي آنهـا </t>
  </si>
  <si>
    <t xml:space="preserve"> بررسي گزارش هاي مربوط به ارزشيابي از نحوه فعاليتهاي واحدهاي تابعه و كاركنان آنها و صدور دستورات لازم به منظور تصييح روند فعاليتهاي آنان براساس نتايج بدست آمده  . </t>
  </si>
  <si>
    <t xml:space="preserve"> كنترل وامضاء ليستهاي حقوق و فوق العاده ها و اسناد هزينه و فرمها وصورتحسابها وقراردادهاوخلاصه حسابهاي ماهانه وسالانه وچكهاي صادره از اداره .</t>
  </si>
  <si>
    <t>كوشش براي ايجاد ،  توسعه وتجهيز آموزشگاههاي دوره  ابتدايي ،  راهنمايي تحصيلي ومتوسطه و پيش دانشگاهی  ، مدارس شاهد ، مدارس غيرانتفاعي ومدارس عشايري واستثنايي ، بزرگسالان نمونه دولتي و... درحوزه مربوط با توجه به نيازهاي حال وآتي منطقه.</t>
  </si>
  <si>
    <t xml:space="preserve"> كوشش درتقويت حس خداپرستي ، اسلام شناسي وميهن دوستي جوانان درسطح شهر وروستا ازطريق اجراي برنامه هاي تهيه شده ازسوي اداره كل استان مربوط و وزارت آموزش وپرورش .</t>
  </si>
  <si>
    <t xml:space="preserve">  ...   نظارت بر انجام امور مربوط به مدارس استعدادهاي درخشان ،استثنايي و </t>
  </si>
  <si>
    <t>اهتمام لازم به منظورارتقا كيفي ،كمي فعاليتهاي تربيت بدني وتندرستي.</t>
  </si>
  <si>
    <t>عوامل عمومی :</t>
  </si>
  <si>
    <t>داشتن برنامه و زمانبندی</t>
  </si>
  <si>
    <t>مسئولیت پذیری</t>
  </si>
  <si>
    <t>قبول مسئولیت اقدامات ، فعالیت ها و نتایج مربوط به حوزه فعالیت خود،برخورداری از تعهدو انگیزه برای انجام فعالیت ها</t>
  </si>
  <si>
    <t xml:space="preserve">تلاش و کوشش در کارها </t>
  </si>
  <si>
    <t>صرف وقت و انرژی کافی جهت انجام بهینه وظایف و پیگیری امورتا حصول نتیجه کمی و کیفی مورد نظر</t>
  </si>
  <si>
    <t xml:space="preserve">کار آفرینی و نوآوری </t>
  </si>
  <si>
    <t xml:space="preserve">کار تیمی </t>
  </si>
  <si>
    <t>توسعه فردی (آموزش )</t>
  </si>
  <si>
    <t>ب-2- عوامل عمومی فرآیندی</t>
  </si>
  <si>
    <t>بکارگیری فناوریهای مناسب د رانجام کار</t>
  </si>
  <si>
    <t xml:space="preserve">_ارائه پیشنهادات سازنده و تایید شده در سامانه نظام بررسی پیشنهادها و یا مستند سازی تجربیات با ارائه مستندات </t>
  </si>
  <si>
    <t xml:space="preserve">_شرکت موثر در جلسات و گردهمایی ها ی تخصصی مرتبط با شغل با ارائه مستندات </t>
  </si>
  <si>
    <t xml:space="preserve">ارائه پیشنهادهای سازنده و یا مستند سازی تجربیات </t>
  </si>
  <si>
    <t xml:space="preserve">شرکت موثر در جلسات </t>
  </si>
  <si>
    <t xml:space="preserve"> (به ازای هر تقدیر 3 امتیاز)</t>
  </si>
  <si>
    <t>(به ازای هر تقدیر 2 امتیاز)</t>
  </si>
  <si>
    <t>(به ازای هر تقدیر 1.5 امتیاز)</t>
  </si>
  <si>
    <t xml:space="preserve">رئیس اداره آموزش و پرورش شهرستان /منطقه /ناحیه </t>
  </si>
  <si>
    <t>_ رعایت احترام و سلسله مراتب اداری در سازمان وواحد</t>
  </si>
  <si>
    <t>_قابلیت اعتماد</t>
  </si>
  <si>
    <t xml:space="preserve">_انتقال دانش و تجربه به همکاران </t>
  </si>
  <si>
    <t xml:space="preserve">_رفتار و برخورد مناسب با دیگران </t>
  </si>
  <si>
    <t xml:space="preserve">پایبندی به فرهنگ سازمانی و ارزش ها </t>
  </si>
  <si>
    <t>_ عمل به ارزش ها و فرهنگ سازمانی</t>
  </si>
  <si>
    <t xml:space="preserve">_ عمل به مبانی اخلاقی و رفتاری  </t>
  </si>
  <si>
    <t xml:space="preserve">_ حضور فعال در مراسم و مناسک مذهبی </t>
  </si>
  <si>
    <t>(صفحه 1 از 2)</t>
  </si>
  <si>
    <t>الف-2-اقدامات و فعالیتهایی را که برای تحقق بند(الف-1)در طول دوره ارزشیابی انجام داده اید را ، به همراه نتایج آنها،ذکر نمایید:</t>
  </si>
  <si>
    <t xml:space="preserve">ارائه راهکارهای مناسب جهت رفع مشکلات ، ارائه پیشنهادات جدید ،شیوه های موثر و نوین انجام کار و ارائه خدمات جدید </t>
  </si>
  <si>
    <t>الف-1-اقدامات/ فعالیت ها / پروژه های مورد انتظار</t>
  </si>
  <si>
    <t>مدیر واحد آموزشی</t>
  </si>
  <si>
    <t>(به ازای هر تقدیر 0.5 امتیاز)</t>
  </si>
  <si>
    <t>رعایت مقررات اداری</t>
  </si>
  <si>
    <t>امتیاز عوامل عمومی پشتیبان عملکرد:</t>
  </si>
  <si>
    <t>فرم ارزشیابی عملکرد کادرآموزشی واحد های آموزشی- شماره (5)</t>
  </si>
  <si>
    <t>ادامه فرم ارزشیابی عملکرد کادر آموزشی واحد های آموزشی- شماره (5)</t>
  </si>
  <si>
    <t>ب-1-پشتیبان عملکرد:(این بندبراساس اقدامات و نتایج حاصله از بند (ب) در طول دوره ارزشیابی تکمیل می گردد)</t>
  </si>
  <si>
    <t xml:space="preserve">کسب عنوان کارمند،معلم نمونه در سطح دستگاه </t>
  </si>
  <si>
    <t xml:space="preserve">کسب عنوان کارمند نمونه در سطح دستگاه </t>
  </si>
  <si>
    <t xml:space="preserve">کسب عنوان کارمند،مدیر نمونه در سطح دستگاه </t>
  </si>
  <si>
    <t>امتیاز عوامل اختصاصی :</t>
  </si>
  <si>
    <t>امتیاز عوامل عمومی فرایندی :</t>
  </si>
  <si>
    <t>فرم ارزشیابی عملکرد کارکنان پشتیبان (رسمی،پیمانی ، قراردادی)- شماره (6)</t>
  </si>
  <si>
    <t>ادامه فرم ارزشیابی عملکرد کارکنان پشتیبان (رسمی،پیمانی ، قراردادی)- شماره (6)</t>
  </si>
  <si>
    <t>تهیه برنامه زمانبندی لازم برای انجام کارها برای دوره ارزشیابی وارائه به موقع گزارش به مسئول مافوق .</t>
  </si>
  <si>
    <t>فرم ارزشیابی عملکرد مدیران و معاونین واحد های آموزشی- شماره (4)</t>
  </si>
  <si>
    <t>ادامه فرم ارزشیابی عملکردمدیران و معاونین واحد های آموزشی- شماره (4)</t>
  </si>
  <si>
    <t>(صفحه 2 از 2)</t>
  </si>
  <si>
    <t>_دریافت گواهینامه آموزشی تخصصی مرتبط باشغل (به ازاءهر 10 ساعت آموزش مصوب یک امتیاز)</t>
  </si>
  <si>
    <t>رفتار و برخورد مناسب با ارباب رجوع (براساس فرم نظرسنجی مندرج در بخشنامه شماره 1900/195166مورخ 1381/10/02 ) و رعایت منشور حقوق شهروندی در نظام اداری</t>
  </si>
  <si>
    <t>تهیه و تدوین برنامه عملیاتی و زمانبندی لازم برای انجام کارهاو پروژه هادرفازهای مختلفت برای دوره ارزشیابی وارائه گزارش به موقع .</t>
  </si>
  <si>
    <t xml:space="preserve">همکاری و رفتار احترام آمیزبا همکاران در انجام برنامه ، توان کار گروهی و پذیرش نظرات ور اهنمایی های دیگران </t>
  </si>
  <si>
    <t>روابط و برخورد مناسب با همکاران</t>
  </si>
  <si>
    <t xml:space="preserve">_ عمل به ارزش ها ی حرفه ای و شغلی </t>
  </si>
  <si>
    <t>تهیه و تدوین برنامه عملیاتی (طرح درس)و زمانبندی لازم برای انجام کارهاو پروژه هادرفازهای مختلفت برای دوره ارزشیابی وارائه گزارش به موقع .</t>
  </si>
  <si>
    <t xml:space="preserve">ارائه راه کارهای مناسب جهت رفع مشکلات ، ارائه پیشنهادات جدید ،شیوه های موثر و نوین انجام کار و ارائه خدمات جدید </t>
  </si>
  <si>
    <t>_توانایی بکار گیری روش های جدید فناوری اطلاعات در انجام وظایف شغلی و سازمانی</t>
  </si>
  <si>
    <t xml:space="preserve">_شرکت موثر در جلسات و گردهمایی ها ی تخصصی / شورای مدرسه /گروه های آموزشی /انجمن های علمی و آموزشی مرتبط با شغل با ارائه مستندات </t>
  </si>
  <si>
    <t>_مشارکت و همکاری در انجام فعالیت های واحد حسب مورد</t>
  </si>
  <si>
    <r>
      <t xml:space="preserve"> فرم هاي ارزشيابي در سه نسخه تهيه مي شود كه </t>
    </r>
    <r>
      <rPr>
        <sz val="9"/>
        <color rgb="FFC00000"/>
        <rFont val="B Nazanin"/>
        <charset val="178"/>
      </rPr>
      <t xml:space="preserve">نسخه پيش نويس </t>
    </r>
    <r>
      <rPr>
        <sz val="9"/>
        <color theme="1"/>
        <rFont val="B Nazanin"/>
        <charset val="178"/>
      </rPr>
      <t xml:space="preserve">در </t>
    </r>
    <r>
      <rPr>
        <sz val="9"/>
        <color rgb="FFC00000"/>
        <rFont val="B Nazanin"/>
        <charset val="178"/>
      </rPr>
      <t>واحد سازماني</t>
    </r>
    <r>
      <rPr>
        <sz val="9"/>
        <color theme="1"/>
        <rFont val="B Nazanin"/>
        <charset val="178"/>
      </rPr>
      <t xml:space="preserve"> مربوط ، </t>
    </r>
    <r>
      <rPr>
        <sz val="9"/>
        <color rgb="FFC00000"/>
        <rFont val="B Nazanin"/>
        <charset val="178"/>
      </rPr>
      <t>نسخه دوم</t>
    </r>
    <r>
      <rPr>
        <sz val="9"/>
        <color theme="1"/>
        <rFont val="B Nazanin"/>
        <charset val="178"/>
      </rPr>
      <t xml:space="preserve"> در صورت امكان تايپ شده و بدون خدشه و قلم خوردگي به همراه ليست امتيازات ارزشيابي كاركنان به</t>
    </r>
  </si>
  <si>
    <r>
      <t xml:space="preserve"> </t>
    </r>
    <r>
      <rPr>
        <sz val="9"/>
        <color rgb="FFC00000"/>
        <rFont val="B Nazanin"/>
        <charset val="178"/>
      </rPr>
      <t xml:space="preserve">امور اداري </t>
    </r>
    <r>
      <rPr>
        <sz val="9"/>
        <color theme="1"/>
        <rFont val="B Nazanin"/>
        <charset val="178"/>
      </rPr>
      <t xml:space="preserve">محل خدمت تحويل داده مي شود و </t>
    </r>
    <r>
      <rPr>
        <sz val="9"/>
        <color rgb="FFC00000"/>
        <rFont val="B Nazanin"/>
        <charset val="178"/>
      </rPr>
      <t>نسخه سوم</t>
    </r>
    <r>
      <rPr>
        <sz val="9"/>
        <color theme="1"/>
        <rFont val="B Nazanin"/>
        <charset val="178"/>
      </rPr>
      <t xml:space="preserve"> به </t>
    </r>
    <r>
      <rPr>
        <sz val="9"/>
        <color rgb="FFC00000"/>
        <rFont val="B Nazanin"/>
        <charset val="178"/>
      </rPr>
      <t>ذينفع</t>
    </r>
    <r>
      <rPr>
        <sz val="9"/>
        <color theme="1"/>
        <rFont val="B Nazanin"/>
        <charset val="178"/>
      </rPr>
      <t xml:space="preserve"> ارايه مي گردد. در صورتي كه كارمند به نتيجه ارزشيابي خود معترض باشد، </t>
    </r>
    <r>
      <rPr>
        <sz val="9"/>
        <color rgb="FFC00000"/>
        <rFont val="B Nazanin"/>
        <charset val="178"/>
      </rPr>
      <t>ظرف مدت يك ماه از تاريخ رويت</t>
    </r>
    <r>
      <rPr>
        <sz val="9"/>
        <color theme="1"/>
        <rFont val="B Nazanin"/>
        <charset val="178"/>
      </rPr>
      <t xml:space="preserve"> فرم </t>
    </r>
    <r>
      <rPr>
        <sz val="9"/>
        <color rgb="FFFF0000"/>
        <rFont val="B Nazanin"/>
        <charset val="178"/>
      </rPr>
      <t xml:space="preserve">حداكثر تا پايان مهر ماه </t>
    </r>
  </si>
  <si>
    <t>مي بايست درخواست كتبي خود را با ارايه مستندات به اداره محل خدمت تحويل دهد .كميته رسيدگي به شكايات ارزشيابي كاركنان اداره/ اداره كل موظف است حداكثرظرف مدت 2 ماه ( تاپايان آذر)</t>
  </si>
  <si>
    <r>
      <t xml:space="preserve"> </t>
    </r>
    <r>
      <rPr>
        <b/>
        <sz val="9"/>
        <color theme="1"/>
        <rFont val="B Nazanin"/>
        <charset val="178"/>
      </rPr>
      <t xml:space="preserve"> </t>
    </r>
    <r>
      <rPr>
        <sz val="9"/>
        <color theme="1"/>
        <rFont val="B Nazanin"/>
        <charset val="178"/>
      </rPr>
      <t xml:space="preserve">نتيجه بررسي را به صورت مكتوب به ذينفع اعلام نمايد.چنانچه ارزيابي شونده به راي كميته معترض باشد حداكثر تا </t>
    </r>
    <r>
      <rPr>
        <u/>
        <sz val="9"/>
        <color theme="1"/>
        <rFont val="B Nazanin"/>
        <charset val="178"/>
      </rPr>
      <t>15</t>
    </r>
    <r>
      <rPr>
        <sz val="9"/>
        <color theme="1"/>
        <rFont val="B Nazanin"/>
        <charset val="178"/>
      </rPr>
      <t xml:space="preserve">  روز ، پس از دريافت نظر كميته ، مي تواند اعتراض خود را به مرجع بالاتر ارايه نمايد.</t>
    </r>
  </si>
  <si>
    <t>در صورت تغيير امتياز ارزيابي ، مي بايست موضوع به صورت مكتوب از طريق ارزشيابي كننده به ارزشيابي شونده ابلاغ گردد.یا فرم مجدداً توسط ارزشیابی شونده امضاءگردد.</t>
  </si>
  <si>
    <t>ردیف</t>
  </si>
  <si>
    <t>تصمیمات اداری</t>
  </si>
  <si>
    <t xml:space="preserve">حداکثر امتیاز معیار های ارزشیابی </t>
  </si>
  <si>
    <t>عوامل اختصاصی</t>
  </si>
  <si>
    <t>عمومی مدیرتی</t>
  </si>
  <si>
    <t>عمومی پشتیبانی</t>
  </si>
  <si>
    <t>عوامل عمومی مدیریتی یا پشتیبانی</t>
  </si>
  <si>
    <t xml:space="preserve">تشویقات </t>
  </si>
  <si>
    <t>عوامل عمومی فرایندی</t>
  </si>
  <si>
    <t xml:space="preserve">توضیحات </t>
  </si>
  <si>
    <t>گذراندن دوره های آموزشی شغلی</t>
  </si>
  <si>
    <t>کمتر از 37</t>
  </si>
  <si>
    <t xml:space="preserve">گذراندن دوره های عمومی </t>
  </si>
  <si>
    <t>کمتر از 5</t>
  </si>
  <si>
    <t>کمتر از 12</t>
  </si>
  <si>
    <t xml:space="preserve">گذراندن دوره های مدیریتی </t>
  </si>
  <si>
    <t>برخورداری از فرصتهای آموزشی کوتاه مدت خارج از کشور (بورس آموزشی)</t>
  </si>
  <si>
    <t xml:space="preserve">کسب نمره ارزشیابی حداقل 85 درسه سال متوالی و یا پنج سال متناوب </t>
  </si>
  <si>
    <t>در صورت انتصاب به پستهای بالاتر</t>
  </si>
  <si>
    <t>حداقل 42/5</t>
  </si>
  <si>
    <t>حداقل 7</t>
  </si>
  <si>
    <t>حداقل 6</t>
  </si>
  <si>
    <t>حداقل 3/5</t>
  </si>
  <si>
    <t>حداقل 19</t>
  </si>
  <si>
    <t>کسب امتیاز حداقل 85 از 100</t>
  </si>
  <si>
    <t>بازخریدی</t>
  </si>
  <si>
    <t xml:space="preserve">کسب نمره ارزشیابی حداقل 70در ارزشیابی سالانه </t>
  </si>
  <si>
    <t xml:space="preserve">جدول خلاصه ((کاربرد نتایج ارزشیابی ))د رتصمیمات اداری مربوط به مدیران و کارمندان رسمی و پیمانی و کارکنان قراردادی </t>
  </si>
  <si>
    <t>تمدید قراردادکارمندان پیمانی و کارکنان قراردادی</t>
  </si>
  <si>
    <t xml:space="preserve"> مدیر مجتمع استثنایی</t>
  </si>
  <si>
    <t>رعایت کلیه ضوابط و مقررات اداری ، آموزشی و اصول و موازین اسلامی در انجام وظایف مربوط به شغل.</t>
  </si>
  <si>
    <t xml:space="preserve"> نظارت دقیق بر انجام فعالیت های معاونین آموزشگاهها ( معاون آموزشی دوره ) در ارتباط با شغل مربوط.</t>
  </si>
  <si>
    <t xml:space="preserve"> تنظیم برنامه هفتگی کلاسها بر اساس برنامه مصوب هر سال تحصیلی سازمان آموزش و پرورش استثنایی با همکاری معاون آموزشی دوره و ارسال آن به اداره آموزش و پرورش استثنایی.</t>
  </si>
  <si>
    <t xml:space="preserve">اهتمام در بوجود آوردن محیطی کاملاً آموزنده پرورش دهنده منطبق با موازین و معیارهای اسلامی و آموزشی ، به طوری که زمینه شکوفا شدن استعدادهای فطری و خدادادی دانش آموزان از هر جهت فراهم باشد . </t>
  </si>
  <si>
    <t>سعی در تزکیه و الگو سازی خویش و اسوه شدن برای معاونین و سایر کارکنان مجتمع و دانش آموزان بر اساس ضوابط و مقررات.</t>
  </si>
  <si>
    <t xml:space="preserve">نظارت بر کار معاونین، دفتر داران، آموزگاران و ... هدایت و راهنمایی آنان در نوع و میزان تکالیفی که برای دانش آموزان تعیین       می نماید. </t>
  </si>
  <si>
    <t>اجرای دقیق آیین نامه ، دستورالعمل و بخشنامه های مربوط به آموزش دانش آموزان استثنایی.</t>
  </si>
  <si>
    <t xml:space="preserve">تشکیل شوراهای دبیران، آموزگاران و جلسات انجمن اولیاء و مربیان بمنظور اصلاح و پیشبرد وضع تحصیلی و تربیتی و توانبخشی دانش آموزان. </t>
  </si>
  <si>
    <t xml:space="preserve">نظارت بر تهیه و تنظیم برنامه امتحانی با نظر دبیران و آموزگاران. </t>
  </si>
  <si>
    <t xml:space="preserve">ارسال نتایج امتحانات برای اولیاء دانش آموزان حداکثر بیست روز پس از خاتمه امتحانات هر نوبت. </t>
  </si>
  <si>
    <t xml:space="preserve">همکاری با بازرسان و کارشناسان اعزامی و ارائه اطلاعات و توضیحات مورد نیاز آنان. </t>
  </si>
  <si>
    <t>سعی وافر جهت شکوفایی و به ثمر رساندن استعدادهای فطری و جوهر حیات انسانی دانش آموزان.</t>
  </si>
  <si>
    <t xml:space="preserve">مساعدت و همکاری با مربیان امور تربیتی ، بهداشتی ، توانبخشی جهت انجام دقیق تر وظایف و مسوولیتهای محوله. </t>
  </si>
  <si>
    <t xml:space="preserve"> برنامه ریزی و تقسیم کار بین معلمین و معاونین در زمینه اجرای برنامه های تربیتی در غیاب مربیان تربیتی. </t>
  </si>
  <si>
    <t>پیش بینی لازم و اقدام موثر جهت حفظ محیط مجتمع ، دبیران ، آموزگاران ، مربیان و دانش آموزان و معرفی آنان به مراکز بهداشتی در صورت لزوم.</t>
  </si>
  <si>
    <t xml:space="preserve"> نظارت بر ثبت نام دانش آموزان و تنظیم پرونده برای آنان. </t>
  </si>
  <si>
    <t xml:space="preserve"> دریافت و پرداخت وجوه و انجام امور مالی طبق ضوابط و مقررات و مجوزهای مربوط.</t>
  </si>
  <si>
    <t xml:space="preserve"> تنظیم برنامه و تقسیم و نظارت وظایف کارکنان اداری ، آموزشی و نظارت بر حسن اجرای آن. </t>
  </si>
  <si>
    <t xml:space="preserve"> نظارت بر امر تهیه و تنظیم لیستهای نمره های امتحانی و ثبت نمره ها در دفاتر امتحانات و تهیه کارنامه های قبل از شروع امتحانات بعد. </t>
  </si>
  <si>
    <t>نظارت بر صدور گواهینامه موقت و کارنامه های دانش آموزان به واحدهای مربوط.</t>
  </si>
  <si>
    <t xml:space="preserve"> نظارت بر تهیه و تنظیم آمار و گزارشهای لازم و ارسال. </t>
  </si>
  <si>
    <t xml:space="preserve"> نظارت بر تهیه آمار مربوط به دبیران، آموزگاران،  مربیان و سایر کارکنان مجتمع و ارسال آن به واحد ذیربط.</t>
  </si>
  <si>
    <t>آشنا نمودن دبیران ، آموزگاران به آیین نامه ها ، دستورالعمل ، و بخشنامه ها و سایر مقررات مربوط به وظایف آنان.</t>
  </si>
  <si>
    <t xml:space="preserve">دقت و مراقبت در حضور و غیاب دبیران ، آموزگاران و سایر کارکنان مجتمع و ثبت غیبت ها در دفتر مخصوص و ارسال مدیریت به آموزش و پرورش استثنایی. </t>
  </si>
  <si>
    <t xml:space="preserve"> رسیدگی به حضور و غیاب دانش آموزان مجتمع و تماس با اولیاء آنان جهت تشخیص علت غیبت. </t>
  </si>
  <si>
    <t xml:space="preserve">دایر نگهداشتن دفتر مجتمع در تعطیلات تابستان طبق دستور سازمان آموزش و پرورش استثنایی.  </t>
  </si>
  <si>
    <t xml:space="preserve"> رسیدگی به وضع دانش آموزان مشمول خدمت وظیفه عمومی و اقدام لازم جهت صدور کارت معافیت تحصیلی آنان.</t>
  </si>
  <si>
    <t>گزارش ترک تحصیل دانش آموزان مشمول خدمت وظیفه عمومی به مقامات مربوط.</t>
  </si>
  <si>
    <t xml:space="preserve"> اتخاذ تدابیر لازم در نگهداشتن ساختمان مجتمع و حفظ و حراست اموال و اثاث آن.</t>
  </si>
  <si>
    <t xml:space="preserve"> نظارت بر حسن استفاده ازلوازم و ملزومات اداری ، اموزشی و کمک آموزشی مجتمع و جلوگیری از هر گونه اسراف و تبذیر و دادن تذکر لازم به کارکنان تحت نظارت در این خصوص.</t>
  </si>
  <si>
    <t>ارزشیابی از فعالیت های کارکنان تحت سرپرستی دبیران، آموزگاران، معاونین مربیان تربیتی و سایر کارکنان مجتمع که منشاء خدمات برجسته گردیده اند.</t>
  </si>
  <si>
    <t>تکمیل فرم ارزشیابی دبیران، آموزگاران و سایر کارکنان مجتمع برابر مقررات و ضوابط وارائه به مقام مافوق جهت تایید نمره ارزشیابی آنان به منظور تعیین میزان درصد افزایش سنواتی آنان.</t>
  </si>
  <si>
    <t xml:space="preserve"> بررسی و امضاء پیش نویس مکاتباتی که توسط کارکنان تحت نظارت تهیه می شود.</t>
  </si>
  <si>
    <t>پاسخگویی به سوالات مراجعان و اولیاء دانش آموزان و هدایت و راهنمایی آنان.</t>
  </si>
  <si>
    <t>طراحی و اجراء برنامه های پرورشی مورد نیاز دانش آموزان استثنایی با توجه به نوع محدودیت دانش آموزان استثنایی با هماهنگی کارشناس فرهنگی مدیریت آموزش و پرورش استثنایی استان.</t>
  </si>
  <si>
    <t xml:space="preserve"> همکاری و هماهنگی با کارشناس فرهنگی اداره آموزش و پرورش استثنایی استان در زمینه های برگزاری مسابقات ، مناسبت ها و اردوها.</t>
  </si>
  <si>
    <t>رئيس مجموعه ورزشي</t>
  </si>
  <si>
    <t>اهتمام جدي در فراهم نمودن محيطي سالم وبا نشاط ومنطبق با ضوابط واصول تربيتي حاكم بر فضاها واماكن آموزشي و ورزشي متعلق به آموزش وپرورش</t>
  </si>
  <si>
    <t>فراهم نمودن سازوكار مناسب به منظور استفاده حداكثري دانش آموزان ومعلمان وهمكاران ازامكانات وتاسيسات تحت تصدي</t>
  </si>
  <si>
    <t>تلاش درجهت استقرار روحيه خدمت وامانتداري ، حفظ اموال بيت المال وفداكاري دربين كليه عوامل تحت تصدي</t>
  </si>
  <si>
    <t>تهيه نظام نظر سنجي وبهبود فعاليتهاي مجموعه درراستاي رضايت مندي دانش آموزان ،معلمان وكليه استفاده كنندگان از مجموعه متناسب با اخلاق اسلامي</t>
  </si>
  <si>
    <t>تهيه وتنظيم ابزار مناسب به منظور نظارت برحسن انجام فعاليتهاوحفظ ونگهداري اماكن وتاسيسات وتجهيزات وساير موارد تحت سرپرستي</t>
  </si>
  <si>
    <t>تهيه وتنظيم برنامه هاي سالانه وفصلي ، ماهانه وهفتگي و روزانه به منظور پوشش دهي فعاليتهاي ورزش همگاني ، قهرماني وفوق برنامه دانش آموزان ،كاركنان وساير استفاده كنندگان از مجموعه</t>
  </si>
  <si>
    <t>نظارت بر اجراي كليه فعاليتهاي تحت پوشش</t>
  </si>
  <si>
    <t>برنامه ريزي واجراي مطلوب به منظور افزايش نكات ايمني ورعايت حقوق ورزشي در كليه اماكن وفضاها وفعاليتهاي مجموعه</t>
  </si>
  <si>
    <t xml:space="preserve"> برنامه ريزي و نظارت بر تهيه شناسنامه اماكن ،فضاها وتجهيزات مجموعه درراستاي حفظ ونگهداري وافزايش عملكرد آن </t>
  </si>
  <si>
    <t xml:space="preserve"> نظارت بر تهيه وتنظيم آرشيو اداري مربوط به پرسنل ، فعاليتها و . . . </t>
  </si>
  <si>
    <t>برنامه ريزي مناسب به منظور پوشش دهي بيمه حوادث و . . . اماكن وفعاليتهاي مجموعه</t>
  </si>
  <si>
    <t xml:space="preserve">برنامه ريزي مناسب به منظور شناسايي وطبقه بندي مشكلات مربوط به اماكن ، تجهيزات و. . . مجموعه متناسب به نياز فصلي وآب وهوايي منطقه و اهتمام در اصلاح و رفع آن </t>
  </si>
  <si>
    <t>برنامه ريزي لازم به منظور تهيه وسايل ومواد مصرفي وسرمايه مورد نياز در راستاي كيفيت بخشي به فعاليتهاي مجموعه به منظور استمرار فعاليتها</t>
  </si>
  <si>
    <t>بررسي فضاها واماكن ساخته شده وساير زمينهاي موجود در مجموعه به منظور امكان توسعه آن وپيگيري لازم به منظور عملياتي نمودن پيشنهادات مربوطه</t>
  </si>
  <si>
    <t xml:space="preserve">تهيه اطلاعات وآمار تعداد استفاده كنندگان از مجموعه وارائه يك نسخه از آن به مسئولين ذيربط </t>
  </si>
  <si>
    <t>تهيه گزارشات ماهانه ،فصلي وسالانه وارائه آن به مسئولين ذيربط</t>
  </si>
  <si>
    <t xml:space="preserve">تشكيل جلسات مستمر با عوامل تحت تصدي در راستاي  حفظ ونگهداري مجموعه ، بهبود وارتقاء كيفيت خدمات ، وكاهش هزينه ها  </t>
  </si>
  <si>
    <t xml:space="preserve">بر نامه ريزي ، نظارت و پيگيري كليه امور مربوطه، بمنظور صيانت از حق و حقوق مجموعه از طريق مراجع ذيصلاح </t>
  </si>
  <si>
    <t>رئيس واحد شبانه روزي</t>
  </si>
  <si>
    <t xml:space="preserve">رعایت دقیق موازین اسلامی و شرعی در انجام وظایف مربوط. </t>
  </si>
  <si>
    <t xml:space="preserve">نظارت وایجاد هماهنگی لازم در رفتار دبیران ، کارکنان ، دانش آموزان واحد آموزشی براساس موازین شرعی و اسلامی . </t>
  </si>
  <si>
    <t>مراقبت مستمر بمنظور هرچه بیشتراسلامی نمودن محیط واحدآموزشی براساس رهنمودهای شرع مقدس اسلام و ولایت فقیه .</t>
  </si>
  <si>
    <t xml:space="preserve">مراقبت در حفظ ساختمان کلیه لوازم موجود در واحد آموزشی و جلوگیری از مصرف بیهودن بیت المال ، احساس مسئولیت شرعی در این زمینه . </t>
  </si>
  <si>
    <t xml:space="preserve">تمهید مقدمات بمنظور هرچه بیشتر آشنا شدن دانش آموزان به شعائر مقدس اسلام و برپایی و بزرگداشت ایام مذهبی و شرکت در اجتماعات مذهبی دانش آموزان . </t>
  </si>
  <si>
    <t xml:space="preserve">نظارت مستقیم بر فعالیتهای فوق برنامه دانش آموزان و رفع تنگناها و مشکلات موجود . </t>
  </si>
  <si>
    <t xml:space="preserve">آشنا نمودن دانش آموزان به قانون اساسی و اصل ولایت فقیه و تقویت حس مذهبی و اسلامی دانش آموزان با استفاده از نیروهای انسانی متعهد و مسئول و کتب و رسالات و نشریات اسلامی . </t>
  </si>
  <si>
    <t xml:space="preserve">نظارت دقیق بر نحوه رفتار و پوشش دانش آموزان در داخل و خارج از واحد آموزشی براساس موازین شرع مقدس بخصوص در مورد خواهران . </t>
  </si>
  <si>
    <t xml:space="preserve">تمهید مقدمات بمنظور ایجاد روح تعاون و همکاری اسلامی بین دانش آموزان و معلمان و کارکنان واحد آموزشی براساس اصل ولایت فقیه و موازین انقلاب اسلامی ایران . </t>
  </si>
  <si>
    <t xml:space="preserve">تقویت روح وحدت اسلامی وسیله حرکت در خط مستقیم امام در بین دانش آموزان و کارکنان و معلمان و اتخاذ تصمیمات مقتضی بمنظور جلوگیری از هر نوع تفرقه و گروه گرایی و هدر رفتن نیروها . </t>
  </si>
  <si>
    <t xml:space="preserve">اجرای آیین نامه ها و مقررات اداری و آموزشی واحد آموزشی . </t>
  </si>
  <si>
    <t xml:space="preserve">نظارت مستمر بر امور آموزشی و تربیتی مربوط به امور شبانه روزی دانش آموزان </t>
  </si>
  <si>
    <t xml:space="preserve">ابلاغ جدول ساعات دروس هفتگی به معلمان و دانش آموزان در آغاز هر سال تحصیلی و ارسال یک نسخه از آن به اداره متبوع . </t>
  </si>
  <si>
    <t xml:space="preserve">تشکیل شوراها حداقل ماهانه و شورای انضباطی بمنظور اتخاذ تصمیمات لازم در زمینه اداره امور اداری و آموزشی و پرورشی واحد آموزشی . </t>
  </si>
  <si>
    <t xml:space="preserve">تنظیم و ارسال اهم گزارشات فعالیتهای انجام شده در واحد آموزشی در پایان هر ماه اداره مربوط . </t>
  </si>
  <si>
    <t xml:space="preserve">ابلاغ آئین نامه امتحانات انضباطی و سایر دستورالعملهای مورد لزوم به معلمان و دانش آموزان در ابتدای سال تحصیلی . </t>
  </si>
  <si>
    <t xml:space="preserve">مراقبت دقیق در انجام کلیه امتحانات واحد آموزشی . </t>
  </si>
  <si>
    <t xml:space="preserve">رسیدگی به حضور و غیاب دانش آموزان و کلیه کارکنان واحد آموزشی . </t>
  </si>
  <si>
    <t xml:space="preserve">نظارت مستقیم بر امر بهداشت محیط واحد آموزشی و همچنین بهداشت فردی کارکنان و دانش آموزان </t>
  </si>
  <si>
    <t xml:space="preserve">نظارت مستقیم در تهیه و تنظیم دفتر اموال . </t>
  </si>
  <si>
    <t xml:space="preserve">نظارت بر تنظیم پرونده خدمتی برای کارکنان و مدرسان واحد آموزشی . </t>
  </si>
  <si>
    <t xml:space="preserve">نظارت بر تنظیم پرونده تحصیلی کلیه دانش آموزان از طرز تحصیل و سوابق آموزشی و سایر اطلاعات مورد نیاز مخصوصاً شماره تلفن و نشانی کامل آنها . </t>
  </si>
  <si>
    <t xml:space="preserve">بازدیدهای مستمر در ساعات مختلف شب و ایام تعطیل از محیط شبانه روزی واحد آموزشی . </t>
  </si>
  <si>
    <t>نظارت بر تنظیم دفاتر امتحانات لیستهای ثبت مشخصات و ریز نمرات و اقدام به ارسال نسخه های مورد نیاز به اداره کل آموزش و پرورش در حداقل زمان ممکن.</t>
  </si>
  <si>
    <t>حضور در واحد آموزشی در مواقع عادی حداقل یک ساعت قبل از شروع درس و خروج یک ساعت پس از پایان درس روزانه و در مواقع غیرعادی و استثنایی در هر لحظه از شبانه روز که لازم باشد.</t>
  </si>
  <si>
    <t xml:space="preserve">اقدام سریع در انجام کمکهای اولیه در زمان وقوع سانحه و اخذ تصمیمات مقتضی در مقابل پیش آمدهای غیره منتظره . </t>
  </si>
  <si>
    <t xml:space="preserve">رسیدگی دقیق به گزارش معاونان و سرپرستان شبانه روزی در مورد کارکنان ، معلمان و دانش آموزان واحد آموزشی و اخذ تصمیمات مقتضی در مورد آنها و تهیه گزارشهای مورد نیاز به مقامات مسئول . </t>
  </si>
  <si>
    <t xml:space="preserve">پاسخگویی به مکاتبات اداری ، محلی و اجرای دستورالعملهای صادره از اداره آموزش و پرورش </t>
  </si>
  <si>
    <t xml:space="preserve">نظارت بر صدور گواهینامه های پایان تحصیلات دانش آموزان . </t>
  </si>
  <si>
    <t xml:space="preserve">تقسیم کار بین عوامل اجرایی واحد آموزشی و نظارت مستقیم بر کیفیت اجرای آن و ایجاد هماهنگیهای لازم . </t>
  </si>
  <si>
    <t xml:space="preserve">نظارت بر تهیه و تنظیم آمار و گزارشهای مورد نیاز اداره آموزش و پرورش و ارسال به واحدهای مربوط . </t>
  </si>
  <si>
    <t>آشنا نمودن کارکنان ، معلمان و دانش آموزان به اساسنامه ها ، آئین نامه و دستورالعملها و سایر مقررات اجرایی</t>
  </si>
  <si>
    <t xml:space="preserve">( اداری و آموزشی ) مربوط به واحد آموزشی . </t>
  </si>
  <si>
    <t>نظارت بر نحوه تدریس هریک از معلمان از طریق مشاهدات مستقیم و گزارش گیر .</t>
  </si>
  <si>
    <t>نظارت در مورد کیفیت مداوای دانش آموزان بیمار و انجام پیش بینیهای لازم در این زمینه .</t>
  </si>
  <si>
    <t>اهتمام لازم در خصوص هوشمند سازی مدارس برابر ضوابط و مقررات ابلاغی</t>
  </si>
  <si>
    <t>مدیر مجتمع آموزشي وپرورشي</t>
  </si>
  <si>
    <t>ايجاد هماهنگي و همسويي بين اهداف و برنامه هاي مدارس تابعه و برنامه ريزي براي تحقق اهداف و ارتقاي كيفيت آموزشي و پرورشي  مدارس تا بعه مبتني بر مباني تعليم و تربيت اسلامي .</t>
  </si>
  <si>
    <t>-تقويت روح وحدت وارتباط اسلامي از طريق خط ولايت فقيه در بين دانش آموزان ،كاركنان ومعلمين وجلوگيري از هرگونه تفرقه وگروه گرايي ضمن رعايت اخلاق اسلامي.</t>
  </si>
  <si>
    <t>-توجه خاص به حجاب،عفاف وپوشش اسلامي دانش آموزان وكاركنان.</t>
  </si>
  <si>
    <t>-تلاش در خصوص به كارگيري توانمنديهاي اولياء دانش آموزان درمجتمع ومدارس تحت پوشش.</t>
  </si>
  <si>
    <t>-تلاش درخصوص ارتقاء سلامت جسماني و رواني دانش آموزان برابر ضوابط ومقررات.</t>
  </si>
  <si>
    <t>-فراهم نمودن روحيه جهت انجام كاربصورت گروهي ومشاركتي.</t>
  </si>
  <si>
    <t>- نظارت بر امور آموزشي و پرورشي، اداري و مالي واحدهاي تحت پوشش</t>
  </si>
  <si>
    <t>- ارزشيابي عملكردكاركنان مجتمع ،مدیران مدارس تابعه و برنامه ریزی برای ارتقاء صلاحیت های حرفه ای آنان درپايان هر دوره تحصيلي.</t>
  </si>
  <si>
    <t>- تأييدنهايي ارزشيابي افراد فوق الذكر بر اساس دستورالعمل هاي مربوط انجام خواهد شد.</t>
  </si>
  <si>
    <t>-  تشكيل شوراي مجتمع ها و شركت مستمر در جلسات شورا و دعوت از صاحبنظران و افراد ذيربط بر حسب مورد براي شركت در جلسات شوراي  مجتمع و اجراي مصوبات شورای مجتمع</t>
  </si>
  <si>
    <t>- تدوين برنامه جامع سالانه مجتمع و نظارت بر برنامه ريزي سالانه مدارس تحت پوشش آن</t>
  </si>
  <si>
    <t>- نظارت بر اجراي برنامه سالانه واحدهاي تابعه مجتمع (تحت پوشش و محل استقرار)</t>
  </si>
  <si>
    <t>- سازمان دهی مناسب جهت توسعه ، تجهیز و توزیع عادلانه منابع و امکانات در مدارس تابعه</t>
  </si>
  <si>
    <t>- انجام مكاتبات، تهيه و ارائه گزارش ها و پيگيريهاي اداري واحدهاي تحت پوشش با اداره آموزش و پرورش.</t>
  </si>
  <si>
    <t>- دريافت و ابلاغ بخشنامه ها بين واحدهاي تحت پوشش (اطلاع رساني به موقع به افراد ذي نفع بر عهده واحدهاي آموزشي تحت پوشش مربوط مي باشد.)</t>
  </si>
  <si>
    <t>- فراهم سازي زمينه لازم جهت تحقق اهداف مصوب دوره هاي تحصيلي با همكاري و مشاركت معاونين مجتمع</t>
  </si>
  <si>
    <t xml:space="preserve">- نظارت بر تهيه و تنظيم برنامه هاي سالانه و هفتگي مدارس تحت پوشش بر اساس جدول مواد درسي برنامه مصوب ومطابق با دوره هاي تحصيلي مربوط با همكاري سايركاركنان </t>
  </si>
  <si>
    <t>- بررسي و انسداد دفاتر آمار و ارزشيابي تحصيلي و تربيتي (امتحانات) واحدهاي تحت پوشش به عنوان نماينده اداره آموزش و پرورش با هماهنگي اداره مربوطه.</t>
  </si>
  <si>
    <t>- همکاری ونظارت و برنامه ريزي بر مدارس تابعه  به منظور تقويت رفتارهاي پژوهش مدار در دانش آموزان و نظارت بر شناسايي دانش آموزان مستعد با همكاري معلمان و سايركاركنان و همچنين تعامل با پژوهش سراها و مراكزعلمي با همكاريروساي دوره هاي تحصيلي مربوط.</t>
  </si>
  <si>
    <t>- نظارت بر حسن اجراي صحيح و به موقع برنامه ها و فعاليتهاي آموزشي و پرورشي بر اساس ضوابط و مقررات.</t>
  </si>
  <si>
    <t>- اهتمام بر تحت پوشش كامل قراردادن كودكان لازم التعليم محدوده جغرافيايي مجتمع.</t>
  </si>
  <si>
    <t xml:space="preserve">- برنامه ريزي جهت ايجاد تعامل بين مدیران(معاونین مجتمع) و كاركنان مدارس تحت پوشش، </t>
  </si>
  <si>
    <t xml:space="preserve"> اهتمام در ارتقاء و توسعه مهارت هاي زندگي مبتني بر اخلاق و رفتار اسلامي دانش آموزان و اولياي آنها </t>
  </si>
  <si>
    <t>- برنامه ريزي و ايجادهماهنگي در مجتمع و مدارس تحت پوشش آن پيرامون امور اداري، آموزشي، پرورشي و ... و نظارت بر امور محوله.</t>
  </si>
  <si>
    <t>- نظارت بر آماده سازي فضا و تجهيزات واحدهاي آموزشي مجتمع قبل از آغاز سال تحصيلي و برنامه ريزي و نظارت در تجهيز و توسعه آنها و نظارت بر حفظ و نگهداري اموال، فضاها و تجهيزات آموزشي و پرورشي.</t>
  </si>
  <si>
    <t>- ابلاغ و تبيين شرح وظايف محوله از سوي وزارت متبوع به كليه كاركنان واحدهاي آموزشي مجتمع و مدارس تحت پوشش و نظارت بر اجراي صحيح آنها.</t>
  </si>
  <si>
    <t>- تقسيم وظايف بين مدیران(معاونین مجتمع) وکارکنان واحدهاي تحت پوشش مجتمع، معاونان و سايركاركنان مجتمع.</t>
  </si>
  <si>
    <t>پيش بيني برنامه هاي لازم به منظور تعميق باورهاي ديني و اعتقادي دانش آموزان و گسترش فعاليت هاي قرآني، فرهنگي، هنري، ادبي، ورزشي و  ارتقاي سلامت روحي و رواني آن ها و بهداشت مدارس تابعه.</t>
  </si>
  <si>
    <t>-      اهتمام و برنامه ريزي براي توسعه دوره هاي تحصيلي بر اساس مقتضيات و نيازهاي محلي و اعلام آن به اداره آموزشي و پرورشي  منطقه.</t>
  </si>
  <si>
    <t>- نظارت بر تأمين شرايط مناسب بهداشتي (عمومي، فردي و محيطي) و ايمني دانش آموزان و كاركنان واحدهاي آموزشي</t>
  </si>
  <si>
    <t>- برنامه ريزي جهت بازديدهاي مستمر از مدارس تحت پوشش مجتمع و نظارت بر حسن انجام فعاليت ها و وظايف كاركنان آنها و ارزشيابي مستمر از عملكرد آنها بر اساس ضوابط و همچنين شناسايي كاركنان كوشا، فعال و شايسته با همكاري مدیران  (معاونين مجتمع) هر دوره به منظور تقدير و تشويق آنها.</t>
  </si>
  <si>
    <t>- نظارت بر ثبت نام و سازماندهي دانش آموزان مطابق ضوابط و مقررات مربوط</t>
  </si>
  <si>
    <t xml:space="preserve">- ثبت حضورو غیاب خود در دفتر مدرسه محل استقرار </t>
  </si>
  <si>
    <t>- برنامه ريزي به منظور استفاده بهينه از منابع مالي و نيروهاي انساني مربوط و تقويت آنها با بهره گيري از مشاركتهاي مردمي و كمكهاي خيرين.</t>
  </si>
  <si>
    <t>- همكاري و تعامل مؤثر و مشاركت با ساير اداره ها، سازمان ها، نهادها، ارگان ها و ... با هماهنگي آموزش و پرورش مربوط.</t>
  </si>
  <si>
    <t xml:space="preserve">- نظارت بر تهيه، تنظيم و اجراي برنامه ارزشيابي پيشرفت تحصيلي و امتحانات با همكاري شوراهاي مدارس </t>
  </si>
  <si>
    <t>- نظارت بر ثبت و نگهداري اسناد مربوط و مدارك تحصيلي دانش آموزان و نيز امحاء اوراق امتحاني و سايرمدارك مطابق با ضوابط و مقررات توسط عوامل مربوط.</t>
  </si>
  <si>
    <t>- انجام و نظارت بر اجراي صحيح و به موقع كليه بخشنامه ها، دستورالعمل ها، آيين‌نامه ها، شيوه نامه ها و ...صادره از سوي ادارات آموزش وپرورش.</t>
  </si>
  <si>
    <t>- نظارت بر تهيه و تنظيم گزارش هاي لازم در خصوص فعاليتهاي مجتمع با همكاري و مشاركت عوامل مربوط.</t>
  </si>
  <si>
    <t>- بهره گيري از فناوري اطلاعات و ارتباطات در فعاليتهاي مدرسه اي مجتمع و ايجادامكان توسعه و بهره برداري مؤثر از آن در بين كاركنان و دانش آموزان.</t>
  </si>
  <si>
    <t>- تحويل اسناد و دفاتر امتحانات و صورت اموال و وسايل مجتمع در صورت تغيير سمت به مسئول جديد طبق مقررات.</t>
  </si>
  <si>
    <t>- بهره گيري از ساز و كارهاي مناسب جهت پاسخگويي و اطلاع رساني به موقع به والدين، دانش آموزان، كاركنان و سايرمراجعين به واحدهاي آموزشي برابر ضوابط و مقررات.</t>
  </si>
  <si>
    <t>- آشنا نمودن كاركنان شاغل در مجتمع و مدارس تحت پوشش به وظايف، آيين‌نامه‌ها و دستورالعمل هاي آموزشي، پرورشي، اداري و مالي مربوط به مجتمع ها</t>
  </si>
  <si>
    <t>- نظارت بر انجام و تكميل فرم هاي ارزشيابي كاركنان در پايان هر دوره.</t>
  </si>
  <si>
    <t>- ارائه گزارش هاي دوره اي و لازم به واحدها و مسئولين آموزش و پرورش شهرستان/ منطقه/ ناحيه.</t>
  </si>
  <si>
    <t>- تهيه دفاتر و اسناد هزينه مالي مجتمع و مدارس تابعه مطابق قوانين و مقررات مجتمع های آموزشی و پرورشی مربوط مندرج در آئین نامه (شهری یا روستایی)</t>
  </si>
  <si>
    <t>- ارائه گزارش به مسئولين ذي ربط در خصوص مسائل امنيتي، تعميرات، توسعه و ... كه لازم است جهت جلوگيري از خطرات احتمالي و يا توسعه امر آموزش و پرورش صورت پذيرد.</t>
  </si>
  <si>
    <t xml:space="preserve"> مدیر آموزشگاه  استثنايي دوره ي  راهنمايي-  پيش حرفه اي / متوسطه حرفه اي </t>
  </si>
  <si>
    <t>نظارت بر امر تهیه و تنظیم دفاتر امتحانات و سایر دفاتر لازم.</t>
  </si>
  <si>
    <t>رسیدگی به وضع دانش آموزان مشمول خدمت وظیفه عمومی و اقدام لازم جهت صدور کارت معافیت تحصیلی آنان یا غیره.</t>
  </si>
  <si>
    <t>-گزارش ترک تحصیل دانش آموزان مشمول خدمت وظیفه عمومی به مقامات ذیربط.</t>
  </si>
  <si>
    <t>پیشنهاد تجهیزات تخصصی مواد ، وسایل و ابزار لازم به اداره مربوطه.</t>
  </si>
  <si>
    <t>-همکاری با  اولیای دانش آموزان و صاحبان صنایع و شورای همکاری حرفه ای با صاحبان صنایع.</t>
  </si>
  <si>
    <t>نظارت بر حضور و غیاب دبیران ، هنرآموزان  و سایر کارکنان و گزارش آن به اداره آموزش و پرورش استثنایی استان.</t>
  </si>
  <si>
    <t>نظارت بر حسن استفاده از لوازم و ملزومات اداره ، کارگاهی وجلوگیری از هر گونه اسراف و تبذیر و دادن تذکر لازم به کارکنان و هنرآموزان تحت نظارت در این خصوص.</t>
  </si>
  <si>
    <t>ارزشیابی از فعالیتهای دبیران ، هنرآموزان و سایر کارکنان تحت سرپرستی و تشویق به موقع آنان.</t>
  </si>
  <si>
    <t>پیشنهاد به مقام مافوق جهت تشویق کارکنان ، دبیران یا هنرآموزانی که منشاء خدمات برجسته گردیده اند.</t>
  </si>
  <si>
    <t>-تهیه مواد ، وسایل و تجهیزات تخصصی مورد نیاز در آغاز سال تحصیلی و عنداللزوم در جریان هر سال تحصیلی.</t>
  </si>
  <si>
    <t>نظارت بر فعالیتهای مددکار اجتماعی در تعیین محل کارورزی دانش آموزان و نحوه ی اجرا.</t>
  </si>
  <si>
    <t>همکاری با اداره آموزش و پرورش استثنایی  در معرفی دانش آموزان به سازمان های متولی آموزش حرفه ای جهت آزمون و اخذ مدرک مهارتی</t>
  </si>
  <si>
    <t>مدير آموزگار</t>
  </si>
  <si>
    <t xml:space="preserve">اجرای مراسم صبحگاهی وبرگزاری نماز جماعت </t>
  </si>
  <si>
    <t xml:space="preserve">نظارت دقیق بر نحوه رفتار وکردار وپوشش اسلامی دانش آموزان در داخل وخارج ازمدرسه براساس موازین ودستورالعمل های مربوط </t>
  </si>
  <si>
    <t xml:space="preserve">تنظیم برنامه هفتگی کلاسها براساس برنامه مصوب وتوجه بنحوه تنظیم کلاسهای چند پایه </t>
  </si>
  <si>
    <t xml:space="preserve">حضور بموقع در کلاس درس واستفاده مطلوب از اوقات دانش آموزان واشتغال بتدریس موظف هفتگی طبق برنامه وبراساس ضوابط مصوب وزارت آموزش وپرورش </t>
  </si>
  <si>
    <t xml:space="preserve">تدریس به تمام یا گروهی از دانش آموزان اعم از اینکه در یک سطح یا در سطوح مختلف تحصیلی باشند </t>
  </si>
  <si>
    <t xml:space="preserve">کوشش وتلاش مستمر در جهت رعایت موازین اسلامی از سوی کارکنان دانش آموزان در مدرسه وآشنا کردن دانش آموزان با مسائل مذهبی واخلاقی وترغیب آنان در این زمینه </t>
  </si>
  <si>
    <t xml:space="preserve">اقدام به ایجاد محیطی کاملا مساعد برای رشد فضایل اخلاقی براساس ایمان به خدا وتقوی وپیشگیری از نفوذ آفات فکری واخلاقی </t>
  </si>
  <si>
    <t xml:space="preserve">تعیین تمرینهای مناسب ومراقبت در انجام آن با توجه به کتاب راهنما ( روش تدریس ) </t>
  </si>
  <si>
    <t xml:space="preserve">سعی در شناخت دانش آموزان کم بضاعت وایجاد زمینه کمک به حفظ شئون وشخصیت آنان </t>
  </si>
  <si>
    <t xml:space="preserve">جلب همکاری ومشارکت مردمی در امر آموزش وپرورش </t>
  </si>
  <si>
    <t xml:space="preserve">اقدام به تشکیل شورا ها وگروههای پرورشی وآموزشی ، انجمن اولیاء ومربیان واعمال نظارت مستقیم برامور این گروهها </t>
  </si>
  <si>
    <t xml:space="preserve">تقویت روحیه همکاری تعاون واعتماد به نفس در دانش آموزان از طریق اجرای مباحثه گروهی وبهره مندی از مشارکت آنان </t>
  </si>
  <si>
    <t xml:space="preserve">سعی وتلاش در جهت شناسائی وضعیت اخلاقی ، رفتاری وعاطفی دانش آموزان وکوشش در رفع نارسائیهای احتمالی آنها </t>
  </si>
  <si>
    <t xml:space="preserve">استفاده از نظرهای معلم رابط آموزشی و گروه های آموزشی در مورد برنامه های درسی وپرورشی ، روشها وبکارگیری وسایل کمک آموزشی </t>
  </si>
  <si>
    <t xml:space="preserve">نظارت واجرای ارزشیابی تشخیصی ، تدریجی وپایانی با رعایت مفاد آئین نامه امتحانات </t>
  </si>
  <si>
    <t xml:space="preserve">کوشش در انجام فعالیتهای تربیتی واجتماعی دانش آموزان از طریق تشکیل گروهها وانجمنهای دانش اموزی با رعایت مقررات </t>
  </si>
  <si>
    <t xml:space="preserve">حضور در مدرسه حداقل نیمساعت قبل از شروع کار مدرسه وعدم خروج ازآن مادامیکه تمام دانش آموزان وکارکنان خارج نشده اند مگر در موارد ضروری واستثنائی </t>
  </si>
  <si>
    <t xml:space="preserve">ثبت نام بموقع دانش آموزان براساس آئین نامه های ابلاغ نشده وتشکیل ونگهداری پرونده آنان </t>
  </si>
  <si>
    <t xml:space="preserve">دریافت بموقع کتب درسی از اداره وتوزیع آن بین دانش آموزان وانجام سایر امور مربوط به آن </t>
  </si>
  <si>
    <t xml:space="preserve">انجام امورمالی طبق مقررات ومجوز های مربوط </t>
  </si>
  <si>
    <t xml:space="preserve">تهیه وتنظیم دفتر امتحانات ، دفتر آمار ، لیست مشخصات دانش آموزان و تكميل اطلاعات رايانه اي ونتایج امتحانات وکارنامه های تحصیلی وارسال بموقع گزارشهای لازم به اداره آموزش وپرورش وتایید مندرجات دفاتر وبستن بموقع آنها ومراقبت در حفظ ونگهداری سوابق واسناد براساس مقررات ودستورالعمل های مربوط </t>
  </si>
  <si>
    <t xml:space="preserve">تجزیه وتحلیل نتایج ارزشیابیهای بعمل آمده از دانش آموزان وشناسائی علل پیشرفت یا عدم پیشرفت تحصیلی وسعی در تقویت نقاط وقوت واتخاذ تدا بیر لازم جهت رفع نقاط ضعف یادگیری دانش آموزان </t>
  </si>
  <si>
    <t xml:space="preserve">بررسی وضعیت ساختمان وسایر تجهیزات مدرسه واقدام به رفع نواقص موجود از طریق گزارش به اداره آموزش وپرورش </t>
  </si>
  <si>
    <t xml:space="preserve">مراقبت در حفظ ونگهداری ساختمان یا در چادر مدرسه وحفظ اموال ووسایل وتجهیزات آن با همکاری وهماهنگی شورای اسلامی روستا </t>
  </si>
  <si>
    <t xml:space="preserve">رسیدگی مرتب به حضور وغیاب دانش آموزان با همکاری سایر معلمین </t>
  </si>
  <si>
    <t xml:space="preserve">رسیدگی مرتب به حضور وغیاب کارکنان واعلام گزارش به اداره آموزش وپرورش متبوع از طریق ممکن یا طریق نماینده اداره ذیربط </t>
  </si>
  <si>
    <t xml:space="preserve">همکاری یا نماینده اداره در زمینه ارزشیابی از کارکنان </t>
  </si>
  <si>
    <t xml:space="preserve">مراقبت کامل در تامین شرایط مطلوب بهداشتی وایمنی دانش آموزان وکارکنان مدرسه واهتمام در پیشگیری از سوانح ورساندن کمکهای اولیه لازم برای افراد سانحه دیده ومطلع ساختن هرچه سریعتر اولیاء دانش آموزان واداره آموزش وپرورش از جریان امر در هر مورد که اتفاقات غیره منتظره در مدرسه وقع یابد </t>
  </si>
  <si>
    <t xml:space="preserve">ابلاغ مفاد آئین نامه ها ودستور العمل ها ، بخشنامه های صادره از سوی مراجع ذیربط به کارکنان مدرسه وکوشش جهت اجرای کامل آنها </t>
  </si>
  <si>
    <t xml:space="preserve">نظارت بر تصحیح اوراق امتحانی وکنترل در تطبیق نمرات اوراق لیستهای امتحانی واعلام نتیجه به دانش آموزان </t>
  </si>
  <si>
    <t xml:space="preserve">شرکت فعال در دوره های کارآموزی وگردهمائیها ، جلسات پرورشی ، آموزشی واداری که از طرف وزارت آموزش وپرورش وسازمانهای مربوط تشکیل میشود وکوشش در بهره گیری از نتایج بررسیها برای بهبود امور آموزشی وپرورشی واداری مدرسه از طریق طرح مسائل مربوط در شوراهای معلمان ومربیان </t>
  </si>
  <si>
    <t xml:space="preserve">استفاده از وسایل کمک آموزشی وثبت فعالیتهای انجام شده در دفاتر ذیربط </t>
  </si>
  <si>
    <t>سعي در بستر سازي مناسب براي استفاده از امكانات هوشمند سازي مدارس</t>
  </si>
  <si>
    <t xml:space="preserve">نظارت برحسن اجراي برنامه ها و فعاليت هاي رسمی و فوق برنامه و مراقبت بر پيشرفت امور آموزشي، پرورشي و اداري مدرسه  </t>
  </si>
  <si>
    <t xml:space="preserve">نظارت براجراي مراسم آغازین، برگزاري نماز جماعت ، مراسم ويژه ي  ايام الله و مناسبت ها </t>
  </si>
  <si>
    <t xml:space="preserve">هدايت و راهنمايي كليه ي كاركنان مدرسه در جهت  انجام وظايف و حسن اجراي برنامه ها  </t>
  </si>
  <si>
    <t xml:space="preserve">تشكيل شوراها به ويژه شوراي معلمان و گروههاي آموزشي ، پرورشي به صورت ماهانه ،  شركت در جلسات مربوط و ارسال پيشنهاد هاي ارائه شده به اداره متبوع </t>
  </si>
  <si>
    <t>تشكيل انجمن اوليا و مربيان، برنامه ريزي  و اجراي برنامه ها، بر طبق اساسنامه و دستورالعمل هاي صادره از طرف وزارت آموزش و پرورش ، جلب مشاركت اوليا دانش آموزان در انجام امور  مدرسه و نظارت بر حسن اجراي وظايف</t>
  </si>
  <si>
    <t xml:space="preserve">تدوین، اجرا و ارزيابي  برنامه سالانه با مشارکت کارکنان ،  اوليا و دانش آموزان مدرسه متناسب با ضوابط و مقررات </t>
  </si>
  <si>
    <t xml:space="preserve"> حضور در كلاس درس، مشاهده روش كار و تدريس معلمان و ارائه ي مشاوره براي اصلاح روش ها و نظارت بر ثبت روند پيشرفت تحصيلي دانش آموزان در دفتر كلاسي </t>
  </si>
  <si>
    <t>بهره گيري از نظرات، صاحب نظران، اساتيد متعهد و آگاه به مسائل تعليم و تربيت(دانشگاهها ،مراكز علمي و حوزه هاي علميه)  در جهت ارتقاي  علمي و تربيتي كاركنان، دانش آموزان و اولياي آنان</t>
  </si>
  <si>
    <t xml:space="preserve"> شناسايي سطح نگرش ،دانش و مهارت  كليه ي كاركنان مدرسه و معرفي افراد نيازمند به گذراندن دوره هاي بازآموزي و كارآموزي  به اداره متبوع </t>
  </si>
  <si>
    <t>برنامه ريزي ، نظارت و ترغيب  كاركنان و دانش آموزان جهت رعايت موازين اسلامي و نظارت بر رعايت پوشش اسلامي توسط آنان</t>
  </si>
  <si>
    <t xml:space="preserve"> جلب مشارکت سازنده و اثر بخش کارکنان و خانواده ها در حفظ تعمیق و اشاعه حیا ، عفاف و پوشش دانش آموزان</t>
  </si>
  <si>
    <t xml:space="preserve">شركت فعال  در جلسات، گردهمايي ها و دوره هاي آموزشي بهره گيري از نتايج آن ها براي بهبود امور مدرسه و طر ح مهم ترين نكات در شورا ي معلمان </t>
  </si>
  <si>
    <t xml:space="preserve">برنامه ريزي  و اتخاذ روش ها و تدابيرلازم  براي برقراري و ارتقاي سطح ارتباط  سالم و مؤثر بين دانش آموزان و كاركنان مدرسه </t>
  </si>
  <si>
    <t xml:space="preserve">شناسايي دقيق پيشرفت يا افت  تحصيلي دانش آموزان و ارئه ي  راهنمايي و مشاوره  به اوليا ء جهت بهبود روند تحصيلي دانش آموزان </t>
  </si>
  <si>
    <t>نظارت بر حسن اجراي امتحانات كتبي ، شفاهي ، عملي و نحوه تصحيح اوراق امتحاني دانش آموزان از سوي معلمان</t>
  </si>
  <si>
    <t xml:space="preserve">ابلاغ كتبي نتايج امتحانات و اعلام نظرات معلمين به اولياي دانش آموزان </t>
  </si>
  <si>
    <t>تجهيزكارگاه و آزمايشگاه به وسايل آموزشي ، كمك آموزشي  و امكانات تكميلي،  نظارت بر  چگونگي استفاده از وسايل ، ثبت فعاليت هاي انجام شده از سوي معلمان در دفاتر ذيربط و نحوه ي تأثير گذاري  فعاليت عملي دانش آموزان در نمره ي ارزشيابي آنان</t>
  </si>
  <si>
    <t>تجهيز نمازخانه و كتاب خانه به وسايل و كتب مورد نياز ، برنامه ريزي و نظارت بر اقامه باشكوه نماز جماعت و بهره گيري مستمر از كتاب خانه توسط دانش آموزان و كاركنان</t>
  </si>
  <si>
    <t xml:space="preserve">برنامه ريزي و فراهم سازي شرايط مناسب براي انجام فعاليت هاي علمي، آموزشي، فرهنگي وتربيتي دانش آموزان از طريق تشكيل گروه ها و انجمن هاي دانش آموزي مطابق با مقررات </t>
  </si>
  <si>
    <t xml:space="preserve">همكاري ، هماهنگي و بهره گيري از ظرفيت هاي  ساير سازمان ها و نهادها بر اساس ضوابط و مقررات </t>
  </si>
  <si>
    <t xml:space="preserve">شناسائي دانش آموزان داراي  مشكلات خانوادگي، ناهنجاري هاي رفتاري و اخلاقي و برنامه ريزي براي  اصلاح و رفع مشكلات آنان </t>
  </si>
  <si>
    <t>برنامه ريزي براي راهنمايي و مشاوره دانش آموزان و ايجاد محيطي مساعد براي رشد فضايل اخلاقي، شكوفا شدن استعداد ها و پيشگيري از نفوذ آفات فكري و عملي</t>
  </si>
  <si>
    <t>شناسايي  دانش آموزان كم بضاعت و ايجاد زمينه كمك با حفظ شئون و شخصيت آنان</t>
  </si>
  <si>
    <t xml:space="preserve">پاسداري و صيانت از كرامت دانش اموزان و اهتمام لازم براي تأمين ارامش روحي و رواني لازم در مدرسه </t>
  </si>
  <si>
    <t>برنامه ريزي و نظارت بر حسن اجرای فعالیت های تربیت بدنی از جمله مسابقات و انتخاب و معرفی برترین ها به اداره متبوع و تأمين ،تجهیز فضاها و وسايل ورزشي و بهداشتي مورد نياز</t>
  </si>
  <si>
    <t>اهتمام لازم در خصوص بهداشت فردی ،محیطی وغذایی دانش آموزان و تامین نیازهای تجهیزاتی و امکانات مورد نیاز برای ارتقاء سطح کیفی بهداشت و سلامت آموزشگاه</t>
  </si>
  <si>
    <t>ثبت نام به موقع دانش آموزان بر اساس آئين نامه ها و دستورالعمل هاي ابلاغي</t>
  </si>
  <si>
    <t>پيش بيني نيروي انساني مطابق با ضوابط و درجه بندي مدرسه و ارائه ي پيشنهاد هاي لازم به اداره آموزش و پرورش  منطقه حداقل يك ماه قبل از شروع سال تحصيلي</t>
  </si>
  <si>
    <t>تنظيم برنامه هفتگي كلاس ها و ابلاغ به موقع آن به معلمان و دانش آموزان قبل از شروع سال تحصیلی</t>
  </si>
  <si>
    <t xml:space="preserve">ابلاغ شرح وظايف كاركنان و  مفاد آئين نامه ها ، بخشنامه ها و دستورالعمل هاي واصله به افراد ذيربط و نظارت و مراقبت كامل در اجراي آن ها </t>
  </si>
  <si>
    <t xml:space="preserve">برنامه ريزي و اقدام مناسب براي هوشمند سازي مدرسه و استقرار نظام ياددهي –يادگيري هوشمند </t>
  </si>
  <si>
    <t>شناسایی و جذب دانش آموزان باز مانده از تحصیل .</t>
  </si>
  <si>
    <t xml:space="preserve">رسيدگي به حضور و غياب كاركنان و ثبت آن در دفتر مربوط و اعلام به موقع غيبت آنان به اداره آموزش و پرورش متبوع </t>
  </si>
  <si>
    <t>اداره كلاس ها در صورت غيبت معلم با همكاري ساير كاركنان</t>
  </si>
  <si>
    <t xml:space="preserve">حضور در محيط كار قبل از ورود دانش آموزان به  مدرسه و خروج پس از خارج شدن تمام دانش آموزان و كاركنان مگر در موارد ضروري </t>
  </si>
  <si>
    <t xml:space="preserve">داير نگه داشتن مدرسه در ايام تعطيلات فصلي طبق مقررات و دستورالعمل هاي صادره از وزارت آموزش و پرورش </t>
  </si>
  <si>
    <t>نظارت مستقيم و دقيق بر تهيه و تنظيم دفاتر امتحانات ، آمار و ليست ارزشیابی دانش آموزان و ارسال به موقع گزارش هاي لازم به اداره آموزش و پرورش و بستن به موقع آن ها و مراقبت در حفظ و نگهداري سوابق و اسناد بر اساس مقررات و دستورالعمل هاي مربوط</t>
  </si>
  <si>
    <t xml:space="preserve">مراقبت در حفظ  اموال  و ساختمان و نظارت بر حسن اجراي امور مالي مدرسه ، تنظيم دفاتر مربوط و اسناد لازم بر مبناي مقررات مالي و آماده نگه داشتن سوابق براي بررسي مقامات مربوط </t>
  </si>
  <si>
    <t xml:space="preserve">مراقبت كامل در تأمين شرايط مطلوب بهداشتي و ايمني دانش آموزان و كاركنان مدرسه ،  اهتمام در پيشگيري از سوانح و كمك رساني به افراد سانحه ديده ، اطلاع رساني سريع به اولياء دانش آموزان و اداره آموزش و پرورش </t>
  </si>
  <si>
    <t>تنظيم و تشكيل  پرونده خدمت براي كليه ي كاركنان، ثبت عملكرد و انجام ارزشيابي مستمر و پاياني آنان</t>
  </si>
  <si>
    <t xml:space="preserve">شناسائي كاركنان علاقمند، شايسته و فعال و معرفي به مقامات ذيربط جهت تقدير و تشويق آنان و هم چنين شناسائي افراد كم كار ، سهل انگار و خاطي و معرفي آنان به اداره متبوع جهت اقدام لازم </t>
  </si>
  <si>
    <t xml:space="preserve">برنامه ريزي براي آشنايي بيشتر  دانش آموزان با حِرَف ومشاغل </t>
  </si>
  <si>
    <t>پاسخگویی به مکاتبات اداری در حداقل زمان ممکن</t>
  </si>
  <si>
    <t>برنامه ریزی به منظور جلب مشارکت معلمان و سایر کارکنان واحد آموزشی برای ایفای نقش تربیتی.</t>
  </si>
  <si>
    <t>شناسایی دانش آموزان مبتکر و خلاق جهت تشویق و ترغیب و رشد آنان با در اختیار گذاشتن امکانات مورد نیاز</t>
  </si>
  <si>
    <t>پاسخگويي به سؤالات اولياي دانش آموزان و ديگر مراجعان مربوطه</t>
  </si>
  <si>
    <t>مدير متوسطه</t>
  </si>
  <si>
    <t xml:space="preserve">تعیین اهداف و تدارک فعالیت ها با توجه به اسناد فرادستی  </t>
  </si>
  <si>
    <t>شناخت موقعیت و امکانات مدرسه</t>
  </si>
  <si>
    <t>تهیه و تنظیم برنامه سالانه و هفتگی و تقویم اجرایی بر اساس ماده ی 5 آیین نامه ی اجرایی مدارس</t>
  </si>
  <si>
    <t xml:space="preserve">سازماندهی وجذب نیروی انسانی بر اساس ضوابط و مقررات قانونی </t>
  </si>
  <si>
    <t>تقسیم کارباتوّجه به شرح وظایف افرادوتنظیم برنامه ی کارهفتگی کلاس هابراساس آیین نامه ها ودستورالعمل های صادره ازسوی وزارت آموزش وپرورش وابلاغ آن به معلمان ودانش آموزان .</t>
  </si>
  <si>
    <t>تقویت روح وحدت و ارتباط اسلامی از طریق حرکت در خط ولایت فقیه در بین دانش آموزان و کارکنان -ایجاد تعامل ، همدلی وهماهنگی بین افراد در جهت انجام کار به صورت گروهی</t>
  </si>
  <si>
    <t>هدایت و راهبری فعالیت های فرهنگی و اجتماعی( نظیر اردوهای علمی ،‌ آموزشی  زیارتی و تفریحی برگزاری هدفمند مناسبت های اسلامی – ایرانی</t>
  </si>
  <si>
    <t>تبیین و اطلاع رسانی ملاک های ارزشیابی به عوامل و کارکنان -نظارت و کنترل فرایند ارزشیابی عملکرد سازمانی -تحلیل وضعیت عملکرد سالانه کلیه عوامل مدرسه بر اساس فرم های نظرسنجی- نظارت دقیق بر حسن اجرای امور محوله</t>
  </si>
  <si>
    <t>سعی در تزکیه و الگوسازی خویش برای دانش آموزان بر اساس موازین شرع مقدس -ایجاد ارتباط مناسب با همکاران ، اولیاء و دانش آموزان -تقویت روح وحدت و ارتباط اسلامی به منظور جلوگیری از هرگونه تفرقه و گروه گرایی ضمن رعایت اخلاق اسلامی</t>
  </si>
  <si>
    <t>کسب اطلاع دقیق و مستمر از میزان پیشرفت امور تحصیلی  دانش اموزان و همکاری و تبادل نظر با اولیا و دبیران انان  -بررسی و شناسایی معلمان و مربیان نیازمند به دوره های بازآموزی و تشویق و ترغیب انان به شرکت در کلاسهای مذکور</t>
  </si>
  <si>
    <t xml:space="preserve">نظارت برحسن اجرای برنامه هاوفعالیت های فوق برنامه ومراقبت درپیشرفت امورآموزشی – پرورشی واداره ی مدرسه برمبنای برنامه های مصوب -برگزاری کلاس های ارتقای علمی دبیران و کارکنان </t>
  </si>
  <si>
    <t>ایجاد بستر مناسب آموزش تولید محتوای الکترونیکی  و تهیه نرم افزارهای موجودبا تاکید بر استفاده از ظرفیت چند رسانه ای -تهیه امکانات لازم جهت استفاده مطلوب از فناوری های نوین در کلیه فعالیت ها مدرسه</t>
  </si>
  <si>
    <t>نظارت بر امرحضور و غیاب دانش آموزان و پیگیری امور مربوط به آن -تمهید و برنامه ریزی در جهت تربیت شهروند اجتماعی مطلوب</t>
  </si>
  <si>
    <t>فراهم نمودن زمینه اجرای آموزش یک مهارت در دبیرستان با توجه به مقررات و دستورالعمل های مربوط -ایجاد زمینه مناسب درجهت استفاده بهینه از امکانات موجود مدرسه نظیر آزمایشگاه ،‌کارگاه،سایت و ....</t>
  </si>
  <si>
    <t>نظارت در جهت استفاده مطلوب ازوسایل کمک آموزشی و پرورشی</t>
  </si>
  <si>
    <t>نظارت و مراقبت بر انجام امتحانات و ثبت صحیح و به موقع نمرات در رایانه و دفاترمربوطه و ارسال به موقع به اداره -نظارت بر صدور گواهینامه ها موقت و کارنامه های دانش آموزان و ارائه به موقع آن  براساس آئین نامه  امتحانات متوسطه-نظارت بر اجرای صحیح  ارزشیابی مستمر دانش آموزان توسط دبیران بر اساس آیین نامه های موجود</t>
  </si>
  <si>
    <t>نظارت دقیق بر نحوه کردار و رفتار کارکنان و دانش آموزان در داخل دبیرستان بر اساس موازین شرع مقدس اسلام بخصوص در مورد پوشش اسلامی .</t>
  </si>
  <si>
    <t xml:space="preserve">آسیب شناسی مشکلات رفتاری و آموزشی دانش آموزان و کوشش برای رفع این عوامل و جایگزینی آن با رفتار شاسیته </t>
  </si>
  <si>
    <t>نظارت بر کیفیت برگزاری مراسم صبحگاهی و انجام نماز جماعت  -نظارت بر تشکیل انجمن های اسلامی ؛ شورای دانش آموزی ، بسیج ، هلال احمر و برگزاری منظم و موثر جلسات مربوطه</t>
  </si>
  <si>
    <t>اهتمام لازم در مورد اجرایی نمودن پیشنهادات معلم تربیت بدنی در خصوص تامین موارد ایمنی ، بهداشتی ، تجهیزات و فضاهای ورزشی مورد نیاز درس تربیت بدنی و فعالیت های فوق برنامه ورزشی از طریف پیگیری اداری و ظرفیت های انجمن اولیا و مربیان.</t>
  </si>
  <si>
    <t>اهتمام لازم در مورد پیگیری امور بهداشت فردی ، محیطی ، مواد عذایی دانش آموزان و تامین نیازهای تجهیزاتی و امکانات لازم برای ارتقای سطح کیفی بهداشت و سلامت آموزشکاه</t>
  </si>
  <si>
    <t xml:space="preserve">ورود به دبیرستان نیم ساعت قبل و بعد از شروع کار رسمی دبیرستان جزء در موارد استثنایی </t>
  </si>
  <si>
    <t>نظارت بر امور مربوط به ثبت نام دانش آموزان</t>
  </si>
  <si>
    <t>برقراری ارتباط با اداره آموزش و پرورش متبوع به منظور ایجاد وحدت رویه و هماهنگی بیشتر</t>
  </si>
  <si>
    <t>پاسخگویی به سئوالات اولیا دانش‌ آموزان و دیگر مراجعان مربوطه با رعایت شئونات اخلاقی</t>
  </si>
  <si>
    <t xml:space="preserve">اقدام به تشکیل  شورای مدرسه ، شورای دبیران موثر و کارامد </t>
  </si>
  <si>
    <t>اقدام به تشکیل انجمن اولیاومربیان وکوشش درجلب مشارکت اولیاء دانش آموزان درانجام امورواحدآموزشی وتشکیل جلسات وانجام فعالیت های مربوط به آن برطبق اساسنامه ودستور- العمل های صادره ازطرف وزارت آموزش وپرورش ونظارت برحسن اجرای وظایف انجمن .</t>
  </si>
  <si>
    <t>فراهم نمودن آوردن مشارکت حداکثری  اولیا در زمینه امور اموزشی و پرورشی دانش آموزان.</t>
  </si>
  <si>
    <t>مطلع نمودن کلیه کارکنان دبیرستان از مفاد آیین نامه ها و دستورالعمل ها و بخشنامه ها و سایر مقررات مربوط به وظایف آنان بنحو مقتضی</t>
  </si>
  <si>
    <t>فراهم نمودن زمینه اجرایی بخشنامه ها و دستورالعمل ها و آیین نامه های که از طریق اداره آموزش و پرورش به دبیرستان ارسال میگردد.</t>
  </si>
  <si>
    <t>-تشکیل شوراها(حداقل ماهانه) به ویژه شورای معلمان وگروه های آموزشی-پرورشی ونظارت مستقیم برفعالیت آنان ازطریق شرکت مستمردرجلسات مربوط وارسال پیشنهادهای ارائه شده به اداره ی متبوع جهت اقدام لازم و برگزاری جلسات منظم با کارکنان اداری به منظور بررسی  میزان توفیق به اهداف تعیین شده بر اساس برنامه سالانه تدوین شده</t>
  </si>
  <si>
    <t>تشکیل جلسات عمومی اولیاء دانش آموزان وکلاس های آموزش خانواده برای آنان .</t>
  </si>
  <si>
    <t>دقت و مراقبت در حضور و غیاب دبیران و ثبت دردفتر مخصوص و ارسال گزارش به اداره متبوع</t>
  </si>
  <si>
    <t>همکاری کامل با بازرسان و ناظران اعزامی به مدرسه و ارائه اطلاعات مورد درخواست بر اساس بخشنامه های موجود</t>
  </si>
  <si>
    <t>دایر نگاه داشتن دبیرستان در ایام تعطیلات تابستان طبق مقررات و دستورالعمل های صادر از سوی وزارت متبوع</t>
  </si>
  <si>
    <t>اقدام به ارزشیابی کلیه کارکنان واحد آموزش در مقطع زمانی تعیین شده بر اساس دستورالعمل های ارسالی از اداره آموزش و پرورش متبوع</t>
  </si>
  <si>
    <t>نظارت بر وضع دانش آموزان مشمول وظیفه عمومی و مراقبت در انجام کارهای مربوط به آن توسط متصدین امور دفتری</t>
  </si>
  <si>
    <t>رسیدگی به گزارش ترک تحصیل  دانش آموزان مشمول خدمت وظیفه عمومی و اقدام به ارسال آن به ادارات و مقامات مربوطه</t>
  </si>
  <si>
    <t>تهیه و تدوین برنامه مدون در خصوص شناسایی و تشویق دانش آموزان و کارکنان ساعی و موفق  مدرسه</t>
  </si>
  <si>
    <t>حمایت های مادی و معنوی از طرح های موفق و خلاق  دانش آموزان و دبیران در حد مقدورات.</t>
  </si>
  <si>
    <t>ترغیب و تشویق دانش آموزان برای شرکت فعال در المپیادها ؛جشنواره ها و مسابقات علمی – عملی  و آزمایشگاهی و ....</t>
  </si>
  <si>
    <t>تجزیه و تحلیل نتایج امتحانات و ارائه بازخورد لازم به دبیران در جلسات دبیران.</t>
  </si>
  <si>
    <t>استفاده بهینه از ظرفیت های موجود برای گسترش فرهنگ تفکر و پژوهش در بین کارکنان و دانش آموزان .</t>
  </si>
  <si>
    <t>شرکت فعال دردوره های کارآموزی وگردهمائی ها،جلسات پرورشی-آموزشی واداری که ازطرف آموزش وپرورش وسازمان های مربوط تشکیل می شودوکوشش دربهره گیری ازنتایج بررسی ها برای بهبودامورآموزشی،پرورشی واداری مدرسه ازطریق طرح مسائل مربوط در شوراهای معلمان ومربیان ودیگرکارکنان .</t>
  </si>
  <si>
    <t>تشکیل شورای مالی دبیرستان تا پایان مهر ماه -تنظیم اسناد مالی بر اساس بخشنامه ها و دستورالعمل های مربوطه</t>
  </si>
  <si>
    <t xml:space="preserve">برنامه ریزی ، نظارت  و ارزیابی مستمر بر اجرای کلاس های پیش نیاز ، تقویتی ، تقویت بنیه ی علمی و کنکور با محوریت دانش آموزان طرح شاهد و ایثارگران . </t>
  </si>
  <si>
    <t>ارائه گزارش وضعیت تحصیلی دانش آموزان طرح شاهد هر سه ماه یک بار به ستاد اجرایی شاهد و ایثارگران.</t>
  </si>
  <si>
    <t>توسعه زمینه پژوهشگری و افزایش توانمندی های حرفه ای به شکل فردی و گروهی میان معلمان و دانش آموزان</t>
  </si>
  <si>
    <t xml:space="preserve">ایجاد ، توسعه و غنی سازی واحد اطلاعات و منابع آموزش و پرورش در سطح مدرسه از جمله کتابخانه و آزمایشگاه ، کارگاه و شبکه ملی اطلاعات و ارتباطات (فن آوری ITC ) . </t>
  </si>
  <si>
    <t>برنامه ریزی به منظور اغناء فکری دانش آموزان برای پذیرش قلبی و درونی حیاء ، عفاف ، حجاب ، و  نظارت دقیق بر نحوه ی کردار و رفتار دانش آموزان در داخل آموزشگاه بر اساس موازین شرع مقدس اسلام .</t>
  </si>
  <si>
    <t>نهادینه نمودن روحیه  ترویج فرهنگ ایثار و شهادت ، و ارزش های معنوی ، تکریم و تجلیل از خانواده معظم شاهد و ایثارگران .</t>
  </si>
  <si>
    <t xml:space="preserve">جلب مشارکت سازنده و اثر بخش خانواده ها در کلیه ی ابعاد آموزشی و پرورشی . </t>
  </si>
  <si>
    <t xml:space="preserve">بستر سازی و نظارت بر فعالیت های پرورشی برای حضور فعال دانش آموزان در تشکل های دانش آموزی ، رسمی و قانونی براساس شیوه نامه های ابلاغی از سوی وزارت آموزش و پرورش . </t>
  </si>
  <si>
    <t>برنامه ریزی و ایجاد زمینه همکاری مراکز فرهنگی و علمی محله ، به و یژه مسجد و کانونهای مذهبی و حوزه های علمیه و مشارکت فعال معلمان و دانش آموزان در برنامه های مرتبط محله و نیز حضور نظام مند و اثر بخش روحانیون توانمند و مبلغان مذهبی با تجر به در مدرسه با مجوز ستاد اجرایی شاهد .</t>
  </si>
  <si>
    <t xml:space="preserve">نظارت مستقيم برصحت و دقت در تکمیل و ارسال به موقع  اطلاعات جداول و گزارشات نرم افزار نظارت کنترل فرایند آموزشی و پرورشی طرح شاهد(نکفا). </t>
  </si>
  <si>
    <t>مدير مدرسه استعداد هاي درخشان</t>
  </si>
  <si>
    <t xml:space="preserve">تعیین اهداف و تدارک فعالیت ها با توجه به اسناد فرادستی  -شناخت موقعیت و امکانات مدرسه -تهیه و تنظیم برنامه سالانه و هفتگی و تقویم اجرایی بر اساس ماده ی 5 آیین نامه ی اجرایی مدارس --سازماندهی وجذب نیروی انسانی بر اساس ضوابط و مقررات قانونی </t>
  </si>
  <si>
    <t>ظارت مستقيم بر امور مالي و کلیه دریافت ها و نحوه هزینه کرد مطابق دستورالعمل مالی مدارس شاهد.</t>
  </si>
  <si>
    <t>-تقسیم کارباتوّجه به شرح وظایف افرادوتنظیم برنامه ی کارهفتگی کلاس هابراساس آیین نامه ها ودستورالعمل های صادره ازسوی وزارت آموزش وپرورش وابلاغ آن به معلمان ودانش آموزان .</t>
  </si>
  <si>
    <t>-تقویت روح وحدت و ارتباط اسلامی از طریق حرکت در خط ولایت فقیه در بین دانش آموزان و کارکنان - ایجاد تعامل ، همدلی وهماهنگی بین افراد در جهت انجام کار به صورت گروهی</t>
  </si>
  <si>
    <t>هدایت و راهبری فعالیت های فرهنگی و اجتماعی( نظیر اردوهای علمی ،‌ آموزشی  زیارتی و تفریحی   -برگزاری هدفمند مناسبت های اسلامی – ایرانی</t>
  </si>
  <si>
    <t>تبیین و اطلاع رسانی ملاک های ارزشیابی به عوامل و کارکنان -نظارت و کنترل فرایند ارزشیابی عملکرد سازمانی - تحلیل وضعیت عملکرد سالانه کلیه عوامل مدرسه بر اساس فرم های نظرسنجی-نظارت دقیق بر حسن اجرای امور محوله</t>
  </si>
  <si>
    <t>سعی در تزکیه و الگوسازی خویش برای دانش آموزان بر اساس موازین شرع مقدس -ایجاد ارتباط مناسب با همکاران ، اولیاء و دانش آموزان  -تقویت روح وحدت و ارتباط اسلامی به منظور جلوگیری از هرگونه تفرقه و گروه گرایی ضمن رعایت اخلاق اسلامی</t>
  </si>
  <si>
    <t xml:space="preserve">کسب اطلاع دقیق و مستمر از میزان پیشرفت امور تحصیلی  دانش اموزان و همکاری و تبادل نظر با اولیا و دبیران انان </t>
  </si>
  <si>
    <t>بررسی و شناسایی معلمان و مربیان دبیرستان نیازمند به دوره های بازآموزی و تشویق و ترغیب انان به شرکت در کلاسهای مذکور</t>
  </si>
  <si>
    <t>نظارت برحسن اجرای برنامه هاوفعالیت های فوق برنامه ومراقبت درپیشرفت امورآموزشی – پرورشی واداره ی مدرسه برمبنای برنامه های مصوب .-برگزاری کلاس های ارتقای علمی دبیران و کارکنان -ایجاد بستر مناسب آموزش تولید محتوای الکترونیکی  و تهیه نرم افزارهای موجودبا تاکید بر استفاده از ظرفیت چند رسانه ای</t>
  </si>
  <si>
    <t>تهیه امکانات لازم جهت استفاده مطلوب از فناوری های نوین در کلیه فعالیت ها مدرسه -نظارت بر امرحضور و غیاب دانش آموزان و پیگیری امور مربوط به آن -تمهید و برنامه ریزی در جهت تربیت شهروند اجتماعی مطلوب</t>
  </si>
  <si>
    <t>فراهم نمودن زمینه اجرای آموزش یک مهارت در دبیرستان با توجه به مقررات و دستورالعمل های مربوط -ایجاد زمینه مناسب درجهت استفاده بهینه از امکانات موجود مدرسه نظیر آزمایشگاه ،‌کارگاه،سایت و ....نظارت در جهت استفاده مطلوب ازوسایل کمک آموزشی و پرورشی.</t>
  </si>
  <si>
    <t>نظارت و مراقبت بر انجام امتحانات و ثبت صحیح و به موقع نمرات در رایانه و دفاترمربوطه و ارسال به موقع به اداره-نظارت بر صدور گواهینامه ها موقت و کارنامه های دانش آموزان و ارائه به موقع آن  براساس آئین نامه  امتحانات متوسطه-نظارت بر اجرای صحیح  ارزشیابی مستمر دانش آموزان توسط دبیران بر اساس آیین نامه های موجود</t>
  </si>
  <si>
    <t xml:space="preserve">نظارت بر کیفیت برگزاری مراسم صبحگاهی و انجام نماز جماعت </t>
  </si>
  <si>
    <t>نظارت بر تشکیل انجمن های اسلامی ؛ شورای دانش آموزی ، بسیج ، هلال احمر و برگزاری منظم و موثر جلسات مربوطه</t>
  </si>
  <si>
    <t>اهتمام لازم در مورد اجرایی نمودن پیشنهادات معلم تربیت بدنی در خصوص تامین موارد ایمنی ، بعداشتی ، تجهیزات و فضاهای ورزشی مورد نیاز درس تربیت بدنی و فعالیت های فوق برنامه ورزشی از طریف پیگیری اداری و ظرفیت های انجمن اولیا و مربیان.</t>
  </si>
  <si>
    <t>برقراری ارتباط با اداره آموزش و پرورش متبوع به منظور ایجاد وحدت رویه و هماهنگی بیشتر-پاسخگویی به سئوالات اولیا دانش‌ آموزان و دیگر مراجعان مربوطه با رعایت شئونات اخلاقی</t>
  </si>
  <si>
    <t>اقدام به تشکیل  شورای مدرسه ، شورای دبیران موثر و کارامد -اقدام به تشکیل انجمن اولیاومربیان وکوشش درجلب مشارکت اولیاء دانش آموزان درانجام امورواحدآموزشی وتشکیل جلسات وانجام فعالیت های مربوط به آن برطبق اساسنامه ودستور- العمل های صادره ازطرف وزارت آموزش وپرورش ونظارت برحسن اجرای وظایف انجمن .</t>
  </si>
  <si>
    <t> -تشکیل شوراها(حداقل ماهانه) به ویژه شورای معلمان وگروه های آموزشی-پرورشی ونظارت مستقیم برفعالیت آنان ازطریق شرکت مستمردرجلسات مربوط وارسال پیشنهادهای ارائه شده به اداره ی متبوع جهت اقدام لازم و برگزاری جلسات منظم با کارکنان اداری به منظور بررسی  میزان توفیق به اهداف تعیین شده بر اساس برنامه سالانه تدوین شده</t>
  </si>
  <si>
    <t xml:space="preserve"> - تشکیل جلسات عمومی اولیاء دانش آموزان وکلاس های آموزش خانواده برای آنان .</t>
  </si>
  <si>
    <t>تشکیل شورای مالی دبیرستان تا پایان مهر ماه -تنظیم اسناد مالی بر اساس بخشنامه ها و دستورالعمل های مربوطه-</t>
  </si>
  <si>
    <t>تشويق و ترغيب معلمان و مربيان دبيرستان جهت شركت در دوره هاي ارتقاء شيوه هاي ياددهي- يادگيري</t>
  </si>
  <si>
    <t>شناسايي و به كارگيري نيروي انساني كارآمد و توانمند با تأكيد بر تقويت معاونين آموزشي و پژوهشي مدرسه با هدف ايجاد تحول و ارتقاي كمي و كيفي در فرايند تعليم و تربيت در تمامي ساحتهاي تعليم و تربيت</t>
  </si>
  <si>
    <t>نظارت بر تشكيل كانون هاي تفكر، انجمن ها و همايش هاي علمي، پژوهشي در مدارس سمپاد و برپايي نمايشگاه از فعاليتهاي پژوهشي به منظور ترويج تفكر خلاق علمي و انسجام بخشيدن به كارهاي پژوهشي.</t>
  </si>
  <si>
    <t>ايجاد تعامل و ارتباط اثر بخش با مراكز علمي تحقيقاتي، صنعتي، پژوهشگاه‎ها، دانشگاه‎ها و حوزه هاي علميه به منظور بهره برداري از ظرفيت آنها در مدارسه.</t>
  </si>
  <si>
    <t xml:space="preserve">اقدامات مؤثر در هوشمند سازي كامل مدرسه و به روز آوري آن  و آموزش كاركنان جهت استفاده، مطلوب در امور آموزشي تربيتي و پژوهشي </t>
  </si>
  <si>
    <t>تمهيد مقدمات جهت برپايي نمايشگاه هاي دست آوردهاي علمي و فرهنگي كاركنان  و دانش ‎آموزان در مدرسه.</t>
  </si>
  <si>
    <t>رهبري و هدايت معلمان به سمت استفاده از روش هاي علمي، پژوهشي و تحقيق و ترويج و توسعه پژوهش درفرآيند ياددهي و يادگيري با رويكرد پرورش روحيه خلاقيت- نوآوري و آزاد انديشي</t>
  </si>
  <si>
    <t>برنامه ريزي جهت آموزش خانواده با محوريت تبيين جايگاه فعاليتهاي پرورشي، پژوهشي و آموزشي خاص مدارس استعدادهاي درخشان</t>
  </si>
  <si>
    <t>شناسايي و تشويق دانش آموزان برتر و ساعي</t>
  </si>
  <si>
    <t>برنامه ريزي و نظارت بر فعاليت هاي پژوهشي دانش آموزان و تشويق و ترغيب آنان براي شركت در فعاليت هاي پژوهشي ويژه استعدادهاي درخشان مانند؛ مسابقات پژوهشگران جوان سمپاد، جشنواره جوان خوارزمي و المپيادهاي علمي منطقه اي، استاني و مسابقات علمي- آموزشي- پرورشي و پژوهشي.</t>
  </si>
  <si>
    <t>برنامه ريزي  و  نظارت بر فعاليت هاي ويژه پرورشي استعدادهاي درخشان مانند مسابقات قرآني، و فوق برنامه مربوطه.</t>
  </si>
  <si>
    <t xml:space="preserve">برنامه ريزي و  نظارت بر فعاليت‎هاي  ويژه آموزشي سمپاد مانند تدريس محتواي تكميلي استعدادهاي درخشان،  تشكيل گروه هاي آموزشي ويژه مدارس سمپاد در منطقه و  استان جهت تبادل نظر دبيران </t>
  </si>
  <si>
    <t xml:space="preserve">تسهيل امور آموزشي، پرورشي و پژوهشي براي دبيران و دانش آموزان </t>
  </si>
  <si>
    <t>شناسايي و جذب نيروهاي انساني كارآمد و مجرب با تأكيد بر تقويت معاونين آموزشي، پرورشي و پژوهشي مدرسه با هدف ايجاد تحول و ارتقاي كمي و كيفي در فرايند تعليم و تربيت در تمامي ساحتهاي تعليم و تربيت ( دوره  راهنمايي)</t>
  </si>
  <si>
    <t>رسيدگي  و نظارت بر فعاليتهاي پرورشي ويژه مدارس استعدادهاي درخشان مانند مسابقات قرآني و فوق برنامه هاي مربوطه( دوره  راهنمايي)</t>
  </si>
  <si>
    <t>رسيدگي  و نظارت بر فعاليتهاي آموزشي ويژه مدارس استعدادهاي درخشان مانند تدريس محتواي تكميلي – تشكيل گروههاي آموزشي جهت تبادل نظر دبيران( دوره  راهنمايي)</t>
  </si>
  <si>
    <t>رسيدگي  و نظارت بر فعاليتهاي پرورشي ويژه مدارس استعدادهاي درخشان مانند مسابقه پژوهشگران جوان، المپيادهاي منطقه اي و استاني ( دوره  راهنمايي)</t>
  </si>
  <si>
    <t>اهتمام بر فعاليتهاي متنوع، آموزشي، پرورشي، پژوهشي با استفاده از روشهاي نوين و خلاقانه( دوره  راهنمايي)</t>
  </si>
  <si>
    <t>مدير مدرسه و معاون مدير مجتمع</t>
  </si>
  <si>
    <t>همكاري و تعامل با مدير مجتمع و هماهنگي همه امور مدرسه با شخص مدير مجتمع و انجام وظايف محوله از طرف ايشان .</t>
  </si>
  <si>
    <t>همكاري و تعامل با مدير مجتمع و ساير معاونين در فراهم سازي زمينه لازم جهت تحقق بخشيدن به اهداف مصوب دوره تحصيلي با همكاري و مشاركت كاركنان ، دانش آموزان، و اولياي آنها با بهره گيري از امكانات و ظرفيت هاي داخل و خارج از واحد آموزشي .</t>
  </si>
  <si>
    <t>ايجاد محيطي آموزنده و پرورش دهنده براي شكوفا شدن استعدادهاي مختلف دانش آموزان متناسب با تفاوت هاي فردي آنها .</t>
  </si>
  <si>
    <t>تهيه برنامه هاي سالانه آموزشي مدرسه با رعايت ضوابط از طريق مشاركت اولياء كاركنان ، دانش آموزان .</t>
  </si>
  <si>
    <t>تهيه و تنظيم برنامه هفتگي مدرسه بر اساس جدول مواد درسي برنامه مصوب و مطابق با دوره تحصيلي مربوط و سازماندهي نيروي انساني بر اساس ضوابط و متناسب با برنامه ها.</t>
  </si>
  <si>
    <t>برنامه ريزي به منظور جلب مشاركت معلمان و ساير كاركنان مدرسه براي ايفاي نقش تربيتي .</t>
  </si>
  <si>
    <t>نظارت مراقبت بر نحوه رفتار، كردار و حضور و غياب دانش آموزان بر اساس آيين نامه انضباطي مصوب .</t>
  </si>
  <si>
    <t>ايجاد هماهنگي بين عوامل انساني مدرسه در اجراي صحيح و به موقع برنامه ها و فعاليت هاي آموزشي بر اساس ضوابط و مقررات .</t>
  </si>
  <si>
    <t>نظارت بر حسن انجام فعاليت ها و وظايف كاركنان مدرسه و ارزشيابي مستمر از عملكرد آنها بر اساس ضوابط ، همچنين شناسايي كاركنان كوشا، ساعي، فعال و شايسته با همكاري ساير كاركنان و معرفي به مدير مجتمع به منظور تقدير و تشويق آنها.</t>
  </si>
  <si>
    <t>نظارت بر اجراي فعاليت هاي عمومي و فراگير مدرسه نظير مراسم آغازين، مناسبت ها، ايام ا... نماز جماعت، فعاليت هاي قرآن و گروهي و مسابقات فرهنگي، هنري، و ورزشي، بازديدها و اردوهاي آموزشي و پرورشي .</t>
  </si>
  <si>
    <t>تأمين شرايط مناسب بهداشتي (عمومي، فردي و محيطي ) و ايمني دانش آموزان و كاركنان مدرسه و اقدام در جهت پيشگيري از بيماري ها، سوانح و حوادث احتمالي و مقابله با آنها و نيز مراقبت از تغذيه ميان وعهده دانش آموزان .</t>
  </si>
  <si>
    <t>ايجاد تعامل بين كاركنان ، دانش آموزان و اولياي آنها به منظور تقدير و تشويق آنها .</t>
  </si>
  <si>
    <t>نظارت و اجراي فعاليت هاي عمومي و فراگي مدرسه نظير مراسم آغازين، مناسبت ها، ايام ا... نماز جماعت، فعاليت قرآني و گروهي و مسابقات فرهنگي ، هنري و ورزشي، بازديدها و اردوهاي آموزشي و پرورشي .</t>
  </si>
  <si>
    <t>تأمين شرايط مناسب بهداشتي (عمومي، فردي و محيطي) و ايمني دانش آموزان و كاركنان مدرسه و اقدام در جهت پيشگيري از بيماري ها، سوانح و حوادث احتمالي و مقابله با آنها و نيز مراقبت از تغذيه ميان وعده دانش آموزان .</t>
  </si>
  <si>
    <t>ايجاد تعامل بين كاركنان، دانش آموزان و اولياي آنها به منظور توسعه مهارت هاي زندگي مبتني بر اخلاق و رفتار اسلامي .</t>
  </si>
  <si>
    <t>توسعه مهارت هاي حرفه اي خود و شركت در دوره هاي آموزشي و پرورشي ، گردهمايي ها، جشنواره ها و جلسات مرتبط و همكاري در جهت شركت كاركنان مطابق ضوابط و مقررات.</t>
  </si>
  <si>
    <t>تهيه، تنظيم و اجراي برنامه ارزشيابي پيشرفت تحصيلي و امتحانات و استخراج نتايج آن و اطلاع رساني به موقع به اولياء و دانش آموزان و ارائه به مدير مجتمع .</t>
  </si>
  <si>
    <t>تجزيه و تحليل نتايج ارزشيابي پيشرفت تحصيلي  ، تربيتي و انضباطي و نيز حضور و غياب دانش آموزان با همكاري ساير كاركنان و معلمان و اطلاع رساني به موقع به اولياء و دانش آموزان .</t>
  </si>
  <si>
    <t>ايجاد زمينه براي بهبود وضعيت دانش آموزاني كه دچار افت تحصيلي، ناهنجاري هاي رفتاري – اخلاقي ، نارسنايي هاي جسمالني و مشكلات خانوادگي مي باشند، با حفظ اصل رازداري و در صورت لزوم معرفي  آنها به مدير مجتمع جهت اقدامات مقتضي .</t>
  </si>
  <si>
    <t>مراقبت و رسيدگي به حضور و غياب كاركنان اداري و آموزشي و اتخاذ تدابير لازم براي انجام وظايف آنها در غياب ايشان با همكاري ساير كاركنان.</t>
  </si>
  <si>
    <t>ايجاد تعامل با ساير كاركنان مدرسه و مراقبت بر اجراي صحيح وظايف آنان.</t>
  </si>
  <si>
    <t>حضور فعال در مدرسه قبل از آغاز به كار روزانه و مادامي كه برنامه ها و فعاليت هاي آموزشي و پرورشي در جريان است و خارج شدن از آن پس از خروج تمامي دانش آموزان از مدرسه مطابق با ضوابط .</t>
  </si>
  <si>
    <t>برنامه ريزي جهت تشكيل جلسات مرتبط (گروه هاي آموزشي و شوراهاي مدرسه، انجمن اولياء و مربيان، شوراي معلمان و شوراي دانش آموزي و ...) و زمينه سازي براي حضور فعال اعضاء و نيز نگهداري سوابق و صورت جلسات مربوط .</t>
  </si>
  <si>
    <t>آماده سازي فضا و تجهيزات قبل از آغاز سال تحصيلي و همچنين برنامه ريزي نظارت بر تجهيز و توسعه مدرسه و حفظ و نگهداري اموال، فضاها و تجهيزات آموزشي و پرورشي .</t>
  </si>
  <si>
    <t>برنامه ريزي، ثبت نام و سازماندهي دانش آموزان مطابق ضوابط و مقررات مربوط .</t>
  </si>
  <si>
    <t>مراقبت بر تهيه و تنظيم دفاتر رسمي مدرسه و مدارك پرسنلي كاركنان برابر مقررات و در زمان مقرر.</t>
  </si>
  <si>
    <t>اجراي بخشنامه ها، دستورالعمل ها، آيين نامه ها، شيوه نامه ها و ... ارجاعي از سوي مدير مجتمع آموزشي و پرورشي در چارچوب وظايف محوله .</t>
  </si>
  <si>
    <t>تهيه و تنظيم گزارش هاي لازم در خصوص فعاليت هاي مدرسه با همكاري و مشاركت عوامل مربوط و ارائه به مدير مجتمع .</t>
  </si>
  <si>
    <t>همكاري با مدير و معاونين مجتمع در استفاده بهينه از كليه منابع موجود</t>
  </si>
  <si>
    <t>بهره گيري از فناوري اطلاعات و ارتباطات در فعاليت هاي مدرسه</t>
  </si>
  <si>
    <t>تحويل اسناد ودفاتر امتحانات و صورت اموال و وسايل مدرسه در صورت تغيير سمت به مسئول مربوطه طبق مقررات .</t>
  </si>
  <si>
    <t>نظارت بر تهيه، بررسي و توزيع كتب، نشريات، رسانه هاي ديداري و شنيداري توسط معاون يا مربي پرورشي و تربيت بدني مجتمع مطابق ضوابط .</t>
  </si>
  <si>
    <t>پاسخگويي و اطلاع رساني به موقع به والدين، دانش آموزان ، كاركنان و ساير مراجعين به مدرسه برابر ضوابط و مقررات .</t>
  </si>
  <si>
    <t>مدير هنرستان فني و حرفه اي و كاردانش</t>
  </si>
  <si>
    <t>تنظیم برنامه هفتگی کلاسها و نظارت بر اجرای آن براساس برنامه مصوب هر رشته و در هر سال تحصیلی وزارت آموزش و پرورش و ارسال رونوشت آن به اداره آموزش و پرورش متبوع</t>
  </si>
  <si>
    <t>کسب اطلاع دقیق و مستمر از میزان پیشرفت امور تحصیلی دانش آموزان و همکاری و تبادل نظر با اولیا و دبیران و هنرآموزان آنان در این زمینه به منظور ارتقای سطح کمی و کیفی آموزش</t>
  </si>
  <si>
    <t>نظارت و رسیدگی برحضور و غیاب دانش آموزان و ارتباط با اولیا آنها جهت دستیابی به علت غیبت ها به صورت مستقیم یا از طریق معاون مربوطه و مشارکت در تعیین نمره انضباط دانش آموز</t>
  </si>
  <si>
    <t xml:space="preserve">نظارت بر فعالیت های مشاورین و امور مربوط به مشاوره راهنمایی ، هدایت تحصیلی و شغلی دانش آموزان براساس آئین نامه های موجود و دعوت از سایر دانش آموزان به منظور آشنایی با هنرستان و رشته های هنرستانی به صورت مستقیم از طریق واحدهای آموزشی محل تحصیل آنان و با هماهنگی قبلی </t>
  </si>
  <si>
    <t xml:space="preserve">بررسی و شناسایی آن دسته از هنرآموزان و دبیران و مربیان هنرستان که نیازمند به دوره های بازآموزی ، یا آموزشی جدید هستند و تشویق و ترغیب آنان به شرکت در کلاسهای مذکور و پیگیری امور مربوط و لحاظ نمودن این مسئله در ارزشیابی سالانه آنان </t>
  </si>
  <si>
    <t xml:space="preserve">فراهم نمودن زمینه اجرای صحیح آموزش¬های عملی و کارگاهی در هنرستان با توجه به مقررات و دستورالعمل های مربوط با سازماندهی وتأمین نیروی انسانی ، فضا و تجهیزات </t>
  </si>
  <si>
    <t xml:space="preserve">نظارت بر فعالیت های هنرآموزان و سرپرست بخش و معاون فنی هنرستان و مطالعه و بررسی گزارشهای آنان به منظور آشنایی با محیط کارگاههایی که دانش آموزان درآنها مشغول به کار می شوند و نظارت مستقیم بر امور کارگاه و آزمایشگاه های هنرستان </t>
  </si>
  <si>
    <t xml:space="preserve">نظارت بر مراقبت در استفاده از وسایل آزمایشگاهی و کمک آموزشی و تحقق موضوع ثبت فعالیت های انجام شده از سوی هنرآموزان و سرپرست بخش در دفتر گزارش کارگاه </t>
  </si>
  <si>
    <t xml:space="preserve">نظارت و مراقبت بر انجام به موقع پرسشهای مستمردروس  اعم از کارگاهی و غیر کارگاهی و انجام کارآموزی و کارورزی ، همچنین امتحانات به موقع از هنرجویان و ثبت صحیح و به موقع نمرات آنان در لیست مربوط و انتقال آن به سیستم ثبت نمرات و ایجاد دفاتر و ارسال نتیجه امتحانات براساس آئین نامه امتحانات متوسطه در نوبت های لازم به اولیاء آنان </t>
  </si>
  <si>
    <t xml:space="preserve">انجام اقدامات لازم به منظور آمادگی کامل دانش آموزان برای شرکت در امتحانات نهایی و اطلاع رسانی به موقع به عوامل آموزشی هنرستان </t>
  </si>
  <si>
    <t xml:space="preserve">نظارت بر صدور گواهینامه¬های موقت و کارنامه های دانش آموزان و مدارک تحصیلی و دقت در صحت ثبت نمرات و اعمال ضوابط و امضای نهایی آن </t>
  </si>
  <si>
    <t>نظارت دقیق بر نحوه رفتار و کردار دانش آموزان در داخل هنرستان براساس موازین شرع مقدس اسلام به خصوص در مورد وضعیت ظاهری و چگونگی پوشش دانش آموزان اعم از دختر و پسر و همراه نداشتن وسایل غیر ضروری در هنرستان</t>
  </si>
  <si>
    <t xml:space="preserve">تقویت روح وحدت و ارتباط اسلامی از طریق حرکت در خط ولایت فقیه در بین دانش آموزان و دبیران ، کارکنان هنرستان و اتخاذ تصمیمات مقتضی به منظور جلوگیری از هرگونه تفرقه و گروه گرایی ضمن رعایت اخلاق اسلامی </t>
  </si>
  <si>
    <t xml:space="preserve">سعی در شناخت عوامل سوق دهنده دانش آموزان به سوء رفتار و کوشش برای رفع این عوامل و جایگزینی با رفتار شایسته از طریق همیاری و کمک اولیاء و مربیان و بهره گیری از عوامل تحت اختیار و گزارش و کمک خواهی از طریق اداره آموزش و پرورش مربوط در صورت لزوم </t>
  </si>
  <si>
    <t xml:space="preserve">حضور و نظارت بر کمیت و کیفیت برگزاری مراسم صبحگاهی و انجام نماز جماعت ظهر و عصر به طوریکه این مراسم و فرایض زمینه حرکت واقعی به سوی ...... را فراهم نموده و انگیزه واقعی برای عمل به خوبی ها و ترک همه بدیها باشد. </t>
  </si>
  <si>
    <t>نظارت بر فعالیت های پرورشی نظارت بر تشکیل انجمن اسلامی و بسیج دانش آموزان در هنرستان و سعی در پربار نمودن آنها</t>
  </si>
  <si>
    <t xml:space="preserve">سعی در شناخت افراد کم بضاعت و ترتیب کمک به آنها به طور پنهانی در حد امکان و مقدورات از طریق کمکهای محرمانه مردمی و سرانه هنرستان حسب مقررات موجود </t>
  </si>
  <si>
    <t>نظارت بر هرگونه فعالیت تعاونی¬های داخل هنرستان که منجر به درآمدی برای هنرستان شود و چگونگی هزینه نمودن درآمد آن و مطابق با قوانین بودن انجام آن فعالیت ها اعم از بوفه مدرسه یا یا سایردرآمدها مربوط به تولید و یا خدمات غیر تولیدی</t>
  </si>
  <si>
    <t xml:space="preserve">نظارت بر توسعه فعالیت جوانان هلال احمر هنرستانها و معرفی افراد نیازمند به مراکز بهداشتی و درمانی </t>
  </si>
  <si>
    <t xml:space="preserve">نظارت بر فعالیت کتابخانه هنرستان و اهتمام در تجهیز آن در حد امکان </t>
  </si>
  <si>
    <t>انتخاب معاون یا معاونین فنی و غیر فنی حسب مقررات از بین افراد واجد شرایط و مرتبط به لحاظ رشته تحصیلی و تخصص در امور هنرستان ضمن داشتن عنوان هنرآموز</t>
  </si>
  <si>
    <t xml:space="preserve">ایجاد زمینه لازم به منظور فراهم سازی امکان حضور دانش آموزان در مواقع مختلف برای طرح موضوعاتی که به نظر آنان لازم است به مدیر هنرستان انتقال داده شود. </t>
  </si>
  <si>
    <t xml:space="preserve">ورود به هنرستان قبل از شروع کار رسمی و خروج از آن بعد از اتمام ساعات کار رسمی مدرسه جز در موارد استثنایی </t>
  </si>
  <si>
    <t xml:space="preserve">نظارت مستمر بر ثبت نام دانش آموزان طبق مقررات و ضوابط موجود . </t>
  </si>
  <si>
    <t xml:space="preserve">سعی در تزکیه و الگوسازی خویش برای دانش آموزان براساس موازین اسلامی </t>
  </si>
  <si>
    <t xml:space="preserve">اهتمام در بوجود آوردن محیطی مناسب جهت امور آموزشی و پرورشی هنرستان ضمن مطالعه و بررسی عملکردها </t>
  </si>
  <si>
    <t xml:space="preserve">رایزنی و اقدام به منظور دعوت از افراد دست اندرکار همچنین ائمه جمعه و جماعات و صاحبان حرف و مشاغل برای بازدید و آشنایی بیشتر با هنرستان و دعوت برای سخنرانی از آنان در روزهای خاص مذهبی و ملی </t>
  </si>
  <si>
    <t xml:space="preserve">ایجاد زمینه شکوفایی و خلاقیت و تشویق و ترغیب آنان و معرفی، به مراجع ذیصلاح و اهداء جوائز </t>
  </si>
  <si>
    <t>انتخاب سرپرست بخش از بین هنرآموزان هر رشته از افراد توانمند و متخصص و متعهد منطبق بر دستورالعمل ساماندهی وزارت متبوع</t>
  </si>
  <si>
    <t xml:space="preserve">برقراری ارتباط با اداره آموزش و پرورش متبوع به منظور ایجاد وحدت رویه و هماهنگی و رفع مشکلات احتمالی کلیه کارکنان هنرستان در حد امکان </t>
  </si>
  <si>
    <t xml:space="preserve">پاسخگویی به سوالات اولیاء دانش آموزان و دیگر مراجعان مربوطه با رعایت شئونات اخلاقی شخصاً یا توسط همکاران مرتبط  </t>
  </si>
  <si>
    <t xml:space="preserve">اقدام لازم در زمینه تکشیل انجمن اولیاء و مربیان هنرستان و کوشش در جلب مشارکت دانش آموزان در انجام امور واحد آموزشی و تشکیل جلسات آن به طور مرتب براساس دستورالعمل صادره از جانب انجمن اولیا و مربیان مرکزی </t>
  </si>
  <si>
    <t xml:space="preserve">اقدام به تشکیل ستاد تربیتی ، شورای دبیران و جلسات لازم با کارکنان اداری به منظور هرچه بیشتر فعال نمودن برنامه های آموزشی و پرورشی هنرستان و رفع مشکلات احتمالی </t>
  </si>
  <si>
    <t xml:space="preserve"> مطلع نمودن کلیه کارکنان هنرستان از مفاد آئین نامه ها و دستورالعمل ها و بخشنامه ها و سایر مقررات مربوط به وظایف آنان به نحو مقتضی . </t>
  </si>
  <si>
    <t xml:space="preserve">فراهم نمودن زمینه اطلاع رسانی و یا  اجرایی بخشنامه ها و دستورالعمل ها و آئین نامه هایی که از طریق اداره آموزش و پرورش به هنرستان ارسال می گردد . </t>
  </si>
  <si>
    <t xml:space="preserve">دقت و مراقبت در حضور و غیاب دبیران و هنرآموزان و ثبت غیبت ها در دفتر مخصوص با همکاری معاون مربوط و ارسال گزارش به اداره متبوع و بکارگیری افراد طبق ضوابط موجود </t>
  </si>
  <si>
    <t xml:space="preserve">همکاری با بازرسان اعزامی و دادن اطلاعات و توضیحات لازم به آنان براساس بخشنامه های موجود . </t>
  </si>
  <si>
    <t xml:space="preserve">دایر نگه داشتن هنرستان در ایام تعطیلات طبق مقررات و دستورالعمل های صادره از سوی وزارت متبوع </t>
  </si>
  <si>
    <t xml:space="preserve">نظارت مستقیم بر امور مالی و اموال هنرستان به منظور ثبت به موقع و صحیح کلیه اموال دولتی در دفاتر مخصوص و ارسال به موقع گزارش های امور مالی و لیستهای حقوقی به اداره متبوع </t>
  </si>
  <si>
    <t xml:space="preserve">اقدام به ارزشیابی کلیه کارکنان واحد آموزش در مقطع زمانی تعیین شده براساس دستورالعمل های ارسالی از اداره آموزش و پرورشی متبوع </t>
  </si>
  <si>
    <t xml:space="preserve">نظارت بر وضع دانش آموزان مشمول وظیفه عمومی و مراقبت در انجام کارهای مربوط به آن توسط متصدیان امور دفتری به صورت مستقیم یا از طریق معاونت مربوط </t>
  </si>
  <si>
    <t xml:space="preserve">رسیدگی به گزارش ترک تحصیل دانش آموزان مشمول خدمت وظیفه عمومی و اقدام به ارسال آن به ادارات و مقامات مربوطه </t>
  </si>
  <si>
    <t>مديرابتدايي</t>
  </si>
  <si>
    <t>برنامه ريزي و نظارت بر حسن اجرای فعالیت های تربیت بدنی از جمله مسابقات و انتخاب و معرفی برترین ها به اداره متبوع و تأمين ،تجهیز فضا ها و وسايل ورزشي و بهداشتي مورد نياز</t>
  </si>
  <si>
    <t>اهتمام در خصوص بهداشت فردی،محیطی و غذایی دانش آموزان و تامین نیازهای تجهیزاتی و امکانات مورد نیاز برای ارتقاء سطح کیفی بهداشت و سلامت مدرسه</t>
  </si>
  <si>
    <t>نظارت و کنترل دقیق سیستم ثبت نام تحت وب دانش آموزان بر اساس آئين نامه ها و دستورالعمل هاي ابلاغي</t>
  </si>
  <si>
    <t xml:space="preserve">مراقبت در حفظ  اموال  و ساختمان و نظارت بر حسن اجراي امور مالي مدرسه ، تنظيم دفاتر مربوط و اسناد لازم بر مبناي مقررات مالي و آماده بودننگه داشتن سوابق براي بررسي مقامات مربوط </t>
  </si>
  <si>
    <t>برنامه ریزی برای رفع کمبود تجهیزات آموزشی ،پرورشی و اداری مورد نیاز واحد آموزشی مربوط</t>
  </si>
  <si>
    <t>معاون اجرايي مجتمع</t>
  </si>
  <si>
    <t>همكاري و تعامل با مدير و ساير معاونين مجتمع آموزشي و پرورشي مربوط در فراهم سازي زمينه لازم جهت تحقق بخشيدن به اهداف مصوب دوره يا دوره هاي تحصيلي با همكاري و مشاركت كاركنان ، دانش آموزان و اولياي آنها و با بهره گيري از امكانات و ظرفيت هاي داخل و خارج از مجتمع .</t>
  </si>
  <si>
    <t>ايجاد محيطي آموزنده و پرورش دهنده براي شكوفا شدن استعدادهاي مختلف دانش آموزان مدارس مجتمع متناسب با تفاوت هاي فردي آنها.</t>
  </si>
  <si>
    <t>همكاري در برنامه ريزي به منظور جلب مشاركت معلمان و ساير كاركنان مدارس مجتمع براي ايفاي نقش تربيتي.</t>
  </si>
  <si>
    <t>همكاري در برنامه ريزي به منظور جلب مشاركت معلمان و ساير كاركنان مدارس مجتمع متناسب با تفاوت هاي فردي آنها .</t>
  </si>
  <si>
    <t>همكاري در برنامه ريزي سالانه آموزشي معاونان مدارس مجتمع با رعايت ضوابط و از طريق مشاركت اولياء كاركنان، دانش آموزان .</t>
  </si>
  <si>
    <t>همكاري در برنامه ريزي سالانه آموزشي معاونان مدارس مجتمع براي ايفاي نقش تربيتي .</t>
  </si>
  <si>
    <t>همكاري در ايجاد هماهنگي بين عوامل  انساني مدرسه جهت اجراي صحيح و به موقع برنامه ها و فعاليت هاي آموزشي بر اساس ضوابط و مقررات .</t>
  </si>
  <si>
    <t>همكاري در جهت حسن انجام فعاليت هاي و وظايف كاركنان مدرسه و ارزشيابي مستمر از عملكرد  آنها بر اساس ضوابط، همچنين شناسايي كاركنان كوشا، ساعي ، فعال و شايسته با همكاري ساير كاركنان و معرفي به  مدير مجتمع به منظور تقدير و تشويق آنها .</t>
  </si>
  <si>
    <t>همكاري در برنامه ريزي، نظارت و اجراي فعاليت هاي عمومي و فراگير مدارس مجتمع نظير مراسم آغازين ، مناسبت ها ، ايام ا... ، نماز جماعت، فعاليت هاي قرآني و گروهي و مسابقات فرهنگي، هنري و ورزشي ، بازديدها و اردوهاي آموزشي و پرورشي.</t>
  </si>
  <si>
    <t>توسعه مهارت هاي حرفه اي خود و شركت در دوره هاي مربوط ، گردهمايي ها، جشنواره ها و جلسات مرتبط و همكاري در جهت شركت كاركنان مجتمع مطابق ضوابط و مقررات .</t>
  </si>
  <si>
    <t>همكاري در تهيه، تنظيم و اجراي برنامه ارزشيابي پيشرفت تحصيلي و امتحانات و استخراج نتايج آن و اطلاع رساني به موقع به اولياء و دانش آموزان جهت ارائه به مدير مجتمع .</t>
  </si>
  <si>
    <t>تجزيه و تحليل نتايج ارزشيابي پيشرفت تحصيلي، تربيتي و انضباطي و نيز حضور و غياب دانش آموزان با همكاري ساير كاركنان و معلمان و اطلاع رساني به موقع به اولياء و دانش آموزان .</t>
  </si>
  <si>
    <t>همكاري در ايجاد زمينه براي بهبود وضعيت دانش آموزاني كه دچار افت تحصيلي ، ناهنجاري هاي رفتاري – اخلاقي ، نارسايي هاي جسماني و مشكلات خانوادگي مي باشند. با حفظ اصل رازداري و در صورت لزوم معرفي آنها به مدير مجتمع جهت اقدامات مقتضي .</t>
  </si>
  <si>
    <t>مراقبت و رسيدگي به حضور و غياب كاركنان اداري و آموزشي مدارس مجتمع و اتخاذ تدابير لازم براي انجام وظايف آنها در غياب ايشان با همكاري ساير كاركنان .</t>
  </si>
  <si>
    <t>ايجاد تعامل با ساير كاركنان مدارس مجتمع و مراقبت بر اجراي صحيح وظايف آنان .</t>
  </si>
  <si>
    <t>همكاري در برنامه ريزي جهت تشكيل جلسات مرتبط (گروه هاي آموزشي و شوراهاي مدرسه، انجمن اولياء و مربيان، شوراي معلمان و شوراي دانش آموزي و ...) زمينه سازي براي حضور فعال اعضاء و نيز نگهداري سوابق و صورت جلسات مربوط .</t>
  </si>
  <si>
    <t>همكاري با مدير مجتمع در آماده سازي فضا و تجهيزات قبل از آغاز سال تحصيلي و همچنين برنامه ريزي و نظارت بر تجهيز و توسعه مدارس مجتمع، حفظ و نگهداري اموال، فضاها و تجهيزات آموزشي و پرورشي.</t>
  </si>
  <si>
    <t>برنامه ريزي، ثبت نام و ساماندهي دانش آموزان مجتمع آموزشي و پرورشي مطابق ضوابط و مقررات مربوط .</t>
  </si>
  <si>
    <t>تهيه و تنظيم دفاتر رسمي مدرسه و مدارك پرسنلي كاركنان مدارس مجتمع برابر مقررات و در زمان مقرر .</t>
  </si>
  <si>
    <t>اطلاع رساني و اجراي بخشنامه ها، دستورالعمل ها، آيين نامه ها ، شيوه نامه ها و ... ارجاعي از سوي مدير مجتمع آموزشي و پرورشي در چارچوب وظايف محوله .</t>
  </si>
  <si>
    <t>تهيه و تنظيم گزارش هاي لازم در خصوص فعاليت هاي مدارس مجتمع آموزشي و پرورشي با همكاري و مشاركت عوامل مربوط جهت ارائه به مدير .</t>
  </si>
  <si>
    <t>بهره گيري از فناوري اطلاعات و ارتباطات در فعاليت هاي مدارس مجتمع .</t>
  </si>
  <si>
    <t>تحويل اسناد و دفاتر امتحانات و صورت اموال و وسايل مدرسه در صورت تغيير سمت به مسئول مربوط طبق مقررات .</t>
  </si>
  <si>
    <t>پاسخگويي و اطلاع رساني به موقع به والدين ، دانش آموزان ، كاركنان و ساير مراجعين به مجتمع برابر ضوابط و مقررات .</t>
  </si>
  <si>
    <t xml:space="preserve"> انجام كليه امور مربوط به كار با سامانه هاي الكترونيكي (بكفاي تحت وب، دانش آموزي و ...)</t>
  </si>
  <si>
    <t xml:space="preserve">انجام بازديدهاي دوره اي از مدارس تحت پوشش مجتمع و انجام وظايف مربوطه </t>
  </si>
  <si>
    <t>معاون اجرايي</t>
  </si>
  <si>
    <t xml:space="preserve">همكاري و ايجاد تعامل با ساير معاونين و كاركنان مدرسه جهت  اجراي صحيح وظايف آنان و بهبود امور و افزايش بهره وري در مدرسه </t>
  </si>
  <si>
    <t>همکاری و مشاركت با ساير کارکنان، دانش‌آموزان و اولیای آن ها در بهره گیری از امکانات و ظرفیت‌های داخل و خارج از مدرسه</t>
  </si>
  <si>
    <t>همكاري با ساير كاركنان مدرسه درجهت  اجراي صحيح و به موقع برنامه ها و فعاليت هاي آموزشي و پرورشي مدرسه براساس ضوابط و مقررات</t>
  </si>
  <si>
    <t>همكاري و مشاركت  با مدير و ساير كاركنان در ایجاد محیطی آموزنده و پرورش دهنده براي شكوفايي استعدادهای مختلف دانش آموزان متناسب با تفاوت های فردی آن ها.</t>
  </si>
  <si>
    <t>همکاری در  تهیه  و تنظيم برنامه‌ سالانه آموزشی، تربيتي و اداري مدرسه  و اجراي شايسته آن با رعایت ضوابط و مشارکت اولیاء، کارکنان، دانش‌آموزان</t>
  </si>
  <si>
    <t>تهیه و تنظیم تقویم اجرایی از فعالیت ها و وظایف محوله به منظور افزایش بهره وری</t>
  </si>
  <si>
    <t xml:space="preserve">همكاري با مدير مدرسه در سازماندهي نيروي انساني </t>
  </si>
  <si>
    <t>برنامه ریزی ، اقدام و تسهيل ايفاي نقش مؤثر آموزشي و تربیتی سایر کارکنان مدرسه</t>
  </si>
  <si>
    <t>همكاري در مراقبت و كنترل بر رفتار ، کردار و حضور و غیاب دانش آموزان و اطلاع رساني به موقع به اولياء آنان</t>
  </si>
  <si>
    <t xml:space="preserve">نظارت برحسن انجام فعاليت ها و  وظايف كاركنان مدرسه و ارزشيابي مستمر از عملكرد آن ها براساس ضوابط ، همچنين شناسايي كاركنان كوشا ، ساعي ، فعال و شايسته معرفي به مدير </t>
  </si>
  <si>
    <t>همکاری در برنامه ريزي، نظارت و اجرای فعاليت‌هاي عمومي و فراگير مدرسه  نظير مراسم آغازين، مناسبت‌ها، ايام ا...، نماز جماعت، فعاليت‌هاي قرآنی ، علمي ، آموزشي فرهنگي، هنري و ورزشي و... ، بازدیدها و اردوهای آموزشی و پرورشی</t>
  </si>
  <si>
    <t>همكاري در مديريت و نظارت بر تأمین شرایط ایمنی و بهداشتی دانش‌آموزان و محيط مدرسه و اقدام درجهت پیشگیری از بیماری‌ها، سوانح و حوادث احتمالی و مقابله با آنها و نظارت بر تغذیه میان وعده دانش آموزان</t>
  </si>
  <si>
    <t xml:space="preserve">خودآموزي، تحقيق و پژوهش و سعي در مطالعه مداوم به منظور بالابردن سطح آگاهي و مهارت هاي </t>
  </si>
  <si>
    <t xml:space="preserve">برنامه ریزی ، تنظیم و اجرای برنامه ارزشیابی پیشرفت تحصیلی  دانش آموزان و اطلاع رسانی به موقع به اولیاء آنان </t>
  </si>
  <si>
    <t>حضور مؤثر در مدرسه قبل از ورود دانش آموزان و خروج  پس از خارج شدن تمامي دانش آموزان از مدرسه</t>
  </si>
  <si>
    <t>برنامه ریزی و تشکیل جلسات شوراي  مدرسه، انجمن اولیاء و مربیان، شورای دانش آموزی و ...) وهمكاري در تشكيل گروه های درسي و  شورای معلمان و هم چنين زمینه سازی برای حضور فعال اعضا</t>
  </si>
  <si>
    <t>همكاري در آماده سازی فضا و تجهیزات آموزشي مورد نياز قبل از آغازسال تحصیلی و نظارت بر حسن استفاده از فضا و تجهیزات آموزشی توسط معلمان و دانش­آموزان</t>
  </si>
  <si>
    <t>برنامه ریزی و اقدام به منظور ثبت نام و سازماندهی دانش آموزان مطابق ضوابط و مقررات مربوط</t>
  </si>
  <si>
    <t>اقدام به منظور تهیه و تنظیم دفاتر رسمی مدرسه و مدارک پرسنلی کارکنان در زمان مقرر</t>
  </si>
  <si>
    <t>اجرای بخشنامه‌ها، دستورالعمل‌ها، آیین نامه‌ها و ... ارجاعی از سوی مدیر و اطلاع رساني به ساير كاركنان</t>
  </si>
  <si>
    <t>تهیه و تنظیم گزارش‌های لازم درخصوص فعالیت های انجام شده برابر وظايف محوله جهت ارائه به مدیرمدرسه</t>
  </si>
  <si>
    <t xml:space="preserve"> نظارت و مراقبت بر فعاليت ها و رفتار دانش آموزان در ساعات تفريح و در مواقع عدم حضور دبير در كلاس درس</t>
  </si>
  <si>
    <t>پاسخگویی به والدین، دانش آموزان، کارکنان و سایر مراجعین به مدرسه در راستای تکریم ارباب رجوع</t>
  </si>
  <si>
    <t>حضور و غیاب کارکنان اداری و آموزشی مدرسه و همکاری با سایرکارکنان برای انجام وظایفشان در غیاب آنان</t>
  </si>
  <si>
    <t>نظارت و مراقبت مستقيم بر پوشش و  حجاب دانش آموزان و كاركنان مدرسه</t>
  </si>
  <si>
    <t>اقدام به توجيه و آشناسازي دانش آموزان با آيين نامه ي انضباطي ، مقررات مدرسه و مسائل ديني</t>
  </si>
  <si>
    <t>برنامه ريزي و اقدام برای بهبود وضعیت دانش آموزان داراي ناهنجاری‌های رفتاری - اخلاقی، نارسایی‌های جسمانی و مشکلات خانوادگی با حفظ اصل رازداری و در صورت لزوم معرفی آن ها به مدیر  جهت اقدامات مقتضی</t>
  </si>
  <si>
    <t>همكاري با مدير درنظارت بر كار و فعاليت هاي خدمتگزاران ، سرايدار ، نگهبان و ديگر عوامل خدماتي مدارس</t>
  </si>
  <si>
    <t>تهیه و تنظیم گزارش‌های لازم درخصوص فعالیت‌های مدرسه با همکاری و مشارکت عوامل مربوط جهت ارائه به مدیر.</t>
  </si>
  <si>
    <t xml:space="preserve"> بهره گیری از فناوری اطلاعات و ارتباطات در فعالیت‌های مدرسه و اجرای دقیق اتوماسیون اداری تحت وب مدرسه</t>
  </si>
  <si>
    <t>تحویل اسناد و دفاتر امتحانات و صورت اموال و وسایل مدرسه درصورت تغییر سمت به مسئول مربوط طبق مقررات.</t>
  </si>
  <si>
    <t xml:space="preserve"> انجام كليه امور مربوط به كار با سامانه‌هاي الكترونيكي (بكفاي تحت وب، دانش‌آموزي و ...)</t>
  </si>
  <si>
    <t>معاون امور عمومي</t>
  </si>
  <si>
    <t xml:space="preserve"> همکاری و تعامل با مدیر و سایر معاونین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t>
  </si>
  <si>
    <t>همکاری با سایر معاونین و کارکنان آموزشگاه در جهت بهبود امور و افزایش بهره وری در مدرسه</t>
  </si>
  <si>
    <t>ایجاد محیطی آموزنده و پرورش دهنده برای شکوفا شدن استعدادهای مختلف دانش آموزان متناسب با تفاوت‌های فردی آنها.</t>
  </si>
  <si>
    <t>همکاری در  تهیه برنامه‌های سالانه آموزشی با رعایت ضوابط از طریق مشارکت اولیاء، کارکنان، دانش‌آموزان.</t>
  </si>
  <si>
    <t xml:space="preserve">همکاری در تهیه و تنظیم برنامه هفتگی براساس جدول مواد درسی برنامه مصوب و مطابق با دوره یا دوره‌های تحصیلی مربوط و سازماندهی نیروی انسانی براساس ضوابط و متناسب با برنامه‌ها. </t>
  </si>
  <si>
    <t>همکاری جهت برنامه ریزی به منظور جلب مشارکت معلمان و سایر کارکنان مدرسه برای ایفای نقش تربیتی.</t>
  </si>
  <si>
    <t>همکاری در مراقبت بر نحوه رفتار و کردار و حضور و غیاب دانش آموزان براساس آیین نامه  انضباطی مصوب.</t>
  </si>
  <si>
    <t>تلاش در ایجاد هماهنگی بین عوامل انسانی مدرسه در اجرای صحیح و به موقع برنامه‌ها و فعالیت‌های آموزشی براساس ضوابط و مقررات.</t>
  </si>
  <si>
    <t>همکاری در نظارت بر حسن انجام فعالیت‌ها و وظایف کارکنان مدرسه و ارزشیابی مستمر از عملکرد آنها بر اساس ضوابط، همچنین شناسایی کارکنان کوشا، ساعی، فعال و شایسته با همکاری سایرکارکنان و معرفی به مدیر به منظور تقدیر و تشویق آنها.</t>
  </si>
  <si>
    <t xml:space="preserve"> همکاری در برنامه ريزي، نظارت و اجرای فعاليت‌هاي عمومي و فراگير مدرسه  نظير مراسم آغازين، مناسبت‌ها، ايام ا...، نماز جماعت، فعاليت‌هاي قرآنی و گروهي و مسابقات فرهنگي، هنري و ورزشي، بازدیدها و اردوهای آموزشی و پرورشی.</t>
  </si>
  <si>
    <t>همکاری در تأمین شرایط مناسب بهداشتی (عمومی، فردی و محیطی) و ایمنی دانش‌آموزان وکارکنان مدرسه و اقدام درجهت پیشگیری از بیماری‌ها، سوانح و حوادث احتمالی و مقابله با آنها و نیز مراقبت از تغذیه میان وعده دانش آموزان.</t>
  </si>
  <si>
    <t>همکاری در ایجاد تعامل بین کارکنان، دانش آموزان و اولیای آنها به منظور توسعه مهارت‌های زندگی مبتنی بر اخلاق و رفتار اسلامی.</t>
  </si>
  <si>
    <t>توسعه مهارت‌های حرفه‌ای خود و شرکت دردوره‌های آموزشی و پرورشی، گردهمایی‌ها، جشنواره‌ها و جلسات مرتبط و همکاری در جهت شرکت کارکنان مطابق ضوابط و مقررات.</t>
  </si>
  <si>
    <t>همکاری در تهیه، تنظیم و اجرای برنامه ارزشیابی پیشرفت تحصیلی و امتحانات و استخراج نتایج آن و اطلاع رسانی به موقع به اولیاء و دانش آموزان و ارائه به مدیر.</t>
  </si>
  <si>
    <t>همکاری در تجزیه و تحلیل نتایج ارزشیابی پیشرفت تحصیلی، تربیتی و انضباطی و نیز حضور و غیاب دانش آموزان با همکاری سایر کارکنان و معلمان و اطلاع رسانی به موقع به اولیاء و دانش آموزان.</t>
  </si>
  <si>
    <t>ایجاد تعامل با سایر کارکنان مدرسه و مراقبت بر اجرای صحیح وظایف آنان.</t>
  </si>
  <si>
    <t>حضورفعال درمدرسه قبل از آغاز به کار روزانه و مادامي که برنامه‌ها و فعاليت‌هاي آموزشي و پرورشي در جريان است و خارج شدن از آن پس از خروج تمامی دانش آموزان از مدرسه مطابق با ضوابط.</t>
  </si>
  <si>
    <t xml:space="preserve">همکاری در برنامه ریزی جهت تشکیل جلسات مرتبط (گروه های آموزشی وشوراهای مدرسه، انجمن اولیاء و مربیان، شورای معلمان وشورای دانش آموزی و ...) و زمینه سازی برای حضور فعال اعضاء </t>
  </si>
  <si>
    <t xml:space="preserve">همکاری درآماده سازی فضا و تجهیزات قبل از آغازسال تحصیلی و همچنین برنامه‌ریزی و نظارت بر تجهیز و توسعه مدرسه، و حفظ و نگهداری اموال، فضاها و تجهیزات آموزشی و پرورشی. </t>
  </si>
  <si>
    <t>همکاری در برنامه ریزی و ثبت نام و سازماندهی دانش آموزان مطابق ضوابط و مقررات مربوط.</t>
  </si>
  <si>
    <t>همکاری جهت مراقبت بر تهیه و تنظیم دفاتر رسمی مدرسه و مدارک پرسنلی کارکنان برابر مقررات و در زمان مقرر.</t>
  </si>
  <si>
    <t>اجرای بخشنامه‌ها، دستورالعمل‌ها، آیین نامه‌ها، شیوه نامه‌ها و... ارجاعی از سوی مدیر در چارچوب وظایف محوله.</t>
  </si>
  <si>
    <t>تنظیم بودجه سالانه مدرسه با نظر مدیر و انجام اقدامات لازم جهت تصویب آن.</t>
  </si>
  <si>
    <t>انجام عملیات بانکی مدرسه اعم از واریز و یا برداشت با مجوز و پس از اخذ تایید مدیر مدرسه و تهیه اسناد مربوطه ، مطابق مقررات امور مالی و حسابداری.</t>
  </si>
  <si>
    <t>امضای اسناد اموال و مواد خریداری شده جهت مدرسه و تهیه اسناد مالی آن.</t>
  </si>
  <si>
    <t>تهیه دفتر اموال وشماره گذاری دقیق کلیه اموال و تجهیزات موجود در مدسه و بررسی دوره ای آنها به منظور اطمینان از سلامت و وجود آنها طبق مقررات.</t>
  </si>
  <si>
    <t>همکاری در تحویل و تحول مدیر مدرسه هنگام جابجایی مدیر ، تایید و امضای صورتجلسه مربوط.</t>
  </si>
  <si>
    <t>اعلام و تحویل کلیه لوازم از رده خارج و اسقاطی به اداره آموزش و پرورش متبوع با کسب اجازه از مدیر مربوطه.</t>
  </si>
  <si>
    <t>اقدام در تحویل گرفتن کلیه اموال و وسایلی که به صورت دولتی و یا اهدایی به مدرسه تحویل داده می شود با مجوز مدیر.</t>
  </si>
  <si>
    <t>ثبت کلیه درآمدها و هزینه های مدرسه در دفاتر مالی و تهیه اسناد مربوطه و تنظیم ترازنامه در پایان هردوره مالی و سالتحصیلی و ارائه گزارش آن به مدیر.</t>
  </si>
  <si>
    <t>شرکت در شورای مالی مدرسه و همکاری با اعضای آن.</t>
  </si>
  <si>
    <t>انجام کلیه امور انبارداری دبیرستان و تهیه دفتر و قبض کالاهای وارده و خارج شده از انبار طبق مقررات</t>
  </si>
  <si>
    <t>تهیه بیلان موجودی انبار در پایان هرماه ، فصلی و پایان سالتحصیلی و گزارش آن به مدیر .</t>
  </si>
  <si>
    <t>مراقبت از کالاهایی که در انبار دارای تاریخ اعتبار مصرف می باشند به نحوی که به موقع مصرف و حیف و میل اموال حادث نگردد و ارائه گزارش به موقع به مدیر.</t>
  </si>
  <si>
    <t>انجام کلیه امور حفاظتی و امنیتی ( مانند سلامت قفلها ، نصب دزدگیر ، کپسول آتش نشانی ، اطفای حریق و ... ) و ارائه گزارش های لازم و به موقع در این خصوص به مدیر</t>
  </si>
  <si>
    <t>تنظیم صورت مواد و لوازم مصرفی مورد نیاز به مدیر.</t>
  </si>
  <si>
    <t>نگهداری و دسته بندی بروشور ، برگ های ضمانت نامه و دستورالعمل استفاده لوازم و تجهزات مدرسه .</t>
  </si>
  <si>
    <t>تهیه و تنظیم گزارش‌های لازم درخصوص فعالیت های مدرسه با همکاری و مشارکت عوامل مربوط و ارائه به مدیر.</t>
  </si>
  <si>
    <t>پاسخگویی و اطلاع رسانی به موقع به والدین، دانش آموزان، کارکنان و سایر مراجعین به مدرسه برابر ضوابط و مقررات.</t>
  </si>
  <si>
    <t>بررسی ، مطالعه ، تحقیق و پژوهش به منظور کسب مهارتهای لازم و ارتقای علمی جهت ارائه راهکارهای مناسب در زمینه شغل مورد تصدی</t>
  </si>
  <si>
    <t>معاون آموزشی مجتمع</t>
  </si>
  <si>
    <t>تقويت روح وحدت وارتباط اسلامي از طريق خط ولايت فقيه در بين دانش آموزان ،كاركنان ومعلمين وجلوگيري از هرگونه تفرقه وگروه گرايي ضمن رعايت اخلاق اسلامي</t>
  </si>
  <si>
    <t>- همكاري در ايجاد تعامل بين كاركنان، دانش آموزان و اولياي آنها به منظور توسعه مهارت هاي زندگي مبتني بر اخلاق و رفتار اسلامي.</t>
  </si>
  <si>
    <t>- همكاري و تعامل با مدير و سايرمعاونين مجتمع آموزشي و پرورشي مربوط در فراهم سازي زمينه لازم جهت تحقق بخشيدن به اهداف مصوب دوره يا دوره هاي تحصيلي با همكاري و مشاركت كاركنان، دانش آموزان و اولياي آنها، و با بهره گيري از امكانات و ظرفيتهاي داخل و خارج از مجتمع.</t>
  </si>
  <si>
    <t>- ايجاد محيطي آموزنده و پرورش دهنده براي شكوفا شدن استعدادهاي مختلف دانش‌آموزان متناسب با تفاوت هاي فردي آنها.</t>
  </si>
  <si>
    <t>- نظارت بر تهيه برنامه هاي سالانه آموزشي مدارس مجتمع با رعايت ضوابط از طريق مشاركت اولياء، كاركنان، دانش آموزان.</t>
  </si>
  <si>
    <t>-تدوين وتنظيم برنامه هفتگي مدارس.</t>
  </si>
  <si>
    <t>- نظارت بر امور تهيه و تنظيم برنامه هفتگي مدارس مجتمع بر اساس جدول مواد درسي برنامه مصوب و مطابق با دوره يا دوره هاي تحصيلي مربوط و سازماندهي نيروي انساني بر اساس ضوابط و متناسب با برنامه ها.</t>
  </si>
  <si>
    <t>- همكاري جهت برنامه ريزي به منظور جلب مشاركت معلمان و سايركاركنان مدرسه براي ايفاي نقش تربيتي.</t>
  </si>
  <si>
    <t>- همكاري و مراقبت بر نحوه رفتار و كردار و حضور و غياب دانش آموزان بر اساس آيين نامه انضباطي مصوب.</t>
  </si>
  <si>
    <t>- ايجادهماهنگي بين عوامل انساني مدارس مجتمع در اجراي صحيح و به موقع برنامه ها و فعاليتهاي آموزشي بر اساس ضوابط و مقررات.</t>
  </si>
  <si>
    <t>- نظارت بر حسن انجام فعاليت ها و وظايف كاركنان مدارس مجتمع و ارزشيابي مستمر از عملكرد آنها بر اساس ضوابط، همچنين شناسايي كاركنان كوشا، ساعي، فعال و شايسته با همكاري سايركاركنان و معرفي به مدير مجتمع به منظور تقدير و تشويق آنها.</t>
  </si>
  <si>
    <t xml:space="preserve">- همكاري در برنامه ريزي، نظارت و اجراي فعاليتهاي عمومي و فراگير مدارس مجتمع نظير مراسم آغازين، مناسبت ها، ايام ا...، نماز جماعت، فعاليتهاي قرآني و گروهي و مسابقات فرهنگي، هنري و ورزشي، بازديدها و اردوهاي آموزشي و پرورشي. </t>
  </si>
  <si>
    <t>- همكاري در تأمين شرايط مناسب بهداشتي (عمومي، فردي و محيطي) و ايمني دانش‌آموزان و كاركنان مدرسه واقدام در جهت پيشگيري از بيماري ها، سوانح و حوادث احتمالي و مقابله با آنها و نيز مراقبت از تغذيه ميان وعده دانش آموزان.</t>
  </si>
  <si>
    <t>- توسعه مهارت هاي حرفه اي خود و شركت در دوره هاي آموزشي و پرورشي، گردهمايي ها، جشنواره ها و جلسات مرتبط و همكاري درجهت شركت كاركنان مطابق ضوابط و مقررات.</t>
  </si>
  <si>
    <t>- همكاري در تهيه، تنظيم و اجراي برنامه ارزشيابي پيشرفت تحصيلي و امتحانات و استخراج نتايج آن و اطلاع رساني به موقع به اولياء‌ و دانش آموزان و ارائه به مدير مجتمع.</t>
  </si>
  <si>
    <t>- همكاري در تجزيه و تحليل نتايج ارزشيابي پيشرفت تحصيلي، تربيتي و انضباطي و نيز حضور و غياب دانش‌آموزان با همكاري سايركاركنان و معلمان و اطلاع رساني به موقع به اولياء و دانش آموزان.</t>
  </si>
  <si>
    <t>- ايجادزمينه براي بهبود وضعيت دانش آموزاني كه دچار افت تحصيلي، ناهنجاري‌هاي رفتاري- اخلاقي، نارسايي هاي جسماني و مشكلات خانوادگي مي‌باشند، با حفظ اصل رازداري و در صورت لزوم معرفي آنها به مدير مجتمع جهت اقدامات مقتضي.</t>
  </si>
  <si>
    <t>- همكاري در مراقبت و رسيدگي به حضور وغياب كاركنان اداري و آموزشي و اتخاذ تدابير لازم براي انجام وظايف آنها در غياب ايشان با همكاري سايركاركنان.</t>
  </si>
  <si>
    <t>- ايجاد تعامل با سايركاركنان مدارس مجتمع و مراقبت بر اجراي صحيح وظايف آنان.</t>
  </si>
  <si>
    <t>- حضور فعال در مدرسه قبل از آغاز به كار روزانه و مادامي كه برنامه ها و فعاليت‌هاي آموزشي و پرورشي در جريان است و خارج شدن از آن پس از خروج تمامي دانش آموزان از مدرسه مطابق با ضوابط.</t>
  </si>
  <si>
    <t xml:space="preserve">- همكاري در برنامه ريزي جهت تشكيل جلسات مرتبط (گروه هاي آموزشي و شوراهاي مدرسه، انجمن اولياء و مربيان، شوراي معلمان و شوراي دانش آموزي و ...) و زمينه سازي براي حضور فعالي اعضاء </t>
  </si>
  <si>
    <t>- همكاري در آماده سازي فضا و تجهيزات قبل از آغاز سال تحصيلي و همچنين برنامه ريزي و نظارت بر تجهيز و توسعه مدارس مجتمع، و حفظ و نگهداري اموال، فضاها و تجهيزات آموزشي و پرورشي.</t>
  </si>
  <si>
    <t>- همكاري در برنامه ريزي و ثبت نام و سازماندهي دانش آموزان مطابق ضوابط و مقررات مربوط.</t>
  </si>
  <si>
    <t>- همكاري جهت مراقبت بر تهيه و تنظيم دفاتر رسمي مدارس مجتمع و مدارك پرسنلي كاركنان برابر مقررات و در زمان مقرر.</t>
  </si>
  <si>
    <t>- اجراي بخشنامه ها، دستورالعمل ها، آيين نامه ها، شيوه نامه ها و ... ارجاعي از سوي مدير مجتمع در چارچوب وظايف محوله.</t>
  </si>
  <si>
    <t>- تهيه و تنظيم گزارش هاي لازم در خصوص فعاليتهاي مدرسه با همكاري و مشاركت عوامل مربوط و ارائه به مدير مجتمع.</t>
  </si>
  <si>
    <t>- همكاري با مدير و معاونين مجتمع در استفاده بهينه از منابع مالي.</t>
  </si>
  <si>
    <t>- بهره گيري از فناوري اطلاعات و ارتباطات در فعاليتهاي مجتمع.</t>
  </si>
  <si>
    <t>-همكاري ونظارت برهوشمندسازي مجتمع ومدارس تحت پوشش.</t>
  </si>
  <si>
    <t>- تحويل اسناد و دفاتر امتحانات و صورت اموال و وسايل مدرسه در صورت تغيير سمت به مسئول مربوط طبق مقررات.</t>
  </si>
  <si>
    <t>- همكاري در تهيه، بررسي و توزيع كتب، نشريات، رسنانه هاي ديداري و شنيداري توسط معاون يامربي پرورشي و تربيت بدني مجتمع مطابق ضوابط.</t>
  </si>
  <si>
    <t>- پاسخگويي و اطلاع رساني به موقع به والدين، دانش آموزان، كاركنان و سايرمراجعين به مدرسه برابر ضوابط و مقررات.</t>
  </si>
  <si>
    <t>معاون آموزشي و پژوهشي</t>
  </si>
  <si>
    <t>-  شركت در شوراها و گروههاي آموزشي و پرورشي با نظر مدير مدرسه و همكاري كامل در اجراي برنامه ها و خط مشي هاي اجرايي مصوب</t>
  </si>
  <si>
    <t>-  همكاري با مدير و اشراك مساعي در انجام وظايف مدير</t>
  </si>
  <si>
    <t xml:space="preserve">-  همكاري با ساير معاونان مدرسه در انجام وظايف مربوط </t>
  </si>
  <si>
    <t>-  برنامه ريزي هماهنگي و نظارت بر  برگزاري كلاسهاي فوق برنامة علمي و پژوهشي با همكاري معاون و سرپرستان آموزشي</t>
  </si>
  <si>
    <t>-  تشويق و ترغيب دانش آموزان جهت شركت در مسابقات علمي و پژوهشي همايش ها، جشنواره ها و المپيادهاي دانش آموزي</t>
  </si>
  <si>
    <t>-  برنامه ريزي برگزاري سمينارها، مسابقات و نمايشگاههاي علمي و پژوهشي دانش آموزي</t>
  </si>
  <si>
    <t xml:space="preserve">-  تشكيل، راهبري و نظارت بر فعاليت انجمن هاي علمي- پژوهشي دانش آموزان </t>
  </si>
  <si>
    <t>-  پيگيري انجام فعاليت هاي اقدام پژوهي كاركنان و دبيران و حمايت و زمينه سازي فعاليت همكاران معلمان پژوهنده</t>
  </si>
  <si>
    <t>-  تلاش براي ترويج دانش و فرهنگ پژوهش در ميان كاركنان، معلمان و دانش آموزان</t>
  </si>
  <si>
    <t>-  تلاش براي تدوين طرح درس هاي پروژه محور و پژوهش محور با همكاري معاون آموزشي، سرپرستان آموزشي و دبيران</t>
  </si>
  <si>
    <t>-  تلاش در جهت ارتقاء سطح آگاهي و توانايي كاركنان و معلمان  در زمينه هاي تخصصي مربوط به استعدادهاي درخشان</t>
  </si>
  <si>
    <t>-  پيگري انجام فرآيند «استعداد يابي» در كلاسهاي درس با همكاري معلمان و مشاوران مدرسه</t>
  </si>
  <si>
    <t>-  برنامه ريزي براي ا نجام فعاليت هاي هدايتي و حمايتي دانش آموزان داراي استعدادهاي برتر در حوزه ها و سطوح مختلف</t>
  </si>
  <si>
    <t>-  پيگيري و ايجاد زمينة استفادة دانش آموز مستعد و پژوهشگر از فضاها و امكانات علمي كتابخانه ها، آزمايشگاهها (مراكز علمي، تحقيقاتي و دانشگاهي منطقه)</t>
  </si>
  <si>
    <t>-  برنامه ريزي جهت جذب معلمان و صاحب نظران خبره  براي حمايت علمي – تربيتي و معنوي از دانش آموزان تحت پوشش شهاب  با همكاري معاون آموزشي و مشاور مدرسه</t>
  </si>
  <si>
    <t>-  نظارت مستمر بر فرايندهاي شناسايي،  جذب و پشتيباني دانش آموزان داراي استعداد برتر با همكاري مشاور مدرسه</t>
  </si>
  <si>
    <t>-  برنامه ريزي در جهت ارتقاء سطح آگاهي و توانايي كاركنان معلمان و مشاوران در زمينه اجرائي طرح شهاب</t>
  </si>
  <si>
    <t>-  برنامه ريزي در جهت ارتقاء سطح آگاهي والدين نسبت به طرح شهاب با همكاري انجمن اولياء و مربيان مدرسه</t>
  </si>
  <si>
    <t>-  شركت در شوراها و گروههاي پژوهشي ، آموزشي با نظر مدير مدرسه و همكاري كامل در اجراي برنامه ها و خط مشي هاي اجرائي مصوب</t>
  </si>
  <si>
    <t xml:space="preserve">-  حضور در مدرسه حداقل نيمساعت قبل از آغاز كار روزانه و قبل از حضور دانش آموزان و مادامي كه برنامه و فعاليتهاي آموزشي ، پرورشي و جنبي در جريان است. </t>
  </si>
  <si>
    <t>-  انجام كليه امور مدرسه در غياب مدير مدرسه بر اساس اختيارات تفويض شده</t>
  </si>
  <si>
    <t>-  حضور در مدرسه در كليه اوقات رسمي طول سال تحصيلي و تعطيلات فصلي طبق مقررات و دستورالعملهاي صادره از سوي وزارت آموزش و پرورش</t>
  </si>
  <si>
    <t>معاون آموزشي</t>
  </si>
  <si>
    <t xml:space="preserve">همكاري­و ايجاد تعامل با ساير­معاونين­و كاركنان مدرسه جهت ­اجراي­صحيح وظايف آنان و بهبود امور و افزايش بهره­وري در مدرسه </t>
  </si>
  <si>
    <t>همکاری­ومشاركت با ساير کارکنان، دانش‌آموزان و اولیای آن­ها در بهره­گیری از امکانات و ظرفیت‌های داخل­و خارج از مدرسه</t>
  </si>
  <si>
    <t>همكاري و مشاركت  با مدير و ساير كاركنان در ایجاد محیطی آموزنده و پرورش دهنده براي شكوفايي استعدادهای مختلف دانش آموزان متناسب با تفاوت های فردی آن ها</t>
  </si>
  <si>
    <t>همکاری در  تهیه  و تنظيم برنامه‌ سالانه آموزشی، تربيتي و اداري مدرسه   و اجراي شايسته آن با رعایت ضوابط و مشارکت اولیاء، کارکنان، دانش‌آموزان</t>
  </si>
  <si>
    <t>همکاری با مدير مدرسه در تهيه و تنظيم برنامه هفتگی و مديريت بر اجراي منظم و دقيق برنامه</t>
  </si>
  <si>
    <t>برنامه ریزی ، اقدام و تسهيل ايفاي نقش مؤثر آموزشي و تربیتی معلمان در فرايند ياددهي - يادگيري به منظور توسعه مهارت‌های زندگی مبتنی بر اخلاق و رفتار اسلامی</t>
  </si>
  <si>
    <t>نظارت مستقيم در مراقبت بر رفتار ، کردار و حضور و غیاب دانش آموزان براساس آیین نامه  انضباطی مصوب</t>
  </si>
  <si>
    <t>نظارت و مراقبت بر پوشش و  حجاب دانش آموزان و كاركنان مدرسه</t>
  </si>
  <si>
    <t xml:space="preserve">برنامه ريزي و نظارت برحسن انجام فعاليت ها و  وظايف كاركنان مدرسه و ارزشيابي مستمر از عملكرد آن ها براساس ضوابط ، همچنين شناسايي كاركنان كوشا ، ساعي ، فعال و شايسته معرفي به مدير </t>
  </si>
  <si>
    <t>همکاری در تأمین شرایط ایمنی و بهداشتی دانش‌آموزان،كاركنان و محيط مدرسه درجهت پیشگیری از بیماری‌ها، سوانح و حوادث احتمالی و مقابله با آنها و نظارت بر تغذیه میان وعده دانش آموزان</t>
  </si>
  <si>
    <t xml:space="preserve">خودآموزي، تحقيق و پژوهش و سعي در مطالعه مداوم منابع آموزشي و تربيتي و آشنايي با روش هاي فعال آموزشي به منظور بالابردن سطح آگاهي ها و مهارت هاي شغلي   </t>
  </si>
  <si>
    <t xml:space="preserve">تهیه، و تنظیم  برنامه ارزشیابی پیشرفت تحصیلی - تربيتي  دانش آموزان ،تجزيه وتحليل نتايج ارزشيابي،برگزاري جلسات هماهنگي و مشاوره ي آموزشي با معلمان، اولياء و دانش آموزان، و همكاري در اجرا و  اطلاع رسانی به موقع به اولیاء آنان </t>
  </si>
  <si>
    <t xml:space="preserve"> برنامه ريزي و اقدام برای بهبود وضعیت دانش آموزان داراي افت تحصیلی، ناهنجاری‌های رفتاری - اخلاقی، نارسایی‌های جسمانی و مشکلات خانوادگی با حفظ اصل رازداری و در صورت لزوم معرفی آن ها به مدیر  جهت اقدامات مقتضی</t>
  </si>
  <si>
    <t>تشکیل جلسات مرتبط با گروه های درسي و  شورای معلمان و همکاری در برنامه ریزی جهت  تشكيل شورای مدرسه، انجمن اولیاء و مربیان، شورای دانش آموزی و ...) و زمینه سازی برای حضور فعال اعضا</t>
  </si>
  <si>
    <t>همكاري در آماده سازی فضا و تجهیزات  آموزشي مورد نياز قبل از آغازسال تحصیلی و همچنین برنامه‌ریزی و نظارت بر حسن استفاده از فضا و تجهیزات آموزشی توسط معلمان و دانش­آموزان</t>
  </si>
  <si>
    <t xml:space="preserve"> برنامه ريزي در ثبت نام و سازماندهی دانش آموزان مطابق ضوابط و مقررات مربوط</t>
  </si>
  <si>
    <t xml:space="preserve"> همکاری جهت تهیه و تنظیم دفاتر رسمی مدرسه در زمان مقرر</t>
  </si>
  <si>
    <t>اجرای بخشنامه‌ها، دستورالعمل‌ها، آیین نامه‌هاي ارجاعی از سوی مدیر</t>
  </si>
  <si>
    <t xml:space="preserve"> تهیه و تنظیم گزارش‌های لازم درخصوص فعالیت های انجام شده برابر وظايف محوله جهت ارائه به مدیرمدرسه</t>
  </si>
  <si>
    <t>مراقبت­ونظارت بر فعاليت­ها و رفتار دانش­آموزان درساعات تفريح، خارج از كلاس و در مواقع عدم حضور دبير در كلاس درس</t>
  </si>
  <si>
    <t xml:space="preserve">تحویل اسناد  به مدير مدرسه درصورت تغییرسمت </t>
  </si>
  <si>
    <t xml:space="preserve">ثبت و تکمیل فرم های ارزشیابی کارکنان با نظر مدیر مدرسه </t>
  </si>
  <si>
    <t>كنترل، حضور و غیاب کارکنان اداری و آموزشی مدرسه و همکاری با سایرکارکنان برای انجام وظایفشان در غیاب آنان</t>
  </si>
  <si>
    <t>شناسائي دانش آموزاني كه ناهنجاريهاي رفتاري دارند و اقدام در جهت رفع مشكلات آنان از طريق مراجع ذيربط با اطلاع مدير مدرسه</t>
  </si>
  <si>
    <t>رسيدگي به حضور و غياب دانش آموزان و ارائه گزارشي لازم به مدير مدرسه و آگاه ساختن بموقع اوليا آنان</t>
  </si>
  <si>
    <t>نظارت بر كار و فعاليتهاي خدمتگزاران ، سرايدار ، نگهبان و ديگر عوامل خدماتي مدارس</t>
  </si>
  <si>
    <t>حضور در مدرسه در كليه اوقات رسمي طول سال تحصيلي و تعطيلات فصلي طبق مقررات و دستورالعملهاي صادره از سوي وزارت آموزش و پرورش</t>
  </si>
  <si>
    <t xml:space="preserve"> استفاده از فناوری های هوشمند در امورات مدرسه</t>
  </si>
  <si>
    <t>معاون پرورشي و تربيت بدني مجتمع هاي آموزشي و پرورشي</t>
  </si>
  <si>
    <t>همکاری و تعامل با مدیر و سایر معاونین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مجتمع.</t>
  </si>
  <si>
    <t>حضور فعال در مدرسه قبل از آغاز به کار روزانه و مادامی که برنامه‌ها و فعالیت‌های آموزشی و پرورشی در جریان است و خارج شدن از آن پس از خروج تمامی دانش آموزان مطابق با ضوابط و انجام امور پرورشی و تربیت بدنی مدرسه که نیازمند پیگیری در خارج از آن می‌‌باشند.</t>
  </si>
  <si>
    <t xml:space="preserve">تهیه برنامه سالانه پرورشي و تربيت بدني مدارس مجتمع از طریق مشارکت شوراها و انجمن‌های رسمی مدرسه، کارکنان، اولیاء و دانش آموزان و ارائه به مدیر مجتمع جهت تصویب در شورای مدرسه و اطلاع رساني به موقع به مدارس تحت پوشش، کارکنان، دانش آموزان و اولياء آنها. </t>
  </si>
  <si>
    <t>سازماندهی نیروهای حوزه پرورشی و تربیت بدنی بر اساس ضوابط و متناسب با برنامه ها و همکاری در تهیه و تنظیم برنامه هفتگی مدارس بر اساس جدول مواد درسی و برنامه مصوب و مطابق با دوره تحصیلی مربوط.</t>
  </si>
  <si>
    <t>برنامه ريزي، نظارت و اجرای فعاليت‌هاي عمومي و فراگير مجتمع و مدارس تحت پوشش  نظير مراسم آغازين، مناسبت‌ها، ايام ا...، نماز جماعت، فعاليت‌هاي قرآنی و گروهي و مسابقات فرهنگي، هنري و ورزشي، بازدیدها و اردوهای آموزشی و پرورشی.</t>
  </si>
  <si>
    <t xml:space="preserve">تهيه و تنظيم گزارش‌هاي لازم درخصوص فعاليت‌هاي پرورشي و تربيت بدني مجتمع و مدارس تحت پوشش با همکاري و مشارکت عوامل مربوط جهت ارائه به مديرمجتمع. </t>
  </si>
  <si>
    <t>توسعه مهارت‌های حرفه‌ای خود و شرکت در دوره‌های آموزشی و پرورشی، گردهمایی‌ها، جشنواره‌ها و جلسات مرتبط و همکاری در جهت شرکت کارکنان مطابق ضوابط و مقررات.</t>
  </si>
  <si>
    <t xml:space="preserve">همکاری در برنامه‌ریزی جهت تشکیل جلسات مرتبط (گروه‌های آموزشی و شوراهای مدرسه، انجمن اولیاء و مربیان، شورای معلمان وشورای دانش آموزی و...) و زمینه سازی برای حضورفعال اعضاء </t>
  </si>
  <si>
    <t>فعال نگه داشتن برنامه‌هاي پرورشي و تربيت بدني به ویژه درصورت عدم حضورکارکنان پرورشي و تربيت بدني مجتمع.</t>
  </si>
  <si>
    <t>نظارت بر حسن انجام فعالیت‌ها و وظایف عوامل انسانی حوزه پرورشی و تربیت بدنی و ارزشیابی مستمر از عملکرد آنها بر اساس ضوابط، همچنین شناسایی کارکنان کوشا، ساعی، فعال و شایسته با همکاری سایر معاونان و معرفی به مدیر مجتمع به منظور تقدیر و تشویق آنها.</t>
  </si>
  <si>
    <t xml:space="preserve">انجام مسئولیت‌های مدیر در زمینه امور پرورشي و تربيت بدني مجتمع در غياب وی و بر اساس اختيارات تفويض شده. </t>
  </si>
  <si>
    <t xml:space="preserve"> جلب مشارکت معلمان و ساير کارکنان مدارس تحت پوشش مجتمع براي ايفای نقش پرورشي آنان. </t>
  </si>
  <si>
    <t>جلب مشارکت فعال دانش‌آموزان و ایجاد ارتباط مؤثر و صمیمی با آنها به ویژه از طریق تشکل‌های دانش آموزی به منظور شرکت در فعالیت‌های پرورشي و تربيت بدني.</t>
  </si>
  <si>
    <t>برنامه ریزی ونظارت بر فعالیت‌ها و امور مربوط به فضاهای پرورشی وتربیت بدنی (نمازخانه، کتابخانه، واحد سمعی و بصری و...) مدارس مجتمع و توسعه و تجهیز آنها.</t>
  </si>
  <si>
    <t>برنامه‌ريزي به منظور برگزاري شوراها و جلسات پرورشي و تربيت بدني و ساير جلسات مربوط به وظايف شغلي.</t>
  </si>
  <si>
    <t>جلب مشارکت فعال با تشکل‌های دانش آموزان و ايجاد ارتباط مؤثر و صميمي با آنان به ویژه از طریق تشکل های دانش آموزی به منظور شرکت درفعاليت‌هاي پرورشي و تربيت بدني.</t>
  </si>
  <si>
    <t xml:space="preserve">برنامه‌ريزي به منظور جلب مشارکت و تعامل مؤثر با والدين با همکاری انجمن اولیاء و مربیان. </t>
  </si>
  <si>
    <t>اجراي آیین نامه‌ها، دستورالعمل‌ها، شيوه نامه‌ها و بخشنامه‌هاي ارجاعی از سوی مدیر مجتمع در چارچوب وظایف محوله.</t>
  </si>
  <si>
    <t>نظارت بر اجرا و ارزشيابي برنامه‌ها و فعاليت‌هاي پرورشي و تربيت بدني مدارس تحت پوشش مجتمع.</t>
  </si>
  <si>
    <t>ايجاد، تکمیل واستفاده مناسب از پرونده‌های تربیتی و سلامت دانش آموزان مدارس تحت پوشش مجتمع.</t>
  </si>
  <si>
    <t>نظارت و پیگیری بر امور راهنمایی و مشاوره با همکاری معاون معاونین مربوط.</t>
  </si>
  <si>
    <t>نظارت بر کیفیت برنامه‌های آموزش خانواده و توسعه مهارت‌های زندگی مبتنی بر اخلاق و رفتار اسلامی.</t>
  </si>
  <si>
    <t>برنامه‌ريزي غني سازي اوقات فراغت و فوق برنامه دانش آموزان مدارس تحت پوشش مجتمع مطابق سياست‌هاي اعلام شده از سوي مراجع ذيربط..</t>
  </si>
  <si>
    <t xml:space="preserve">سازماندهي، نظارت و ارزشيابي تشکل‌های رسمی و مشارکت‌هاي دانش آموزي. </t>
  </si>
  <si>
    <t xml:space="preserve">برنامه‌ريزي و اجراي فعاليت‌هاي عمومي و فراگير مدارس تحت پوشش مجتمع نظير مراسم آغازين، مناسبت‌ها، ايام ا...، نماز جماعت، فعاليت‌هاي گروهي و مسابقات </t>
  </si>
  <si>
    <t>فرهنگي، هنري و ورزشي با همکاری تشکل‌های دانش آموزی.</t>
  </si>
  <si>
    <t>معرفي دانش‌آموزان مستعد در امور قرآني ، فرهنگي و هنري به مراكز قرآني آموزش و پرورش ، كانون هاي فرهنگي ـ تربيتي و ...</t>
  </si>
  <si>
    <t>همكاري با مدير مدرسه در ارزشيابي از زير مجموعه هاي معاون پرورشي و تربيت بدني شامل مشاورين ، مربي پرورشي ، مربي تربيت بدني و مراقبين سلامت.</t>
  </si>
  <si>
    <t>ايجاد بصيرت لازم در کارکنان ، دانش آموزان و والدین از طريق برگزاری جلسات اطلاع رسانی و فرهنگ سازی به منظورآشنايي با عملكرد دشمنان انقلاب و نظام در حوزه تهاجم فرهنگي .</t>
  </si>
  <si>
    <t>حضور در مدارس تحت پوشش مجتمع با نظر مدير مجتمع و انجام امور پرورشي مربوطه.</t>
  </si>
  <si>
    <t>بررسی ، مطالعه ، تحقیق و پژوهش به منظور کسب مهارتهای لازم و ارتقای علمی جهت ارائه راهکارهای مناسب در زمینه شغل مورد تصدی.</t>
  </si>
  <si>
    <t>تهیه و تنظیم تقویم اجرایی از فعالیت ها و وظایف محوله به منظور افزایش بهره وری.</t>
  </si>
  <si>
    <t xml:space="preserve">معاون پرورشي و تربيت بدني  </t>
  </si>
  <si>
    <t xml:space="preserve"> همکاری و هماهنگي با مدیر و سایر معاونین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t>
  </si>
  <si>
    <t xml:space="preserve">تهیه برنامه سالانه پرورشي و تربيت بدني مدرسه از طریق مشارکت شوراها و انجمن‌های رسمی مدرسه، کارکنان، اولیاء و دانش آموزان و ارائه به مدیر  جهت تصویب در شورای مدرسه و اطلاع رساني به موقع به کارکنان، دانش آموزان و اولياء آنها. </t>
  </si>
  <si>
    <t>برنامه ريزي، نظارت و اجرای فعاليت‌هاي عمومي و فراگير مدرسه  نظير مراسم آغازين، مناسبت‌ها، ايام ا...، نماز جماعت، فعاليت‌هاي قرآنی و گروهي و مسابقات فرهنگي، هنري و ورزشي، بازدیدها و اردوهای آموزشی و پرورشی.</t>
  </si>
  <si>
    <t xml:space="preserve">تهيه و تنظيم گزارش‌هاي لازم درخصوص فعاليت‌هاي پرورشي و تربيت بدني  مدرسه با همکاري و مشارکت عوامل مربوط جهت ارائه به مدير. </t>
  </si>
  <si>
    <t>همکاری در برنامه‌ریزی جهت تشکیل جلسات مرتبط (گروه‌های آموزشی و شوراهای مدرسه، انجمن اولیاء و مربیان، شورای معلمان وشورای دانش آموزی و...) و زمینه سازی برای حضورفعال اعضاء .</t>
  </si>
  <si>
    <t>فعال نگه داشتن برنامه‌هاي پرورشي و تربيت بدني به ویژه درصورت عدم حضورکارکنان پرورشي و تربيت بدني مدرسه.</t>
  </si>
  <si>
    <t xml:space="preserve"> نظارت بر حسن انجام فعالیت‌ها و وظایف عوامل انسانی حوزه پرورشی و تربیت بدنی و ارزشیابی مستمر از عملکرد آنها بر اساس ضوابط، همچنین شناسایی کارکنان کوشا، ساعی، فعال و شایسته با همکاری سایر معاونان و معرفی به مدیر مجتمع به منظور تقدیر و تشویق آنها.</t>
  </si>
  <si>
    <t xml:space="preserve">انجام مسئولیت‌های مدیر در زمینه امور پرورشي و تربيت بدني مدرسه در غياب وی و بر اساس اختيارات تفويض شده. </t>
  </si>
  <si>
    <t xml:space="preserve"> جلب مشارکت معلمان و ساير کارکنان براي ايفای نقش پرورشي آنان. </t>
  </si>
  <si>
    <t>برنامه ریزی ونظارت بر فعالیت‌ها و امور مربوط به فضاهای پرورشی وتربیت بدنی (نمازخانه، کتابخانه، واحد سمعی و بصری و...) مدرسه و توسعه و تجهیز آنها.</t>
  </si>
  <si>
    <t>اجراي آیین نامه‌ها، دستورالعمل‌ها، شيوه نامه‌ها و بخشنامه‌هاي ارجاعی از سوی مدیر در چارچوب وظایف محوله.</t>
  </si>
  <si>
    <t>نظارت بر اجرا و ارزشيابي برنامه‌ها و فعاليت‌هاي پرورشي و تربيت بدني مدرسه.</t>
  </si>
  <si>
    <t>ايجاد، تکمیل واستفاده مناسب از پرونده‌های تربیتی و سلامت دانش آموزان مدرسه.</t>
  </si>
  <si>
    <t>برنامه‌ريزي غني سازي اوقات فراغت و فوق برنامه دانش آموزان مدرسه مطابق سياست‌هاي اعلام شده از سوي مراجع ذيربط.</t>
  </si>
  <si>
    <t>برنامه‌ريزي و اجراي فعاليت‌هاي عمومي و فراگير مدرسه نظير مراسم آغازين، مناسبت‌ها، ايام ا...، نماز جماعت، فعاليت‌هاي گروهي و مسابقات فرهنگي، هنري و ورزشي با همکاری تشکل‌های دانش آموزی.</t>
  </si>
  <si>
    <t>تهیه پیش نویس و مکاتبات و گزارش های لازم.</t>
  </si>
  <si>
    <t>انجام سایر امور ارجاعی در صورت لزوم.</t>
  </si>
  <si>
    <t>تشكيل جلسات توجيهي با خانواده ها و دانش آموزان در آغاز سال تحصيلي به منظور تبيين برنامه هاي ويژه پرورشي دانش آموزان استعدادهاي درخشان</t>
  </si>
  <si>
    <t>برنامه ريزي جلسات آموزشي مسابقات قرآن و مدارس قرآن سمپاد با حضور افراد خبري</t>
  </si>
  <si>
    <t>برنامه ريزي جلسات گفتمان پاسخگويي به شبهات ديني و اعتقادي با دعوت اساتيد برجسته حوزه و دانشگاه</t>
  </si>
  <si>
    <t xml:space="preserve">برنامه ريزي جهت ارتقاء فعاليت هاي ورزشي جهت ايجاد نشاط و تحركي در محيط مدرسه </t>
  </si>
  <si>
    <t>معاون فناوري آموزشي</t>
  </si>
  <si>
    <t xml:space="preserve"> همکاری و تعامل با مدیر و سایر معاونین وکارکنان آموزشگاه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 همکاری با سایر معاونین و کارکنان آموزشگاه در جهت بهبود امور و افزایش بهره وری در مدرسه</t>
  </si>
  <si>
    <t xml:space="preserve"> ایجاد محیطی آموزنده و پرورش دهنده برای شکوفا شدن استعدادهای مختلف دانش آموزان متناسب با تفاوت‌های فردی آنها.</t>
  </si>
  <si>
    <t>همکاری جهت برنامه ریزی به منظور جلب مشارکت معلمان و سایر کارکنان مدرسه برای ایفای نقش فناوری و آموزشی وتربیتی.</t>
  </si>
  <si>
    <t>تلاش در ایجاد هماهنگی بین عوامل انسانی مدرسه در اجرای صحیح و به موقع برنامه‌ها و فعالیت‌های آموزشی براساس ضوابط و مقررات مربوط ومرتبط با فناوری.</t>
  </si>
  <si>
    <t>همکاری در نظارت بر حسن انجام فعالیت‌ها و وظایف کارکنان مدرسه و ارزشیابی مستمر از عملکرد آنها بر اساس ضوابط، همچنین شناسایی کارکنان کوشا، ساعی، فعال و شایسته در زمینه استفاده از فناوری های نوین آموزشی ومعرفی به مدیر به منظور تقدیر و تشویق آنها.</t>
  </si>
  <si>
    <t>همکاری در برنامه ريزي، نظارت و اجرای فعاليت‌هاي مرتبط با فناوری های نوین آموزشی و فراهم نمودن امکانات جهت برگزاری مسابقات رایانه ای .</t>
  </si>
  <si>
    <t>همکاری در تأمین شرایط مناسب بهداشتی (عمومی، فردی و محیطی) و ایمنی دانش‌آموزان وکارکنان مدرسه در سایت رایانه .</t>
  </si>
  <si>
    <t>همکاری در تهیه، تنظیم و اجرای برنامه ارزشیابی پیشرفت تحصیلی و امتحانات و اطلاع رسانی به موقع به اولیاء و دانش آموزان و ارائه به مدیر.</t>
  </si>
  <si>
    <t xml:space="preserve"> همکاری درآماده سازی فضا و تجهیزات قبل از آغازسال تحصیلی و همچنین برنامه‌ریزی و نظارت بر تجهیز و توسعه مدرسه، و حفظ و نگهداری اموال، فضاها و تجهیزات آموزشی و پرورشی. </t>
  </si>
  <si>
    <t>تحویل اسناد و صورت اموال و وسایل مربوطه ( سایت رایانه ، آزمایشگاه و کارگاه )  درصورت تغییرسمت به مسئول مربوط طبق مقررات.</t>
  </si>
  <si>
    <t>همکاری در تهیه، بررسی و توزیع کتب، نشریات، رسانه‌های دیداری و شنیداری مطابق ضوابط مربوط به فناوری ورایانه.</t>
  </si>
  <si>
    <t xml:space="preserve"> بررسی ، مطالعه ، تحقیق و پژوهش به منظور کسب مهارتهای لازم و ارتقای علمی جهت ارائه راهکارهای مناسب در زمینه شغل مورد تصدی</t>
  </si>
  <si>
    <t>ساماندهی و نظارت بر عملکرد تجهیزات حرارتی ، برودتی ، ایمنی و امنیتی ، روشنایی ، الکتریکی ، الکترونیکی و مکانیکی سایت رایانه ، کارگاه و آزمایشگاه مدرسه و ارائه گزارش لازم به مدیر در جهت رفع نقایص موجود و افزایش ضریب ایمنی آنها به منظور حفاظت از اموال دولتی و جلوگیری از وقایع احتمالی.</t>
  </si>
  <si>
    <t>نظارت بر وضعیت رایانه ها ، سرور و سایر تجهزات موجود در سایت رایانه و کلاسهای هوشمند و تلاش در رفع عیوب موجود در سیستم ها و ارائه گزارش به مدیر در خصوص رفع عیب هایی که نیاز به حضور کارشناس مربوطه را دارد.</t>
  </si>
  <si>
    <t>نصب و راه اندازی سیستم های سخت افزاری و  نرم افزاری و  بروز رسانی سیستم عاملها ، اتصال به اینترنت و یا سایر شبکه های مجاز اعلام شده از سوی وزارت آموزش و پرورش به نحوی که سایت رایانه همواره قابلیت استفاده حداکثری را برای دانش آموزان و معلمین داشته باشد.</t>
  </si>
  <si>
    <t>تهیه آرشیو منظم و منسجم و نگهداری مناسب از نرم افزار و محتواهای آموزشی و پرورشی مجاز ( معرفی شده از سوی وزارت آموزش و پرورش ) به نحوی که دانش آموزان و معلمین بتوانند به آن دسترسی آسان داشته و از آن استفاده مطلوب نمایند.</t>
  </si>
  <si>
    <t xml:space="preserve"> نصب ویروس یاب و سایر ابزارهای کنترلی بر روی سیستم های مدرسه و سایت رایانه و بروز رسانی آنها.</t>
  </si>
  <si>
    <t>نظارت ، بروز رسانی اخبار واطلاعات ، حفظ و نگهداری وکنترل محتواهای موجود در وب سایت مدرسه به نحوی که همواره به روز و فاقد هرگونه اشکال فنی و یا محتوایی باشد .</t>
  </si>
  <si>
    <t>دقت و اطمینان از ضریب ایمنی وب سایت و امنیت اطلاعات اختصاصی مدرسه ، دانش آموزان و ... که بر روی وب سایت مدرسه قرار می گیرد به نحوی که افراد غیر نتوانند به این اطلاعات دسترسی یافته و رعایت حریم خصوصی افراد لحاظ گردد. در هاست و دامین داخلی رعایت سطح دسترسی ها حتما در اولویت قرار گیرد.</t>
  </si>
  <si>
    <t>اطلاع رسانی سریع به مدیر و سایر مسئولین ذیربط در زمان بروز وقایع احتمالی ( هک ، حمله های اینترنتی ، درج کلمات و اطلاعات نامناسب و ... ) به منظور رفع مشکل و انجام پیگیری های مربوطه تا حصول نتیجه.</t>
  </si>
  <si>
    <t xml:space="preserve"> برگزاری جلسات اطلاع رسانی و فرهنگ سازی برای کارکنان و والدین در خصوص نحوه نظارت بر استفاده دانش آموزان از رایانه و ... و خطرات و وقایعی که ممکن است برای دانش آموزان در استفاده از این ابزار و فضای مجازی حادث گردد.</t>
  </si>
  <si>
    <t>برپایی جشنواره تولید محتوای آموزشی و پرورشی در بین کارکنان و دانش آموزان مدرسه و ارائه برترین ها به اداره آموزش و پرورش منطقه / شهرستان مطابق با سیاست های ابلاغی وزرات متبوع</t>
  </si>
  <si>
    <t xml:space="preserve"> ارائه پیشنهاد به مدیر در خصوص محتواهای آموزشی و پرورش مورد نیاز مدرسه جهت تهیه آنها از مراجع قانونی مجاز و معتبر تایید شده از سوی وزارت متبوع.</t>
  </si>
  <si>
    <t>ایجاد کارگروههای نقد و نظریه پردازی درباره کتاب ها، مجلات رشد و نرم افزارهای آموزشی و پرورشی مختلف با همکاری گروههای دانش آموزی در مدرسه و معلمین مربوطه.</t>
  </si>
  <si>
    <t xml:space="preserve"> برنامه ریزی ، نظارت و هماهنگی جهت استفاده از محتوای آموزشی و پرورشی مبتنی بر فناوری های نوین و ظرفیت های شبکه ملی رشد.</t>
  </si>
  <si>
    <t>ارائه پیشنهاد جهت تولید محتوای الکترونیکی و نرم افزارهای آموزشی و پرورشی به مدیر جهت ارائه گزارش به اداره آموزش و پرورش متبوع.</t>
  </si>
  <si>
    <t xml:space="preserve"> انجام وظایف دبیر ، در سایت رایانه ، آزمایشگاه  یا کارگاه  درس مربوطه در زمان عدم حضور وی .</t>
  </si>
  <si>
    <t>تهیه و آماده سازی وسایل لازم برای آزمایش های مورد نظر و یا فعالیت های کارگاهی مورد نیاز دبیر مربوطه.</t>
  </si>
  <si>
    <t>همکاری با دبیر مربوطه در زمینه تدریس عملی.</t>
  </si>
  <si>
    <t>همکاری در جمع آوری ، مرتب سازی و تمیز نمودن وسایل آزمایشگاه و کارگاه پس از خاتمه درس هر یک از دبیران با همکاری دانش آموزان و دبیر مربوطه.</t>
  </si>
  <si>
    <t>رعایت موارد ایمنی و نصب هشدار های لازم در آزمایشگاه و کارگاه به منظور جلوگیری از خطرات احتمالی.</t>
  </si>
  <si>
    <t>تهیه و تنظیم فهرست لوازم و وسایل موجود در سایت رایانه ، کارگاه و آزمایشگاه مدرسه.</t>
  </si>
  <si>
    <t>ارائه گزارش به مدیر در خصوص مواد مصرفی مورد نیاز در آزمایشگاه و کارگاه و همچنین موادی که تاریخ مصرف آنها منقضی شده و باید امحاء گردند و امحاء صحیح و ایمن آنها با نظارت مدیر مدرسه.</t>
  </si>
  <si>
    <t>همکاری با مدیر در خرید تجهزات سایت رایانه ، کارگاه و آزمایشگاه</t>
  </si>
  <si>
    <t>تهیه و نگهداری دفتر ثبت خلاصه فعالیت های سایت رایانه ، کارگاه و آزمایشگاه که توسط معلمین و دانش آموزان صورت می پذیرد.</t>
  </si>
  <si>
    <t>تهیه پیش نویس و مکاتبات و گزارش های لازم</t>
  </si>
  <si>
    <t>همکاری در اجرای اتوماسیون اداری  تحت وب  در واحد های آموزشی و رفع مشکلات احتمالی بوجود آمده در سیستم</t>
  </si>
  <si>
    <t>همکاری با معاون اجرایی مدرسه هنگام ثبت نام دانش آموزان در سامانه سناد و تغذیه فرم های 600 بکفا.</t>
  </si>
  <si>
    <t>اهتمام لازم در خصوص هوشمند نمودن مدرسه با هماهنگي مدير برابر ضوابط و مقررات موجود</t>
  </si>
  <si>
    <t>معاون فني و مهارتي</t>
  </si>
  <si>
    <t>سعي در تزكيه و الگوسازي خويش و اسوه شدن براي دانش آموران براساس موازين شرع مقدس اسلام و اصل ولايت فقيه</t>
  </si>
  <si>
    <t>اهتمام دربوجودآوردن محيطي كاملا اسلامي و نظارت دقيق بر طرز رفتار و اعمال دانش آموزان براساس موازين شرعي و دستورالعملهاي انضباطي مربوط</t>
  </si>
  <si>
    <t xml:space="preserve">تمهيد مقدمات و ايجاد امكانات لازم در زمينه برگزاري مراسم مذهبي و صبحگاهي و نماز جماعت و بزرگداشت ايام مذعبي و رفع نارسائيها و كمبود احتمالي در اين زمينه. </t>
  </si>
  <si>
    <t>کنترل ورود و خروج هنرجویان به کارگاه و ملزم نمودن دانش آموزان و عوامل آموزشی کارگاه در محدوده ساعات آموزشی</t>
  </si>
  <si>
    <t xml:space="preserve">مراقبت در حسن اجراي برنامه هاي امتحانات  دروس اختصاصی اعم از بخش نظری یا عملی و گزارش آن به رئيس. </t>
  </si>
  <si>
    <t xml:space="preserve"> شركت در جلسات شوراي دبيران و هنر آموزان و  انجمن اولياء و مربيان و ساير جلسات متشكله در هنرستان برحسب مورد. </t>
  </si>
  <si>
    <t xml:space="preserve"> همكاري در تنظيم برنامه هاي پرورشي و فوق برنامه كه توسط مربي امورتربيتي صورت مي گيرد. </t>
  </si>
  <si>
    <t xml:space="preserve"> رسيدگي و مراقبت مستقيم برنحوه رفتار و حركات و طرز پوشش دانش آموزان بخصوص رعايت حجاب اسلامي براي خواهران دانش آموز</t>
  </si>
  <si>
    <t xml:space="preserve">همكاري با رئيس در انجام وظايف مربوط به شغل. </t>
  </si>
  <si>
    <t xml:space="preserve">همكاري با ديگر معاونين در انجام وظايف مربوط. </t>
  </si>
  <si>
    <t xml:space="preserve">تهيه و تنظيم گزارشهاي لازم از چگونگي رويداد وقايع و اتفاقات و ارائه آن به رئيس. </t>
  </si>
  <si>
    <t xml:space="preserve"> حضور فعال در هنرستان در كليه اوقات رسمي ضمن سال تحصيلي و دوره تابستاني حداقل نيم ساعت قبل از آغاز كار روزانه و مادامي كه برنامه ها و فعاليت هاي آموزشي،‌پرورشي و جنبي در جريان است. </t>
  </si>
  <si>
    <t xml:space="preserve"> رسيدگي به ورود و خروج دانش آموزان و ثبت غيبتهاي آنان در دفاتر مخصوص و بررسي علت غيبت آنها و اعلام گزارش به رئيس جهت انجام اقدامات بعدي. و هماهنگی با سایر معاونین به منظور جلوگیری از تداخل وظایف  </t>
  </si>
  <si>
    <t xml:space="preserve"> اقدام به ارسال گزارش غيبت دانش آموزان براي اولياء آنها حداكثر تا دو روز بعد و پيگيري آن . </t>
  </si>
  <si>
    <t>مراقبت و رسيدگي به حضور و غياب دبيران و ساير كاركنان و ثبت غيبتها در دفاتر مخصوص و گزارش آن به رئيس</t>
  </si>
  <si>
    <t xml:space="preserve"> همكاري با مشاوران و معلمان راهنما در ارتباط با پيشرفت برنامه هاي پرورشي و آموزشي و ايجاد هماهنگي بين عوامل اجرايي و  خدماتي و نظارت بر امور محوله آنها. </t>
  </si>
  <si>
    <t xml:space="preserve"> نظارت و مراقبت برامور مربوط به بايگاني و معرفي دانش آموزان سال آخر براي امتحانات پاياني با نظر رئيس. </t>
  </si>
  <si>
    <t xml:space="preserve"> مراقبت برانجام امور دفتري و مكاتباتي. </t>
  </si>
  <si>
    <t xml:space="preserve">رسيدگي و مراقبت در امربهداشت و اصول ايمني دانش آموزان در كارگاهها. </t>
  </si>
  <si>
    <t xml:space="preserve">رسيدگي بر كار و فعاليتهاي مستخدمني، سرايدار، نگهبان و ديگر عوامل خدماتي. </t>
  </si>
  <si>
    <t>عضويت در ستاد كارآموزي برابر دستورالعملها</t>
  </si>
  <si>
    <t xml:space="preserve"> نظارت بر امر كارآموزي هنرجويان و تانظيم برنامه اجرايي آن. </t>
  </si>
  <si>
    <t xml:space="preserve"> نظارت بر نحوه آموزشهاي عملي ، مهارتي و همكاري باهنرآموزان، استادكاران و ساير عوامل آموزشهاي عملي دررابطه با انجام وظايف شغلي. </t>
  </si>
  <si>
    <t xml:space="preserve">سركشي مداوم به كارگاهها و مراكز آموزش عملي (کارگاه های مختلف و همچنین مزارع و باغها ... در هنرستان كشاورزي) و نظارت برامور آموزشي و پرورشي و رعايت اصول ايمني آنها. </t>
  </si>
  <si>
    <t xml:space="preserve"> تهيه پيش نويس گزارشها و مكاتبات مربوط در صورت لزوم. </t>
  </si>
  <si>
    <t>معاون درانجام وظايف خود در مقابل رئيس مسئوليت دارد و به همكاري و اجراي دستورات درحدود مقررات ملزم و درغياب وي نيز عهده دار مسئوليت واحد آموزشي مي باشد</t>
  </si>
  <si>
    <t>معاون مدير مجتمع</t>
  </si>
  <si>
    <t xml:space="preserve"> ايجاد تعامل بين كاركنان ، دانش آموزان و اولياي آنها به منظور تقدير و تشويق آنها .</t>
  </si>
  <si>
    <t xml:space="preserve"> تحويل اسناد ودفاتر امتحانات و صورت اموال و وسايل مدرسه در صورت تغيير سمت به مسئول مربوطه طبق مقررات .</t>
  </si>
  <si>
    <t xml:space="preserve"> نظارت بر تهيه، بررسي و توزيع كتب، نشريات، رسانه هاي ديداري و شنيداري توسط معاون يا مربي پرورشي و تربيت بدني مجتمع مطابق ضوابط .</t>
  </si>
  <si>
    <t xml:space="preserve"> پاسخگويي و اطلاع رساني به موقع به والدين، دانش آموزان ، كاركنان و ساير مراجعين به مدرسه برابر ضوابط و مقررات .</t>
  </si>
  <si>
    <t>معاون واحد های آموزشی تحت پوشش(معاون دبير  يا  معاون آموزگار)</t>
  </si>
  <si>
    <t>_ تقويت روح وحدت وارتباط اسلامي از طريق خط ولايت فقيه در بين دانش آموزان ،كاركنان ومعلمين وجلوگيري از هرگونه تفرقه وگروه گرايي ضمن رعايت اخلاق اسلامي</t>
  </si>
  <si>
    <t>- همكاري و تعامل با مدير مجتمع و ساير معاونين در فراهم سازي زمينه لازم جهت تحقق بخشيدن به اهداف مصوب دوره تحصيلي با همكاري و مشاركت كاركنان، دانش‌آموزان، و اولياي آنها با بهره گيري از امكانات و ظرفيت هاي داخل و خارج از واحد آموزشي.</t>
  </si>
  <si>
    <t>- تهيه برنامه هاي سالانه آموزشي مدرسه به رعايت ضوابط از طريق مشاركت اولياء، كاركنان، دانش آموزان.</t>
  </si>
  <si>
    <t>- تهيه و تنظيم برنامه هفتگي مدرسه بر اساس جدول مواد درسي برنامه مصوب و مطابق با دوره تحصيلي مربوط و سازماندهي نيروي انساني بر اساس ضوابط و متناسب با برنامه ها.</t>
  </si>
  <si>
    <t>- برنامه ريزي به منظور جلب مشاركت معلمان و ساير كاركنان مدرسه براي ايفاي نقش تربيتي.</t>
  </si>
  <si>
    <t>- نظارت، مراقبت بر نحوه رفتار، كردار و حضور و غياب دانش آموزان بر اساس آيين‌نامه انضباطي مصوب.</t>
  </si>
  <si>
    <t>- ايجاد هماهنگي بين عوامل انساني مدرسه در اجراي صحيح و به موقع برنامه ها و فعاليت هاي آموزشي بر اساس ضوابط و مقررات.</t>
  </si>
  <si>
    <t>- نظارت بر حسن انجام فعاليت ها و وظايف كاركنان مدرسه و ارزشيابي مستمر از عملكرد آنها بر اساس ضوابط، همچنين شناسايي كاركنان كوشا، ساعي، فعال و شايسته با همكاري ساير كاركنان و معرفي به مدير مجتمع به منظور تقدير و تشويق آنها.</t>
  </si>
  <si>
    <t>- نظارت و اجراي فعاليت هاي عمومي و فراگير مدرسه نظير مراسم آغازين، مناسبت‌ها، ايام ا...، نماز جماعت، فعاليت هاي قرآني و گروهي و مسابقات فرهنگي، هنري و ورزشي، بازديدها و اردوهاي آموزشي و پرورشي.</t>
  </si>
  <si>
    <t>- تأمين شرايط مناسب بهداشتي (عمومي، فردي و محيطي) و ايمني دانش آموزان و كاركنان مدرسه و اقدام در جهت پيشگيري از بيماري ها، سوانح و حوادث احتمالي و مقابله با آنها و نيز مراقبت از تغذيه ميان وعده دانش آموزان.</t>
  </si>
  <si>
    <t>- ايجاد تعامل بين كاركنان، دانش آموزان و اولياي آنها به منظور توسعه مهارت‌هاي زندگي مبتني بر اخلاق و رفتار اسلامي.</t>
  </si>
  <si>
    <t>- توسعه مهارت هاي حرفه اي خود و شركت در دوره هاي آموزشي و پرورشي، گردهمايي ها، جشنواره ها و جلسات مرتبط و همكاري در جهت شركت كاركنان مطابق ضوابط و مقررات.</t>
  </si>
  <si>
    <t>- تهيه، تنظيم و اجراي برنامه ارزشيابي پيشرفت تحصيلي و امتحانات و استخراج نتايج آن و اطلاع رساني به موقع به اولياء و دانش آموزان و ارائه به مدير مجتمع.</t>
  </si>
  <si>
    <t>- تجزيه و تحليل نتايج ارزشيابي پيشرفت تحصيلي، تربيتي و انضباطي و نيز حضور و غياب دانش آموزان با همكاري ساير كاركنان و معلمان و اطلاع رساني به موقع اولياء و دانش آموزان.</t>
  </si>
  <si>
    <t>- ايجاد زمينه براي بهبود وضعيت دانش آموزاني كه دچار افت تحصيلي، ناهنجاري‌هاي رفتاري- اخلاقي، نارسايي هاي جسماني و مشكلات خانوادگي مي‌باشند، با حفظ اصل رازداري و در صورت لزوم معرفي آنها به مدير مجتمع جهت اقدامات مقتضي.</t>
  </si>
  <si>
    <t>- مراقبت و رسيدگي به حضور و غياب كاركنان اداري و آموزشي و اتخاذ تدابير لازم براي انجام وظايف آنها در غياب ايشان با همكاري ساير كاركنان.</t>
  </si>
  <si>
    <t>- ايجاد تعامل با ساير كاركنان مدرسه و مراقبت بر اجراي صحيح وظايف آنان.</t>
  </si>
  <si>
    <t>- حضور فعال در مدرسه قبل از آغاز به كار روزانه و مادامي كه برنامه ها و فعاليت‌هاي آموزشي و پرورشي در جريان است و خارج شدن از آن پس از خروج تمامي دانش‌آموزان از مدرسه مطابق با ضوابط.</t>
  </si>
  <si>
    <t>- برنامه ريزي جهت تشكيل جلسات مرتبط (گروه هاي آموزشي و شوراهاي مدرسه، انجمن اولياء و مربيان، شوراي معلمان و شوراي دانش آموزي و ...) و زمينه سازي براي حضور فعال اعضاء و نيز نگهداري سوابق و صورت جلسات مربوط.</t>
  </si>
  <si>
    <t>- آماده سازي فضا و تجهيزات قبل از آغاز سال تحصيلي و همچنين برنامه ريزي و نظارت بر تجهيز و توسعه مدرسه و حفظ و نگهداري اموال، فضاها و تجهيزات آموزشي و پرورشي.</t>
  </si>
  <si>
    <t>- برنامه ريزي، ثبت نام و سازماندهي دانش آموزان مطابق ضوابط و مقررات مربوط.</t>
  </si>
  <si>
    <t>- مراقبت بر تهيه و تنظيم مدارک امتحانی ، صدور کارنامه تحصیلی ودفاتر رسمي مدرسه و مدارك پرسنلي كاركنان برابر مقررات و در زمان مقرر.</t>
  </si>
  <si>
    <t>- اجراي بخشنامه ها، دستورالعمل ها، آيين نامه ها، شيوه نامه ها و ... ارجاعي از سوي مدير مجتمع آموزشي و پرورشي در چارچوب وظايف محوله.</t>
  </si>
  <si>
    <t>- تهيه و تنظيم گزارش هاي لازم در خصوص فعاليت هاي مدرسه با همكاري و مشاركت عوامل مربوط و ارائه به مدير مجتمع.</t>
  </si>
  <si>
    <t>- همكاري با مدير و معاونين مجتمع در استفاده بهينه از كليه منابع موجود.</t>
  </si>
  <si>
    <t>-همكاري ونظارت برهوشمندسازي واحدآموزش.</t>
  </si>
  <si>
    <t>- بهره گيري از فناوري اطلاعات و ارتباطات در فعاليت هاي مدرسه.</t>
  </si>
  <si>
    <t>- تحويل اسناد و دفاتر امتحانات و صورت اموال و وسايل مدرسه در صورت تغيير سمت به مسئول مربوطه طبق مقررات.</t>
  </si>
  <si>
    <t>- نظارت بر تهيه، بررسي و توزيع كتب، نشريات، رسانه هاي ديداري و شنيداري توسط معاون يا مربي پرورشي و تربيت بدني مجتمع مطابق ضوابط.</t>
  </si>
  <si>
    <t>- پاسخگويي و اطلاع رساني به موقع به والدين، دانش آموزان كاركنان و ساير مراجعين به مدرسه برابر ضوابط و مقررات.</t>
  </si>
  <si>
    <t>- انجام کلیه اموری در این دستورالعمل به مسوول واحد آموزشی ( معاون ) تابعه مجتمع واگذار شده است.</t>
  </si>
  <si>
    <t>رئيس اداره سوادآموزي  شهرستان</t>
  </si>
  <si>
    <t>انجام وظايف تحت نظر  مدیر آموزش وپرورش شهرستان</t>
  </si>
  <si>
    <t xml:space="preserve">برنامه ریزی برای گسترش ونشر فرهنگ اسلامي متناسب ویژگی سواد آموزان </t>
  </si>
  <si>
    <t>ايجاد روحيه تعاون وتقويت ارزش هاي ديني دربين همكاران به منظور افزايش كارايي</t>
  </si>
  <si>
    <t xml:space="preserve">اجراي سياست­ها و خط مشي‏ها و مصوبات ،مواد قانوني، آئين نامه ها، دستورالعمل ها ،وبخشنامه هاي صادره </t>
  </si>
  <si>
    <t>برنامه ریزی سالانه ومیان مدت ، مبتنی بر راهبردها وتهيه وتدوين برنامه هاي منطقه اي ،محلي برای تحقق برنامه هاي پنجم سوادآموزي</t>
  </si>
  <si>
    <t>هماهنگي برای متناسب سازی راهبردهای ملی و بخشی (سوادآموزی) با راهبردهای توسعه شهرستان</t>
  </si>
  <si>
    <t xml:space="preserve">ساماندهی مطلوب منابع انسانی ،مالی ،تجهیزات و....  با بکارگیری ابزارهای کارآمددر جهت تحق اهداف سازمانی </t>
  </si>
  <si>
    <t xml:space="preserve">بهره گیری از ظرفیت­های موجود از قبیل منابع انسانی ،تامین فضای مناسب کلاس­ها و....از طریق اخذ مشارکت با دستگاههای اجرایی شهرستان و شوراهای اسلامی </t>
  </si>
  <si>
    <t xml:space="preserve">تلاش در جهت شناخت نيازهاي سوادآموزي و افزايش سطح كمي وكيفي باسوادي درسطح شهرستان وكاهش بي سوادي وجلوگيري ازرشد ورجعت به بي سوادي، از طریق کاربست نتایج تحقيقات وپژوهش در امر سوادآموزي </t>
  </si>
  <si>
    <t xml:space="preserve">نظارت مستمر و مداوم برفرایند اجرایی از طریق نظارت دوره­ای، بازدید میدانی ،اخذ وبررسی گزارش­ها و...و صدور دستورالعمل­های لازم </t>
  </si>
  <si>
    <t xml:space="preserve">ایجاد هماهنگي همسو لازم در حوزه منابع وامكانات فعاليت هاي سوادآموزي </t>
  </si>
  <si>
    <t xml:space="preserve">تهيه وابلاغ  دستورالعمل هاي لازم بمنظور پيشبرد امور سواد آموزی </t>
  </si>
  <si>
    <t xml:space="preserve">هدایت و اداره امور مربوط به ستاد سوادآموزی شهرستان موضوع ماده (2)مصوبه پانصدوپنجمین جلسه شورایعالی انقلاب فرهنگی در زمینه توسعه مشارکت­ها با ديگر دستگاه ها وفراهم سازی فعالیت­های قابل واگذاری </t>
  </si>
  <si>
    <t xml:space="preserve">تهیه و تدوین برنامه جامع آموزش منایع انسانی و پیگیری در ابلاغ و اجرای دوره­های اموزش ضمن خدمت کارکنان </t>
  </si>
  <si>
    <t>بهره­گیری از شیوه­های نوین توسعه دانش منابع انسانی با استفاده از جلسات توجیهی ، کارگاه آموزشی شناسایی و رفع مشکل و... شهرستان هاوفراهم آوردن مقدمات وزمينه تبادل اطلاعات وتجربيات</t>
  </si>
  <si>
    <t>برنامه ريزي وتعيين شيوه وراهكار هاي تبليغاتي واجرای آن برای تحقق برنامه هاي سوادآموزي  بويژه نگهداري مخاطبين در كلاس هاي آموزشي</t>
  </si>
  <si>
    <t xml:space="preserve">برقراري ارتباط وهماهنگي درون سازماني و برون سازمانی (فرمانداری ها، آموزش وپرورش سایردستگاه­هاي اجرائی شهرستان) برای تبین وتشریح سياست ها وهم افزایی منابع محلی </t>
  </si>
  <si>
    <t>استفاده مناسب و لازم از ابزارهای فناوری اطلاعات و ارتباطات برای تولید اطلاعات دقیق وتوسعه میزان دسترسی به اطلاعات برای کارکنان</t>
  </si>
  <si>
    <t>هدايت واجرای امور مربوط به پيش بيني وبرآوردبودجه وامكانات مورد نياز ،تامين اعتبار، اموال و.... براساس قوانين و مقررات</t>
  </si>
  <si>
    <t xml:space="preserve">اجراي قوانين و مقررات اداري ، مالي ، محاسباتي و استخدامي دولت </t>
  </si>
  <si>
    <t xml:space="preserve">ارزيابي از برنامه ها وطرح ها وانعكاس نتايج به واحد هاي ذيربط ومسئولان مافوق </t>
  </si>
  <si>
    <t>رئيس اردوگاه</t>
  </si>
  <si>
    <t>مطالعه وبررسي واهتمام لازم جهت حسن اجراي كليه دستورالعمل هاي ارسالی از سوي وزارت ، اداره كل ، مديريت /اداره متبوع درزمينه شغل موردتصدي   ؛</t>
  </si>
  <si>
    <t>نظارت بركاركاركنان تحت تصدي؛</t>
  </si>
  <si>
    <t>آماده سازي اردوگاه جهت پذيرش اردوهاي دانش آموزي ،همايش هاو...درتمام زمينه هابه منظوراستفاده بهينه ازامكانات موجود؛</t>
  </si>
  <si>
    <t>تلاش لازم درجهت غني سازي اوقات فراغت دانش آموزان بانظرمسئول مافوق؛</t>
  </si>
  <si>
    <t>تلاش درجهت توسعه وگسترش فعاليت هاي اردويي واجتماعي دانش اموزان منطبق بامعيارهاي اصولي وشيوه نامه ها ودستورالعمل هاي مربوط؛</t>
  </si>
  <si>
    <t>اهتمام لازم به منظورتعميق وتحكيم باورهاي ديني ورشدفضايل اخلاقي دانش آموزان ؛</t>
  </si>
  <si>
    <t>برنامه ريزي صحيح براي ايجادامكانات فرهنگي ،هنري ،ورزشي ،ومهارتي اردوگاه بانظر مسئول مافوق ورعايت ضوابط؛</t>
  </si>
  <si>
    <t>پيش بيني وبرآوردامكانات واعتبارات موردنياز جهت توسعه و تجهيز اردوگاه به منظور برگزاري هرچه بهتر اردوهاي دانش آموزي و...وارائه به مسئول مافوق؛</t>
  </si>
  <si>
    <t>مراقبت وحفاظت ازاموال ،تاسيسات وتجهيزات اردوگاه؛</t>
  </si>
  <si>
    <t>انجام اقدامات لازم ومستمربرامرنظافت عمومي ،بهداشت فردي ،محيط اردوگاه ؛</t>
  </si>
  <si>
    <t>تلاش درجهت ارتقاء كيفي وكمي فعاليت هاي اردويي؛</t>
  </si>
  <si>
    <t>رعايت كامل اصول ومقررات حاكم برعقدقراردادهاونظارت برحسن اجراي قراردادهاي تنظيمي باهماهنگي واحدهاي ذيربط ؛</t>
  </si>
  <si>
    <t>انجام اموراداري ،مالي وتنظيم دفاتر،پذيرش ،اموال وبرابرمقررات ودستورالعمل هاي موجود؛</t>
  </si>
  <si>
    <t>شركت درجلسات وكميسيون هاي مختلف طبق دستورمسئولين مافوق؛</t>
  </si>
  <si>
    <t>ارائه  راهنمايي هاي لازم به كاركنان تحت تصدي ؛</t>
  </si>
  <si>
    <t>كوشش درجهت رفع نارسائيهاوكمبودهاي كانون وتهيه گزارش به مسئول مافوق دراين زمينه ؛</t>
  </si>
  <si>
    <t>بررسي ،مطالعه ،تحقيق و پژوهش به منظور كسب مهارتهاي لازم و ارتقاء علمي جهت ارائه ي راهكارهاي مناسب در زمينه ي شغل مورد تصدي ؛</t>
  </si>
  <si>
    <t>تهيه پيش نويس مكاتبات وگزارشهاي لازم ؛</t>
  </si>
  <si>
    <t>پاسخگويي مناسب به تماس های حضوری و غير حضوری در چارچوب وظايف پست مورد تصدی؛</t>
  </si>
  <si>
    <t>رئيس كانون فرهنگي و تربيتي</t>
  </si>
  <si>
    <t xml:space="preserve">مطالعه وبررسي واهتمام لازم جهت حسن اجراي كليه دستورالعمل هاي ارسالی از سوي وزارت، اداره كل ومديريت /اداره متبوع درزمينه شغل موردتصدي؛   </t>
  </si>
  <si>
    <t>اهتمام لازم جهت  حسن برگزاري  كلاس دررشته هاي فرهنگي ، علمي ، ادبي، هنري، ورزشي و مهارتي بر طبق مقررات و ضوابط موجود؛</t>
  </si>
  <si>
    <t>تلاش لازم به منظورارتقاء كمي وكيفي فعاليت هاي كانون؛</t>
  </si>
  <si>
    <t>تهيه طرحهاي لازم جهت جذب دانش آموزان وثبت نام به موقع آنان براساس دستورالعمل هاي صادره؛</t>
  </si>
  <si>
    <t>اهتما م لازم جهت برپايي نمايشگاههاوبرگزاري مراسم ايام االه به نحو شايسته وباكمك وحضورفعالانه اعضا كانون باكسب مجوزوهماهنگي بامديريت /اداره مربوط؛</t>
  </si>
  <si>
    <t xml:space="preserve">تعامل باوالدين ومسئولين وسازمانهاونهادهاوائمه جمعه و...به منظورجذب مشاركتهاي معنوي ومادي آنهادرجهت پيشبرداهداف وبرنامه هاي كانون؛ </t>
  </si>
  <si>
    <t>بر نامه ريزي وتلاش براي حسن برگزاري مسابقات داخلي دررشته هاي مختلف وتهيه جوايزبراي برگزيدگان به منظورتشويق وترغيب آنها؛</t>
  </si>
  <si>
    <t>پيش بيني اعتبارات موردنيازساليانه كانون وارايه به مسئولين ذيربط؛</t>
  </si>
  <si>
    <t xml:space="preserve">تشكيل شوراهاوانجمنهاي كانون مطابق اساسنامه هاي مربوط؛ </t>
  </si>
  <si>
    <t>شركت در شوراها و گروه هاي پرورشي با نظر مسئولين مربوط ؛</t>
  </si>
  <si>
    <t>نظارت برحسن انجام وظايف كاركنان آن؛</t>
  </si>
  <si>
    <t>نظارت ومراقبت لازم برحفظ اموال كانون ورعايت مسايل ايمني وبهداشتي آن؛</t>
  </si>
  <si>
    <t>حضوردركانون حداقل نيم ساعت قبل ازآغازكارودايرنگهداشتن كانون درتمام طول سال؛</t>
  </si>
  <si>
    <t xml:space="preserve">ارايه راهنمايي هاي لازم به كاركنان تحت تصدي؛ </t>
  </si>
  <si>
    <t>كوشش درجهت رفع نارسائيهاوكمبودهاي كانون وتهيه گزارش به مقامات مافوق دراين زمينه ؛</t>
  </si>
  <si>
    <t>همكاري باعوامل پرورشي درسطح شهرستان / منطقه ؛</t>
  </si>
  <si>
    <t>نظارت بر حضور و غياب كاركنان و انجام اقدمات لازم دررابطه باغيبت آنان ؛</t>
  </si>
  <si>
    <t xml:space="preserve">بررسي ،مطالعه ،تحقيق و پژوهش به منظور كسب مهارتهاي لازم و ارتقاء علمي جهت ارائه ي راهكارهاي مناسب در زمينه ي شغل مورد تصدي؛ </t>
  </si>
  <si>
    <t>پاسخگویي مناسب به تماس های حضوری و غیر حضوری در چارچوب وظايف پست مورد تصدی؛</t>
  </si>
  <si>
    <t xml:space="preserve">مدیر /رئیس اداره آموزش و پرورش   </t>
  </si>
  <si>
    <t xml:space="preserve">سعي در تزكيه و الگوسازي خويش و اسوه شدن براي كاركنان اداري و آموزشي و پرورشي و دانش‌آموزان براساس موازين شرع مقدس اسلام وحركت درخط ولايت فقيه . </t>
  </si>
  <si>
    <t xml:space="preserve">اهتمام دربوجود آوردن محيطي كاملاً اسلامي وتقويت روحيه وحدت اسلامي ازطريق حركت درخط ولايت فقيه دربين كاركنان آموزشي واداري وجلوگيري از هرگونه تفرقه وگروه گرائي. </t>
  </si>
  <si>
    <t xml:space="preserve">اهتمام دربوجود آوردن محيطي كاملاً پرورش دهنده و آموزنده منطبق با موازين اسلامي و فقاهتي درزمينه شكوفاشدن استعدادهاي فكري كاركنان آموزشي واداري . </t>
  </si>
  <si>
    <t xml:space="preserve">نظارت دقيق ومستمر برنحوه رفتار وكردار كاركنان آموزشي وپرورشي واداري وبويژه درمورد پوشش اسلامي خواهران برطبق موازين شرع مقدس اسلام . </t>
  </si>
  <si>
    <t xml:space="preserve">سعي درايجاد ارتباط اسلامي بين كاركنان براي پيشبرد اخلاق و رفتار اسلامي آنها . </t>
  </si>
  <si>
    <t xml:space="preserve"> اهتمام در خصوص تدوين برنامه سالانه </t>
  </si>
  <si>
    <t>نظارت بر برگزاري نمازجماعت در سطح واحدهاي آموزشي و پرورشي جهت ايجاد زمينه حركت واقعي به سوي الله وانگيزه واقعي براي عمل به معروف ونهي از منكر</t>
  </si>
  <si>
    <t>تعيين خط مشي  آموزش وپرورش درقالب سياست هاي  وزارت آموزش وپرورش جمهوري اسلامي با نظر  مديركل آموزش و پرورش استان و در حوزه مربوط  .</t>
  </si>
  <si>
    <t>نظارت بر فعاليتهاي سواد آموزي و تداوم فعاليتها و تلاش در جهت ريشه كني بيسوادي در حوزه مربوط</t>
  </si>
  <si>
    <t xml:space="preserve">اهتمام لازم جهت افزايش سطح كمي وكيفي باسوادي وكاهش بيسوادي </t>
  </si>
  <si>
    <t>اهتمام لازم در جهت جلب مشاركت  هاي مردمي و توسعه مدارس غير دولتي  به منظور استفاده از توان و همكاريهاي مردم به منظوررفع مشكلات آموزش وپرورش و ترغیب و تشویق مردم به منظور همکاری با آموزش و پرورش</t>
  </si>
  <si>
    <t>تقسيم كار بين كاركنان اداره ونظارت برحسن اجراي وظايف آنان .</t>
  </si>
  <si>
    <t>نظارت كلي برحضور وغياب كاركنان تحت سرپرستي وصدور دستور مقتضي دراين مورد</t>
  </si>
  <si>
    <t xml:space="preserve">كوشش در اجراي صحيح ودقيق طرح ها و برنامه های ابلاغی و موافقت نامه ها وقوانين وآئين نامه ها و بخشنامه ها و دستورالعملهاي اداري وآموزشي و پرورشي  </t>
  </si>
  <si>
    <t>تلاش جهت رعايت مصوبات كميته مستندسازي استان ومنطقه.</t>
  </si>
  <si>
    <t>ایجاد ارتباط وهمكاري با مقامات دولتي درسطح شهرستان و منطقه جهت ايجاد تسهيلات لازم به منظور پيشبرد اهداف آموزش وپرورش .</t>
  </si>
  <si>
    <t>برنامه ریزی و تلاش برای کاهش افت تحصیلی و افزایش میانگین نمرات و افزایش پوشش تحصیلی و نرخ گذر تحصیلی</t>
  </si>
  <si>
    <t xml:space="preserve">اقدام به تشكيل شوراي آموزش وپرورش منطقه اي با توجه به مصوبات شوراي استان و بررسي آئين نامه ها و دستورالعملهاي مربوط و وظايف ديگري كه به عهده دبير شورا واگذار شده وارائه برنامه سالانه به شوراي مذكور </t>
  </si>
  <si>
    <t xml:space="preserve">نظارت براجراي برنامه هاي آموزشي و پرورشي آموزشگاهها درقالب برنامه هاي مصوب و برنامه ریزی و تلاش برای توسعه کمی و کیفی آموزش های فنی و حرفه ای و کاردانش  </t>
  </si>
  <si>
    <t xml:space="preserve">نظارت براجراي صحيح كار دوايـر اداره وكوشش درايجاد هماهنگي آنان . </t>
  </si>
  <si>
    <t>امضاء نامه ها، بخشنامه ها ، دستورالعملها واحكام صادره ،كارنامه ها و گواهي نامه ها ، تأييديه ها و كارت شناسايي كاركنان اداري وآموزشي وغيره .</t>
  </si>
  <si>
    <t xml:space="preserve">بازديد از آموزشگاهها و صدور دستورالعملهاي لازم در مورد حسن اجراي برنامه ها وكارهاي اداري وآموزشي و پرورشي آنهـا </t>
  </si>
  <si>
    <t xml:space="preserve">بررسي گزارش هاي مربوط به ارزشيابي از نحوه فعاليتهاي واحدهاي تابعه و كاركنان آنها و صدور دستورات لازم به منظور تصييح روند فعاليتهاي آنان براساس نتايج بدست آمده  . </t>
  </si>
  <si>
    <t>كنترل وامضاء ليستهاي حقوق و فوق العاده ها و اسناد هزينه و فرمها وصورتحسابها وقراردادهاوخلاصه حسابهاي ماهانه وسالانه وچكهاي صادره از اداره .</t>
  </si>
  <si>
    <t>كوشش درتقويت حس خداپرستي ، اسلام شناسي وميهن دوستي جوانان درسطح شهر وروستا ازطريق اجراي برنامه هاي تهيه شده ازسوي اداره كل استان مربوط و وزارت آموزش وپرورش .</t>
  </si>
  <si>
    <t xml:space="preserve">نظارت بر انجام امور مربوط به مدارس استعدادهاي درخشان ،استثنايي و ... </t>
  </si>
  <si>
    <t xml:space="preserve">معاون آموزش ابتدايي  </t>
  </si>
  <si>
    <t xml:space="preserve">سعي درتزكيه والگوسازي خود براي كاركنان اداري وآموزشي براساس موازين شرعي وحركت درخط ولايت فقيـه . </t>
  </si>
  <si>
    <t>اهتمام دربوجود آوردن محيطي كاملاً اسلامي وتقويت روح وحدت اسلامي ازطريق حركت در خط ولايت فقيه بين كاركنان وجلوگيري ازهرگونه تفرقه وگروه گرائي .</t>
  </si>
  <si>
    <t>همكاري با ساير معاونان شهرستان/منطقه در راستاي انجام وظايف محوله</t>
  </si>
  <si>
    <t>تقسيم كار بين واحدهاي تحت نظارت و مراقبت بر حضور مرتب كاركنان و حسن انجام وظايف آنان</t>
  </si>
  <si>
    <t xml:space="preserve">نظارت بر حسن اجراي وظايف واحد هاي تابعه وارائه راهنمايي هاي لازم </t>
  </si>
  <si>
    <t>مراقبت بر حسن اجراي برنامه‏هاي آموزش (پيش‏دبستاني و دبستاني) در سطح شهرستان/منطقه با توجه به دستورالعمل‏هاي صادره و سياست‏هاي كلي ارائه شده در وزرات آموزش و پرورش و استان.</t>
  </si>
  <si>
    <t xml:space="preserve">نظارت بر انجام امور مربوط به ارزشيابي تحصيلي دوره ابتدائي  و تهيه گزارش‏هاي لازم در اين زمينه </t>
  </si>
  <si>
    <t>امضاء نامه‏ها، بخشنامه‏ها و دستورالعمل‏هاي صادره مربوط به آموزش  ابتدائي  طبق اختيارات تفويض شده</t>
  </si>
  <si>
    <t>تنظيم برنامه‏هاي متناسب با شرايط محلي و منطقه‏اي در زمينه‏هاي آموزش</t>
  </si>
  <si>
    <t xml:space="preserve">مراقبت و نظارت كلي بر حسن اجراي قوانين و مقررات و آيين نامه‏هاي آموزشي پيش دبستاني و دبستاني  در سطح شهرستان/منطقه </t>
  </si>
  <si>
    <t>ارجاع‏نامه‏هاي رسيده مربوط به آموزش  ابتدائي  به واحدهاي تحت نظارت جهت اقدام</t>
  </si>
  <si>
    <t>نظارت بر تهيه و تنظيم بخشنامه‏ها و دستورالعمل‏هاي لازم در زمينه نحوه اجراي فعاليت‏هاي آموزشي  دوره ابتدائي  و مناطق تابعه جهت اجرا و دريافت اطلاعات لازم به منظور ارزشيابي از فعاليت‏هاي مربوط</t>
  </si>
  <si>
    <t>نظارت و برنامه‏ريزي جهت انجام مسابقات علمي، ادبي در سطح منطقه</t>
  </si>
  <si>
    <t xml:space="preserve">نظارت بر فعاليت‏هاي مربوط به امور كمك آموزشي و تكنولوژي آموزشي در دوره ابتدايي </t>
  </si>
  <si>
    <t>پيشنهاد تشكيل دوره‏هاي آموزشي براي مديران، معاونان، آموزگاران،  دوره‏ تحصيلي ابتدائي  و ارزيابي از نحوه آموزش با هماهنگي واحدهاي ذيربط</t>
  </si>
  <si>
    <t xml:space="preserve">پيشنهاد انتصاب کارشناس و کار شناس مسئولان حوزه معاونت آموزش ابتدائي  به مدير / رئيس </t>
  </si>
  <si>
    <t xml:space="preserve">نظارت كلي بر تشكيل كلاس‏ها و سمينارهاي آموزشي  دوره ابتدائي  در سطح منطقه </t>
  </si>
  <si>
    <t xml:space="preserve">نظارت بر فعاليت‏هاي مربوط به پايگاه‏هاي اطلاعاتي در دوره ابتدايي </t>
  </si>
  <si>
    <t xml:space="preserve">بررسي مسائل و مشكلات اجرايي گروه‏هاي آموزشي جهت حسن اجراي فعاليت‏هاي آنان  در سطح شهرستان/منطقه </t>
  </si>
  <si>
    <t>جمع‏بندي كلي از فعاليت‏هاي آموزشي در دوره‏هاي ابتدايي  و تهيه گزارش‏هاي ادواري و نهايي از فعاليت‏هاي انجام شده در مناطق تابعه جهت تعميم روند فعاليت‏هاي مربوط</t>
  </si>
  <si>
    <t xml:space="preserve">شركت در جلسات و گرد همايي ،  كميسيون‏ها و دوره هاي آموزشي وكميته اي كاري در حيطه وظايف محوله با نظر مسئول مافوق </t>
  </si>
  <si>
    <t xml:space="preserve">نظارت بر فعاليت هاي پايگاه سنجش بدو ورود كودكان به دوره ابتدائي </t>
  </si>
  <si>
    <t>نظارت بر امور مجتمع هاي آموزشي و پرورشي مرتبط</t>
  </si>
  <si>
    <t xml:space="preserve">تهيه وتنظيم تقويم اجرايي از فعاليت ها ووظايف محوله به منظور افزايش بهره وري </t>
  </si>
  <si>
    <t xml:space="preserve">نظارت برجمع آوري آمار ، وارقام واطلاعات مورد نياز مربوط به حوزه معاونت </t>
  </si>
  <si>
    <t>استفاده از فناوري اطلاعات وارتباطات واتوماسيون اداري در زمينه شغل ووظايف محوله</t>
  </si>
  <si>
    <t xml:space="preserve">بررسي، مطالعه، تحقيق وپژوهش به منظور كسب مهارتهاي لازم و ارتقاء علمي جهت ارايه‏ي راهكارهاي مناسب در زمينه شغل مورد تصدي </t>
  </si>
  <si>
    <t>تهيه و تنظيم بخشنامه‏‏ها و دستورالعملهاي لازم در زمينه شغل مورد تصدي و ابلاغ به واحدهاي ذيربط و دقت لازم جهت حسن اجراي آنها</t>
  </si>
  <si>
    <t xml:space="preserve">پاسخگويي مناسب به تماس هاي تلفني وسوالات حضوري مراجعان در چارچوب وظايف مربوط به پست مورد تصدي  </t>
  </si>
  <si>
    <t xml:space="preserve">معاون آموزش متوسطه  </t>
  </si>
  <si>
    <t xml:space="preserve">همكاري با سايرمعاونان  درانجام وظايف مربوط به شغل . </t>
  </si>
  <si>
    <t>اهتمام لازم جهت حسن اجراي ضوابط ومقررات ودستورالعملهاي ابلاغي درزمينه شغل مربوطه</t>
  </si>
  <si>
    <t xml:space="preserve">تقسيم كار بين مسئولان تحت نظارت ومراقبت در حسن انجام آن . </t>
  </si>
  <si>
    <t xml:space="preserve">اهتمام لازم به منظورتحقق اهداف آموزش وپرورش   </t>
  </si>
  <si>
    <t>امضاء نامه ها ودستورالعملها وبخشنامه هاي صادره از اداره در زمينه  امورآموزشي  وپرورشي طبق اختيارات تفويض شده.</t>
  </si>
  <si>
    <t xml:space="preserve">كوشش درجهت ايجاد ارتباط صحيح بين كاركنان آموزشي و پرورشي وبخشهاي تابعه به منظور هماهنگ نمودن فعاليت آنان . </t>
  </si>
  <si>
    <t>نطارت لازم برنحوه ارزشيابي از آموخته هاي دانش آموزان</t>
  </si>
  <si>
    <t xml:space="preserve">نظارت لازم  بربرگزاري امتحانات ،المپيادها ،كنكورهاي آزمايشي ،جشنواره خوارزمي وساير مسابقات علمي، فرهنگي وهنري دوره متوسطه </t>
  </si>
  <si>
    <t>انجام راهنمائيهاي لازم به كارشناسان وكاركنان دوايـر ذيربط و كاركنان آموزشي و پرورشي .</t>
  </si>
  <si>
    <t>برنامه ريزي و بكارگيري مساعي لازم در جهت ارتقاء سطح معلومات قرآني، ترويج و تشويق انس با قرآن و نهادينه نمودن فرهنگ اقامه نماز و بسط برنامه فرهنگي و هنري و نظارت بر امور مربوطه</t>
  </si>
  <si>
    <t>اهتمام لازم جهت تدوين  برنامه هايي كه منجر به شناسايي استعدادها و رشد و تعالي دانش آموزان  در زمينه هاي  هنري و  ادبي  مي شود.</t>
  </si>
  <si>
    <t xml:space="preserve">نظارت برتوسعه وتجهيز كتابخانه هاي مدارس . </t>
  </si>
  <si>
    <t xml:space="preserve">نظارت بر تشكيل گروههاي آموزشي ونحوه فعاليتهاي  آنها </t>
  </si>
  <si>
    <t xml:space="preserve">پيشنهادطرحها وبرنامه هاي لازم در زمينه فعاليتهاي آموزشي و پرورشي سالانه  به شوراي آموزش وپرورش وهمچنين كوشش درجهت توسعه وافزايش پوشش تحصيلي  براساس موازين وخط مشي آموزش وپرورش . </t>
  </si>
  <si>
    <t xml:space="preserve"> نظارت برحسن اجراي قوانين وآئين نامه ها و مقررات آموزشي و پرورشي درسطح  منطقه . </t>
  </si>
  <si>
    <t xml:space="preserve">نظارت برحسن اجراي برنامه هاي آموزشي و پرورشي متوسطه ، فني حرفه اي و كاردانش پيش دانشگاهي  و امتحانات متوسطه وگروهها وتكنولوژي آموزشي </t>
  </si>
  <si>
    <t xml:space="preserve">اقدام لازم  درمورد تأمين كادر آموزشي و پرورشي مورد نيازمدارس وگزارش فعاليتهاي مذكور و به موقع به مقامات ذيـربط </t>
  </si>
  <si>
    <t xml:space="preserve"> نظارت برنقل وانتقال  كاركنان شاغل درحوزه تحت تصدي </t>
  </si>
  <si>
    <t xml:space="preserve">پيشنهاد انتصاب كاركنان حوزه تحت تصدي  به مدير/ رئيس اداره جهت صدورحكم با توجه به ضوابط و مقررات  . </t>
  </si>
  <si>
    <t>پيشنهاد انتصاب رؤساي آموزشگاهها  باهماهنگي  كارشناسان آموزشي به مدير اداره/منطقه جهت تأييد وصدورحكم با توجه به ضوابط و مقررات  .</t>
  </si>
  <si>
    <t xml:space="preserve">نظارت لازم امور مربوط به پايگاه هاي اطلاعاتي دانش آموزان </t>
  </si>
  <si>
    <t xml:space="preserve">برنامه ريزي جهت استفاده بهينه ازفضاهاي آموزشي و پرورشي وطرح وتوسعه آنها با هماهنگي مسئولان ذيربط . </t>
  </si>
  <si>
    <t xml:space="preserve">بررسي گزارشهايي كه به وسيله كاركنان تهيه گرديده است وانجام اقدامات لازم درموردآنها . </t>
  </si>
  <si>
    <t xml:space="preserve">نظارت برتشكيل كلاسها وگردهماييها آموزشي و پرورشي دوره راهنمايي و متوسطه نظري و مهارتي . </t>
  </si>
  <si>
    <t xml:space="preserve">انجام وظايف مدير/ رئيس اداره  مربوط به امور آموزش و پرورش نظري و مهارتي درغياب وي براساس اختيارات تفويض شده . </t>
  </si>
  <si>
    <t xml:space="preserve">بازديد از واحدهاي آموزشي حوزه تحت تصدي و ارائه راهنماييهاي لازم </t>
  </si>
  <si>
    <t xml:space="preserve">شركت در جلسات و كميسيونهاي مربوط </t>
  </si>
  <si>
    <t xml:space="preserve">اهتمام لازم جهت تلفيق فعاليتهاي آموزش و پرورش </t>
  </si>
  <si>
    <t xml:space="preserve">نظارت بر سازماندهي واحدهاي آموزش وپرورش با رعايت تراكم ابلاغي وساير ضوابط مصوب </t>
  </si>
  <si>
    <t>بكارگيري مساعي لازم در جهت حفظ حرمت و تكريم ارباب رجوع و پاسخگويي مناسب به آنها.</t>
  </si>
  <si>
    <t xml:space="preserve"> انجام سايرامور مربوط از قبيل شركت درجلسات اداري ( شوراي معاونين ) واهتمام دراجراي تصميمات متخده .</t>
  </si>
  <si>
    <t xml:space="preserve">شركت درجلسات وكميسيونهاي مربوط . </t>
  </si>
  <si>
    <t xml:space="preserve">بررسي ،مطالعه ،تحقيق . پژوهش به منظور كسب مهارتهاي لازم و ارتقاء علمي جهت ارائه ي راهكارهاي مناسب در زمينه ي شغل مورد تصدي </t>
  </si>
  <si>
    <t xml:space="preserve">تهيه وتنظيم بخشنامه ها و دستورالعمل هاي لازم در زمينه شغل مورد تصدي و ابلاغ به واحدهاي ذيربط ودقت لازم جهت حسن اجراي آنها </t>
  </si>
  <si>
    <t xml:space="preserve">تهيه پيش نويس مكاتبات وگزارشهاي لازم </t>
  </si>
  <si>
    <t>استفاده از فناوري اطلاعات و ارتباطات و اتوماسيون اداري در زمينه شغل و وظايف محوله</t>
  </si>
  <si>
    <t>برنامه ریزی برای بکارگیری نیروهای متخصص در فعالیتهای پرورشی مدارس و جذب نیروی توانمند در پست مربی پرورشی و معاون پرورشی مدارس</t>
  </si>
  <si>
    <t xml:space="preserve"> جايگزيني یکی از پستهای پرورشی و انتصاب مسئول مقاطع تربیتی برای صدور ابلاغ مربیان پرورشی ،درس پرورشی، انتخاب و گزینش معاونین پرورشی و معرفی به امور اداری برای صدور ابلاغ و پیگیری شیوه عملکرد مربیان ومعاونان پرورشی مدارس و تقویت امر تدریس درس پرورشی</t>
  </si>
  <si>
    <t>برنامه ریزی برای ارتقاء و آموزش مربیان و آشنایی با فن آوری روز</t>
  </si>
  <si>
    <t>نظارت بر انتصاب مدیران مدارس و اعلام نظر درنحوه ارزشیابی مدیرانی که بینش تربیتی داشته و با ...</t>
  </si>
  <si>
    <t xml:space="preserve">توسعه وترویج فعالیتهای قرآنی و تقویت و نظارت بر فعالیت مدارس قرآنی </t>
  </si>
  <si>
    <t>ایجاد نهضت قرآنی با برنامه ریزی برای مسابقات قرآن و نهج البلاغه و احکام و ...</t>
  </si>
  <si>
    <t xml:space="preserve">همکاری با نهادهای مذهبی برای مبلغین وبکارگیری ائمه جماعات در مدارس </t>
  </si>
  <si>
    <t xml:space="preserve">توجه لازم به فعالیتهای تشکل های دانش آموزی </t>
  </si>
  <si>
    <t xml:space="preserve">رایزنی برای جذب اعتبارات شهرستان و منطقه و تعامل با نهادها برای تقویت امور پرورشی </t>
  </si>
  <si>
    <t xml:space="preserve">اهتمام درحفظ وحراست فضاهای پرورشی از جمله کانونها، اردوگاهها و نمازخانه ها و کتابخانه هاو ... درخصوص عدم تغییرکاربری این فضاها </t>
  </si>
  <si>
    <t>توسعه و تجهیز بخش های مختلف زیر مجموعه</t>
  </si>
  <si>
    <t xml:space="preserve">دعوت از صاحب نظران و کارشناسان درجلسات و گرد همایی ها </t>
  </si>
  <si>
    <t>مشارکت در طرحهای پرورشی و تربیتی وکاهش آسیب های اجتماعی</t>
  </si>
  <si>
    <t xml:space="preserve">تشکیل کارگروههای پرورشی و بررسی آسیبهای اجتماعی دانش آموزان در این کارگروهها </t>
  </si>
  <si>
    <t>اجرای طرح توانمند سازی مربیان و معاونان پرورشی در امورسیاسی- هنری – مذهبی و ...</t>
  </si>
  <si>
    <t>تلاش برای حذف موازی کاریهای تشکلهای دانش آموزی و تشکیل شورای هماهنگی فعالیتهای پرورشی و تقسیم وظایف بین بسیج دانش آموزی، شورای دانش آموزی ، پیشتازان وفرزانگان و ...</t>
  </si>
  <si>
    <t>توجه و رعایت کامل قانون احیاءامور تربیتی و هدایت امور دررسیدن کامل به قانون احیاء</t>
  </si>
  <si>
    <t>معاون توسعه پژوهش، برنامه‌ريزي و آموزش نيروي انساني</t>
  </si>
  <si>
    <t>همکاری با سایر معاونان در زمینه انجام وظایف محوله.</t>
  </si>
  <si>
    <t>نظارت بر تعیین ضوابط توزیع نیروی های جدید الاستخدام اعم از متهدین خدمت، نیروهای آزاد، سرباز معلم و نقل و انتقال داخل و خارج از استان.</t>
  </si>
  <si>
    <t>نظارت بر رعایت شاخص های مصوب نیروی انسانی مورد نیاز در سطح استان و مناطق آموزشی تابعه بر حسب دوره های مختلف تحصیلی.</t>
  </si>
  <si>
    <t>ایجاد هماهنگی لازم بین واحد های مختلف به منظور استفاده از اطلاعات و داده های آماری در مدیریت .</t>
  </si>
  <si>
    <t>ارائه طرح های لازم در زمینه ارتقاء آموزش کارکنان اداری ، آموزشی و پرورشی به منظور ارتقاء سطح معلومات و مهارتهای شغلی آنان.</t>
  </si>
  <si>
    <t>همکاری مستمر با سازمان پژوهش و برنامه ریزی آموزشی درحوزه فعالیتهای آن سازمان متناسب بابرنامه های مالی جدید اعتبار بخشی ، ارزشیابی وکیفیت بخشی آنها.</t>
  </si>
  <si>
    <t>ایجاد هماهنگی و تعیین اولویت ها در برنامه های منطقه با توجه به امکانات و منابع انسانی بر اساس نتایج ناشی از تجزیه و تحلیل آنها و اطلاعات بدست آمده.</t>
  </si>
  <si>
    <t>نظارت بر فعالیت های علمی و پژوهشی معلمان و ارائه راهنمایی های لازم.</t>
  </si>
  <si>
    <t>نظارت بر اجرای دستور العمل های صادره در زمینه انتخاب معلمان نمونه.</t>
  </si>
  <si>
    <t xml:space="preserve">نظارت بر حسن اجرای قوانین و آئین نامه ها، دستور العمل ها، مقررات و برنامه های آموزشی مربوط به آموزش های نیروی انسانی </t>
  </si>
  <si>
    <t>پیشنهاد انتصاب مسئولین واحدها و کارشناسان تحت تصدی به مدیر / رئيس</t>
  </si>
  <si>
    <t>امضاء نامه ها در غیاب مدیر / رئيس بر اساس اختیارات تفویض شده.</t>
  </si>
  <si>
    <t>برنامه ریزی  بهبودوتوسعه  فناوری نوین متناسب با سیاست های ابلاغی وزارت متبوع.</t>
  </si>
  <si>
    <t>ارائه طرحها و برنامه ها حسب توسعه امر تحقیق و پژوهش در سطح منطقه و پیگیری به منظور انعکاس کار جهت یافته های پژوهشی.</t>
  </si>
  <si>
    <t>نظارت بر امور فناوری اطلاعات ، توسعه شبکه ها و سیستم های نظام جامع.</t>
  </si>
  <si>
    <t>شرکت در دوره های آموزشی مربوطه.</t>
  </si>
  <si>
    <t>تهیه و تنظیم بخشنامه ها و دستور العمل های لازم در زمینه شغل مورد متصدی و ابلاغ به واحدهای ذیربط و نظارت لازم جهت حسن اجرا آنها.</t>
  </si>
  <si>
    <t>بررسی، مطالعه ، تحقیق و پژوهش به منظور کسب مهارتهای لازم و ارتقاء علمی جهت ارائه راهکارهای مناسب در زمینه شغل مورد تصدی.</t>
  </si>
  <si>
    <t xml:space="preserve">معاون توسعه مديريت و پشتيباني  </t>
  </si>
  <si>
    <t xml:space="preserve">انجام همكاريهاي لازم با سايرمعاونان مديريت/ اداره درانجام وظايف مربوط . </t>
  </si>
  <si>
    <t>اهتمام لازم جهت حسن اجراي ضوابط ،مقررات ودستورالعملهاي ابلاغي درزمينه شغل مربوط</t>
  </si>
  <si>
    <t>اهتمام لازم درموردتدوين برنامه سالانه واحدهاي تحت تصدي وتلاش براي تحقق اهداف موردنظر</t>
  </si>
  <si>
    <t>بررسي گزارشها ونامه هاي رسيده از واحدهاي تابعه منطقه  واقدام لازم درموردآنها.</t>
  </si>
  <si>
    <t xml:space="preserve">نظارت برتنظيم واجراء بودجه مديريت /اداره آموزش وپرورش منطقه  مربوطه . </t>
  </si>
  <si>
    <t xml:space="preserve">نظارت برتنظيم آمارها ،جداول و نمودارهاي آماري مورد نياز درسطح منطقه </t>
  </si>
  <si>
    <t xml:space="preserve">اهتمام لازم جهت تصويب بودجه ساليانه </t>
  </si>
  <si>
    <t xml:space="preserve">نظارت بر توزيع وهزينه كرد اعتبارات ابلاغي </t>
  </si>
  <si>
    <t xml:space="preserve">تلاش در جهت بهبود و توسعه فن آوري وسيستمهاي مكانيزه </t>
  </si>
  <si>
    <t xml:space="preserve">نظارت بربرنامه هاي كه درراستاي تحول اداري وبهبودوتسهيل اموراداري انجام ميگيرد </t>
  </si>
  <si>
    <t xml:space="preserve">نظارت بر نحوه اجراي طرحها و برنامه ها ي مربوط به تحول اداري </t>
  </si>
  <si>
    <t xml:space="preserve">شركت درجلسات كميته مستندسازي بخشنامه هاودستورالعملهاي اداري </t>
  </si>
  <si>
    <t>نظارت بر تشكيلات اداري مديريت / رئيس اداره و واحدهاي آموزشي وپرورشي ونمايندگي هاي ذيربط .</t>
  </si>
  <si>
    <t xml:space="preserve">نظارت برنحوه انتقال كاركنان وانجام اقدامات مقتضي . </t>
  </si>
  <si>
    <t>نظارت برانجام امورمالي منطقه ، بررسي وامضاء چكها واسناد حقوقي  وهزينه اي تنظيم شده در امورمالي .</t>
  </si>
  <si>
    <t xml:space="preserve">نظارت برانجام امورمربوط به اموال منقول وغيرمنقول </t>
  </si>
  <si>
    <t xml:space="preserve">نظارت برانجام امورمربوط به تعاون ورفاه كاركنان ومعلمان . </t>
  </si>
  <si>
    <t xml:space="preserve">اقدام لازم به منظور تأمين نيازهاي  پرسنلي ومراقبت درانجام اموراستخدامي واداري كاركنان آموزشي واداري </t>
  </si>
  <si>
    <t xml:space="preserve">نظارت برانجام امورمربوط به خدمات عمومي وتهيه لوازم مورد نياز . </t>
  </si>
  <si>
    <t>شركت درجلسات وكميسيونهاي كه به منظورخريد يا اخذ تصميم درمورد امورمالي تشكيل مي شود.</t>
  </si>
  <si>
    <t>تهيه گزارشهاي لازم درزمينه امورمالي واداري وارائه آن به مدير/ رئيس اداره به منظور اخذ تصميم لازم.</t>
  </si>
  <si>
    <t xml:space="preserve">انجام كليه وظايف اداري ومالي وارايه آن به مدير/ رئيس اداره به منظور اخذ تصميم لازم . </t>
  </si>
  <si>
    <t xml:space="preserve">انجام كليه وظايف اداري ومالي مربوط به مدير/ رئيس اداره درغياب وي طبق اختيارات تفويض شده . </t>
  </si>
  <si>
    <t xml:space="preserve">راهنمايي هاي لازم درمورد امور اداري ومالي به مسئولان ومتصديان مربوط  </t>
  </si>
  <si>
    <t>انتخاب وپيشنهاد انتصاب مسئولان تحت نظارت به مدير/رئيس اداره مربوط .</t>
  </si>
  <si>
    <t xml:space="preserve">بازديد از واحدهاي آموزشي و پرورشي به منظور بررسي امكانات و تلاش براي رفع مشكلات موجود </t>
  </si>
  <si>
    <t>تهيه طرحهاي لازم جهت ارايه تسهيلات رفاهي  مناسب به كاركنان اداري وآموزشي</t>
  </si>
  <si>
    <t>نظارت برحسن انجام اموررفاهي كاركنان ونحوه فعاليت صندوق وام ضروري ،ذخيره  فرهنگيان و...</t>
  </si>
  <si>
    <t xml:space="preserve">نظارت بر تهيه وتوزيع پوشاك وتغذيه رايگان مدارس </t>
  </si>
  <si>
    <t xml:space="preserve">بررسي ،مطالعه ،تحقيق و پژوهش به منظور كسب مهارتهاي لازم و ارتقاء علمي جهت ارائه ي راهكارهاي مناسب در زمينه ي شغل مورد تصدي </t>
  </si>
  <si>
    <t xml:space="preserve">معاون سوادآموزي مجتمع آموزشي وپرورشي  </t>
  </si>
  <si>
    <t>انجام وظايف تحت نظر  رئيس اداره سوادآموزي  شهرستان</t>
  </si>
  <si>
    <t>تهيّه  برنامه بازديد از كلاس ها وگروه ها بطور هفتگي ، ماهانه و ارائه آن به مدير مجتمع</t>
  </si>
  <si>
    <t>برنامه ريزي و تشكيل جلسات كارگاهي و انفرادي با آموزشياران ابواب جمعي</t>
  </si>
  <si>
    <t xml:space="preserve">همكاري  با مدير مجتمع آموزشي  در سازماندهي آموزشياران ابواب جمعي در حوزه كلاسگذاري </t>
  </si>
  <si>
    <t xml:space="preserve">همكاري با آموزشياران در شناسايي ، جذب و نگهداري مخاطبان كلاس ها وگروه ها </t>
  </si>
  <si>
    <t xml:space="preserve">همكاري با مدير مجتمع آموزشي  درجهت اجراي برنامه هاي كيفيت بخشي ،  فرهنگي ، كتابخواني ، مسابقات و . . . برابر شيوه نامه مربوط در كلاس ها وگروههاي پيگير و انتخاب و معرفي آموزشيار نمونه </t>
  </si>
  <si>
    <t xml:space="preserve">همكاري با كاربر سامانه سواد آموزي درجهت اصلاح مشخصات مخاطبان در فرآيند راستي آزمايي </t>
  </si>
  <si>
    <t xml:space="preserve">حضور تمام وقت در اداره مجتمع آموزشي  مانند ساير كارمندان  در ايامي كه بازديد از كلاسها انجام نمي شود  </t>
  </si>
  <si>
    <t xml:space="preserve">همكاري با مدير مجتمع آموزشي و كارشناس  آموزش شهرستان در انجام  ارزشيابي آموزشياران </t>
  </si>
  <si>
    <t xml:space="preserve">انجام آزمون كلاس هاي ابواب جمعي </t>
  </si>
  <si>
    <t xml:space="preserve">همكاري با مدير مجتمع آموزشي در تهيّه گزارش عملكرد ماهانه آموزشیاران </t>
  </si>
  <si>
    <t>افزايش مهارت هاي شغلي خود از طريق  شركت در كلاس هاي ضمن خدمت ، بازآموزي و...</t>
  </si>
  <si>
    <t xml:space="preserve">بررسی ، مطالعه  و ارائه گزارش تحلیلی از روند کمی و کیفی کلاسها وگروههاي تحت پوشش </t>
  </si>
  <si>
    <t>همكاري در جهت اجراي  برنامه هاي كيفيت بخشي  در مجتمع آموزشي</t>
  </si>
  <si>
    <t>تاييد كلاس و گروه هاي  تحكيم آموزش پس از تثبيت و بررسي ، كنترل و تطبيق شرايط مخاطبان</t>
  </si>
  <si>
    <t xml:space="preserve">پيگيري وانعكاس نارسایی های  موجود در کلاس ها و گروهها  به مدير مجتمع جهت هدایت و اقدام اداري  برای رفع آنها.   </t>
  </si>
  <si>
    <t>نظارت بر پیشرفت تحصیلی سواد آموزان  وصدور مجوز جهت برگزاري آزمون  نوبت پاياني</t>
  </si>
  <si>
    <t xml:space="preserve">اجرای دستور العملها و بخشنامه ها ، شيوه نامه هاي سواد آموزي ، سنجش وارزشيابي تحصيلي  </t>
  </si>
  <si>
    <t>نظارت بر اجراي برنامه عقب افتادگي درسي ، گويش محلي و كلاس جبراني</t>
  </si>
  <si>
    <t>نظارت برحضور وغياب آموزشياران ابواب جمعي</t>
  </si>
  <si>
    <t xml:space="preserve">تشكيل پرونده آموزشي براي كلاس ها و گروه هاي ابواب جمعي </t>
  </si>
  <si>
    <t xml:space="preserve">تكميل و ارائه فرم گزارش بازديد از كلاس ها و گروه هاي  تحكيم آموزش </t>
  </si>
  <si>
    <t>اطلاع رساني  به موقع از  مفاد دستور العملها و بخشنامه ها و  شيوه نامه ها  به آموزشياران</t>
  </si>
  <si>
    <t>هدايت آموزشياران در اجراي برنامه هاي اقدام پژوهي ، نيازسنجي آموزشي، مقاله نويسي ، جشنواره الگوي تدريس برتر و برگزاري نمايشگاه ها تهيّه ، اجراي طرح درس و  بکارگیری وسایل کمک آموزشی در کلاسها</t>
  </si>
  <si>
    <t>آموزگار</t>
  </si>
  <si>
    <t>اجراي برنامه هاي آموزشي _ پرورشي مصوب (تدريس بموقع كليه مواد برنامه طبق جدول ساعات كار هفتگي وبازمان بندي سالانه واهتمام دربهبود كيفيت آموزشي از طريق بكارگرفتن شيوه ها وروشهاي جديد تدريس با استفاده از وسايل آموزشي وتهيه طرح درس</t>
  </si>
  <si>
    <t xml:space="preserve">ارائه بازخورد تحصيلي به اولياء مطابق آئين نامه ارزشيابي توصيفي و تكميل ليست هاي مربوطه وتحويل بموقع  به مدير  مدرسه پس از امضا </t>
  </si>
  <si>
    <t>انجام ارزشيابي هاي تشخيصي ، تدريجي وپاياني برابر آئين نامه ها ودستورالعمل هاي مربوط</t>
  </si>
  <si>
    <t>پيشنهاد هاي لازم در مورد برنامه هاي درسي پرورشي ، روشها ووسايل واجراي مصوبات شوراها در حدود مقررات مربوط</t>
  </si>
  <si>
    <t>تبادل نظربا معلمان ومشاوران راهنما وشركت درشوراهاي آموزشي ، پرورشي مدرسه وگردهمائي ها ودوره هاي كار آموزي وارا ئه پيشنهاد هاي لازم</t>
  </si>
  <si>
    <t>تصحيح دقيق اوراق امتحانات دانش آموزان برحسب مورد برابر دستورالعمل هاي صادره از آموزش وپرورش</t>
  </si>
  <si>
    <t>تلاش در جهت ارتقاء صلاحیت های حرفه ای و شغلی خود و افزایش دانش فناوری ارتباطات و اطلاعات it و ict</t>
  </si>
  <si>
    <t>تلاش در جهت ایجاد فرصت های مناسب آموزشی برای کسب آداب و مهارتهای زندگی در دانش آموزان</t>
  </si>
  <si>
    <t>توجه به تفاوت هاي فردي دانش آموزان عادی و نیز دانش آموزان با نیازهای ویژه با همکاری معلمین رابط و مرجع در جهت ارائه خدمات آموزشی مناسب</t>
  </si>
  <si>
    <t>ثبت خلاصه اي از آزمايشهاي انجام شده ونتايج آن توسط دانش آموزان يا معلم دردفتر مربوط</t>
  </si>
  <si>
    <t>حضور در جلسات برگزاري امتحانات به عنوان مراقبت يا ناظر يا مسئول حوزه ويا برحسب مسئوليتي كه طبق دستورالعمل هاي صادره از سوي آموزش وپرورش به وي محول ميگردد</t>
  </si>
  <si>
    <t>دقت ومراقبت دروضع پوشش دانش آموزان وتذكر مطالب لازم به آنان دراين زمينه</t>
  </si>
  <si>
    <t>رسيدگي مرتب به حضور وغياب دانش آموزان وارائه گزارشهاي لازم به اوليا مدرسه</t>
  </si>
  <si>
    <t>رسيدگي مرتب به كيفيت پيشرفت تحصيلي دانش آموزان وثبت نمرات آنان در دفتر كلاسي براساس مفاد آئين نامه سنجش و ارزشيابي تحصيلي و  انجام آزمايشها وكارهاي عملي لازم با توجه به محتواي كتب درسي مربوط</t>
  </si>
  <si>
    <t>رسيدگي مستمر به تكاليف دانش آموزان  وسعي درحسن خط وبهبود كار آنان</t>
  </si>
  <si>
    <t>سعي درشناسائي ناهنجاريهاي رفتاري ونارسا ئيهاي اخلاقي ومشكلات خانوادگي دانش آموزان وهمكاري با مدير وديگر مسئولين واوليا درجهت اصلاح ورفع مشكل آنان</t>
  </si>
  <si>
    <t>شركت فعال درجلسات شوراي معلمان واظهار نظر وارائه پيشنهادهاي لازم</t>
  </si>
  <si>
    <t>شركت فعالانه در گروههاي آموزشي مربوط وتبادل نظر با ساير كاركنان در اجراي بهتر برنامه هاي درسي وارائه پيشنهاد هاي لازم</t>
  </si>
  <si>
    <t xml:space="preserve">فراهم كردن موجبات ارزشيابي بموقع از پيشرفت تحصيلي دانش آموزان وتجزيه وتحليل نتايج  آنان وشناسائي علل پيشرفت يا عدم پيشرفت تحصيلي وسعي درتقويت نقاط قوت واتخاذ تدابير لازم جهت رفع نقاط ضعف يادگيري دانش آموزان </t>
  </si>
  <si>
    <t>كوشش درايجاد روحيه نظم وترتيب ودقت وهمكاري وتعاون در دانش آموزان وعلاقمند نمودن آنان به تحقيق وتفحص</t>
  </si>
  <si>
    <t xml:space="preserve">كوشش واهتمام در بوجود آوردن محيطي كاملا آموزنده وپرورش دهنده دركلاس منطبق با موازين ومعيارهاي اسلامي بطوريكه زمينه شكوفا شدن استعدادهاي فطري وخدادادي دانش آموزان از هر جهت فراهم گردد </t>
  </si>
  <si>
    <t>ورود به كلاس قبل از دانش آموزان وخروج از كلاس بعد از آنان وعنداللزوم همكاري با معاونت مدرسه براي مراقبت از دانش آموزان درساعات تفريح</t>
  </si>
  <si>
    <t>همكاري در تشكيل وتنظيم پرونده هاي تحصيلي دانش آموزان</t>
  </si>
  <si>
    <t>همكاري وتبادل نظر با اوليا دانش آموزان در موارد لازم بمنظور آگا هي از وضع رفتار وتحصيلات دانش آموزان وراهنمائي خانواده ها براي چاره جوئي دشواريها ومسائل تربيتي دانش آموزان با اطلاع مدير مدرسه</t>
  </si>
  <si>
    <t>همكاري ومساعدت لازم با مسئولين وحضور بموقع در مدرسه درجريان برگزاري امتحانات</t>
  </si>
  <si>
    <t>همكاري با مدير ومعاون وساير معلمان مدرسه در اجراي ضوابط ومقررات دستورالعمل ها وبخشنامه ها</t>
  </si>
  <si>
    <t>دبیر</t>
  </si>
  <si>
    <t xml:space="preserve"> اهتمام در به وجود آوردن محيطي كاملا آموزنده و پرورش دهنده در كلاس درس منطبق با موازين و معيارهاي اسلامي و زمينه سازي براي شكوفايي استعدادهاي فطري و خدادادي دانش آموزان با توجه به تفاوت هاي فردي آنان</t>
  </si>
  <si>
    <t>آماده سازي وسايل آموزشي مورد نياز براي تدريس و انجام آزمايش ها و فعاليت هاي علمي و عملي با توجه به محتواي كتب درسي مربوط و تهيه و تدوين گزارش هاي لازم</t>
  </si>
  <si>
    <t>برنامه ريزي و اقدام براي ايجاد و تقويت روحيه نظم ، قانون پذيري ، همكاري و تعاون در دانش آموزان</t>
  </si>
  <si>
    <t xml:space="preserve">برنامه ريزي و اقدام براي آموزش دروس با رويكرد فرهنگي و تربيتي </t>
  </si>
  <si>
    <t>برنامه ريزي و اقدام براي برقراري تعامل اثربخش ميان مدرسه و محيط هاي يادگيري خارج از مدرسه اعم از پژوهشسراها ، كتابخانه ها ، كانون ها و ...</t>
  </si>
  <si>
    <t>برنامه ريزي و اقدام براي توسعه شايستگي هاي علمي ، پژوهشي و فناوري دانش آموزان و علاقمند نمودن آنان به تحقيق و پژوهش</t>
  </si>
  <si>
    <t xml:space="preserve">برنامه ريزي و اقدام براي توسعه فرهنگ و سواد قرآني و انس هر چه بيشتر دانش آموزان با قرآن </t>
  </si>
  <si>
    <t xml:space="preserve">برنامه ريزي و اقدام براي شناسايي ناهنجاري هاي رفتاري و مشكلات خانوادگي دانش آموزان و همكاري بامدير و ديگر مسئولين و اوليا در جهت اصلاح و رفع مشكل آنان </t>
  </si>
  <si>
    <t>برنامه ريزي و تلاش براي بهبود كيفيت آموزش از طريق به كارگرفتن شيوه ها و روش هاي فعال تدريس و ارزشيابي ، استفاده از فناوري اطلاعات و ارتباطات و وسايل آموزشي ،تهيه طرح درس روزانه ، سالانه ، توليد و استفاده از محتواهاي الكترونيكي و ...</t>
  </si>
  <si>
    <t xml:space="preserve">برنامه ريزي واقدام براي تحكيم فضايل اخلاقي در بين دانش آموزان با تأكيد بر كرامت نفس ، حيا ، عفت و مسئوليت پذيري </t>
  </si>
  <si>
    <t xml:space="preserve">برنامه ريزي، اجرا و به كارگيري انواع روش هاي  ارزشيابي پيشرفت تحصيلي و تربيتي دانش آموزان (آغازين ، تكويني ، تشخيصي و پاياني ) برابر آيين نامه ها و دستورالعمل ها ، تجزيه و تحليل نتايج ، شناسايي نقاط ضعف و قوت موجود ، سعي در تقويت نقاط قوت و اتخاذ تدابير لازم جهت رفع نقاط ضعف و ارايه ي گزارش هاي لازم </t>
  </si>
  <si>
    <t>ترغيب و هدايت دانش آموزان به تشكيل گروه هاي هميار آموزشي و تربيتي و بهره گیری از فعالیت های گروهي در فرایند یاددهی - یادگیری</t>
  </si>
  <si>
    <t xml:space="preserve">تصحيح به موقع و دقيق اوراق امتحانات دانش آموزان اعم از داخلي ، هماهنگ و نهايي برحسب مورد برابر دستورالعمل هاي صادره از سوي آموزش و پرورش ، ثبت نمرات و اعلام نتايج </t>
  </si>
  <si>
    <t xml:space="preserve">حضور به موقع در كلاس درس ( ورود به كلاس قبل از دانش آموزان و خروج از كلاس بعد از آنان) ، اشتغال به تدريس مؤثر و مديريت زمان در كلاس درس </t>
  </si>
  <si>
    <t xml:space="preserve">خودآموزي ، مطالعه ، تحقيق و پژوهش و سعي در مطالعه مداوم در زمينه ي روش هاي تدريس و كتب تربيتي و علمي به منظور بالابردن سطح آگاهي ها و مهارت هاي شغلي   </t>
  </si>
  <si>
    <t xml:space="preserve">رسيدگي به حضور و غياب دانش آموزان و ثبت غيبت آنان در دفتر مخصوص و ارائه گزارش لازم به مسئولين مربوطه </t>
  </si>
  <si>
    <t xml:space="preserve">شركت فعال درجلسات و شوراها از جمله شوراي معلمان ، جلسات گروه هاي آموزشي و ... در راستاي بهبود فرايند ياددهي و يادگيري  </t>
  </si>
  <si>
    <t>شركت فعال و مؤثر در دوره هاي آموزش ضمن خدمت و به كار گيري آموخته ها در محيط كار</t>
  </si>
  <si>
    <t>طراحی وتایپ سئوالات امتحانات تکوینی و پایانی برابر دستورالعملهای آموزشی</t>
  </si>
  <si>
    <t>همكاري با مدير، معاونين و ساير معلمان مدرسه در اجراي دستورالعمل ها و بخشنامه ها</t>
  </si>
  <si>
    <t>همكاري و مشاركت در برنامه ريزي و برگزاري مسابقات ، جشنواره ها ، آزمون ها و ...  دانش آموزي</t>
  </si>
  <si>
    <t xml:space="preserve">همكاري و مشاركت در ترويج و تعميق فرهنگ عفاف و حجاب در دانش آموزان  </t>
  </si>
  <si>
    <t>استادکار</t>
  </si>
  <si>
    <t xml:space="preserve">همكاري مستمر و مداوم با مدير ، معاونان و سرپرست بخش و كارگاه و هنرآموزان در كارگاه مربوطه </t>
  </si>
  <si>
    <t xml:space="preserve">آماده سازي كارگاه به منظور انجام آموزش هاي عملي و فراهم سازي وسايل موردنياز (مواداوليه، ادوات ابزارآلات و ...) جهت اموزش روزانه </t>
  </si>
  <si>
    <t xml:space="preserve">تعمير، حفظ و نگهداري وسايل، ابزار كار، ماشين آلات و ساير ادوات مربوط به انجام كارهاي عملي موجود در كارگاه مطابق برنامه هاي درسي رشته </t>
  </si>
  <si>
    <t xml:space="preserve">حضور به موقع در كارگاه و همكاري با هنرآموز رشته مربوطه در فراهم سازي زمينه آموزش هاي عملي در كارگاه به هنرجويان </t>
  </si>
  <si>
    <t xml:space="preserve">آموزش و نظارت بر رعايت اصول ايمني، نگهداري ونحوه استفاده از وسايل و ابزار كارگاه به طريق عملي و صحيح به هنرجويان </t>
  </si>
  <si>
    <t xml:space="preserve">قراردادن مواد و وسايل لازم براي آموزش عملي در دسترسي هنرجويان و نظارت بر استفاده صحيح از آن ها </t>
  </si>
  <si>
    <t xml:space="preserve">توجه به سالم بودن ابزار آلات كارگاه به منظور استفاده بهينه از آن ها و جلوگيري از بروز سوانح و حوادث ناشي از كار </t>
  </si>
  <si>
    <t xml:space="preserve">نصب و راه اندازي ماشين آلات و تأسيسات داخل كارگاه كه مستقيماً در آموزش بخش عملي كارگاه مربوط مورد استفاده قرار مي گيرند به استثناي تجهيزات نو و تحت گارانتي </t>
  </si>
  <si>
    <t>تعمير وسايل، ابزار و ماشين هاي تحت اختيار با هماهنگي هنرآموز مربوط و سرپرست بخش به منظور پيش بيني هزينه و تأمين قطعات و ...</t>
  </si>
  <si>
    <t>همكاري با ديگر هنرآموزان مربوط براي نگهداري تأسيسات و تعمير، تنظيم و راه اندازي ماشين آلات</t>
  </si>
  <si>
    <t xml:space="preserve">نظارت و عودت و استرداد وسايل مورد استفاده و باقيمانده مواد اوليه ( مصرف نشده) در كارگاه توسط هنرجويان به انبار در پايان وقت آموزشي كارگاه </t>
  </si>
  <si>
    <t xml:space="preserve">ثبت گزارش روزانه از فعاليت هاي انجام شده در دفتر گزارش كار استادكاران </t>
  </si>
  <si>
    <t xml:space="preserve">ارائه گزارش به موقع به سرپرست بخش در خصوص خرابي دستگاه ها و ماشين آلات كارگاه </t>
  </si>
  <si>
    <t>ترغيب هنرجويان جهت شركت در فعاليت هاي فوق برنامه شامل جشنواره ها، نمايشگاه ها، مسابقات و ...</t>
  </si>
  <si>
    <t>كوشش در ايجاد نظم در محيط كارگاه و رعايت نكات ايمني و پوشيدن لباس كار توسط خود و هنرجويان تحت تصدي</t>
  </si>
  <si>
    <t xml:space="preserve">همكاري در اداره كلاس عملي كارگاه در صورت حضور و يا عدم حضور هنرآموز مربوطه </t>
  </si>
  <si>
    <t>ارائه گزارش به موقع به هنرآموز مربوط و سرپرست بخش در خصوص نواقص در سيستم ايمني تجهيزات و خطراتي كه ممكن است به دليل نقايص فني (وجود آمده براي هنرجويان) در حين كار پيش آيد</t>
  </si>
  <si>
    <t>بازديد و بازرسي به موقع از تجهيزات و ماشين آلات كارگاه در جهت جلوگيري از حوادث احتمالي مانند آتش سوزي و ...</t>
  </si>
  <si>
    <t xml:space="preserve">بازديد و بررسي مستمر دستگاه هاي اطفاء حريق، جعبه كمك هاي اوليه، دستگاه هاي هشدار دهنده و ... و ارائه گزارش وجود نقص هاي احتمالي به سرپرست كارگاه </t>
  </si>
  <si>
    <t xml:space="preserve">بررسي و اعلام نياز مواد اوليه وابزار آلات مورد نياز در كارگاه به سرپرست بخش و يا كارگاه </t>
  </si>
  <si>
    <t xml:space="preserve">توسعه مهارت هاي حرفه اي خود و شركت در دوره هاي آموزشي و پرورشي، گردهمايي ها، جشنواره ها و جلسات مرتبط مطابق ضوابط و مقررات </t>
  </si>
  <si>
    <t xml:space="preserve">تهيه و تنظيم گزارش هاي لازم در خصوص فعاليت هاي مدرسه با همكاري و مشاركت عوامل مربوط و ارائه به سرپرست بخش و يا كارگاه </t>
  </si>
  <si>
    <t xml:space="preserve">اقدام به منظور كسب مهارت هاي لازم و ارتقاي علمي جهت ارائه راهكارهاي مناسب در زمينه شغل مورد تصدي </t>
  </si>
  <si>
    <t xml:space="preserve">تهيه و تنظيم تقويم اجرايي از فعاليت ها و وظايف محوله به منظور افزايش بهره وري </t>
  </si>
  <si>
    <t xml:space="preserve">تهيه پيش نويس و مكاتبات و گزارش هاي لازم </t>
  </si>
  <si>
    <t>آموزگار استثنائي</t>
  </si>
  <si>
    <t>سعی در تزکیه و الگوسازی خویش و اسوه شدن برای فراگیران براساس موازین اسلامی.</t>
  </si>
  <si>
    <t>کوشش و تلاش مستمر در جهت رعایت موازین اسلامی از سوی فراگیران و آشنا کردن آنان با مسایل اسلامی.</t>
  </si>
  <si>
    <t>اشتغال به تدریس موظف هفتگی طبق برنامه و براساس ضوابط و مقررات آموزش و پرورش استثنایی.</t>
  </si>
  <si>
    <t>تهیه طرح درس برای ارایه آموزش مطلوب به نوآموزان / دانش آموزان و اجرای برنامه های آموزشی مصوب.</t>
  </si>
  <si>
    <t>اهتمام در به کارگیری روشهای تدریس مناسب برای تفهیم هر چه بهتر دروس به نوآموزان و دانش آموزان.</t>
  </si>
  <si>
    <t>انجام مطالعات مستمر به منظور ارتقاء مهارتها و دانش حرفه ای خود.</t>
  </si>
  <si>
    <t>استفاده از وسایل آموزشی و کمک آموزشی مناسب به تناسب نیاز هر گروه از نوآموزان و دانش آموزان استثنایی.</t>
  </si>
  <si>
    <t>بررسی علل عدم پیشرفت تحصیلی و سعی در تقویت نقاط قوت و اتخاذ تدابیر لازم جهت رفع نقاط ضعف یادگیری فراگیران و اطلاع به والدین با هماهنگی دفتر مدرسه.</t>
  </si>
  <si>
    <t>انجام پژوهشهای لازم در حیطه کاری خود (اقدام پژوهی).</t>
  </si>
  <si>
    <t>رسیدگی به حضور و غیاب نوآموزان و دانش آموزان و گزارش به اولیای آموزشگاه جهت پیگیری علل غیبت آنان.</t>
  </si>
  <si>
    <t>شرکت در دوره های ضمن خدمت و جلسات گروههای آموزشی بمنظور ارتقاء سطح مهارتی و علمی و آشنایی با روشهای جدید تدریس.</t>
  </si>
  <si>
    <t>تلاش در ایجاد محیطی آموزنده، پویا، با نشاط و خلاق جهت ارایه فعالیتهای یاددهی و یادگیری.</t>
  </si>
  <si>
    <t>کوشش در ایجاد روحیه همکاری، نظم و ترتیب و تلاش و دقت نوآموزان و دانش آموزان.</t>
  </si>
  <si>
    <t>همکاری و هماهنگی با نیروهای توانبخشی جهت ارایه خدمات مناسب توانبخشی به نوآموزان و دانش آموزان.</t>
  </si>
  <si>
    <t>سعی در شکوفایی استعدادهای بالقوه فراگیران از طریق بکارگیری روشهای متنوع و نوین تدریس.</t>
  </si>
  <si>
    <t>همکاری با مدیر، معاون و سایر معلمان و کارکنان آموزشگاه در اجرای هرچه بهتر مقررات و ضوابط مربوط.</t>
  </si>
  <si>
    <t>حضور در جلسات امتحانی دانش آموزان با نظر مدیر مدرسه.</t>
  </si>
  <si>
    <t>اهتمام در انجام ارزشیابی های مستمر برای سنجش میزان یادگیری فراگیران طبق مقررات مربوط.</t>
  </si>
  <si>
    <t>اجرای ارزشیابی تشخیصی، تکوینی و پایانی از پیشرفت تحصیلی نوآموزان و دانش آموزان.</t>
  </si>
  <si>
    <t>تصحیح اوراق امتحانات دانش آموزان و ثبت نمرات آنان با همکاری کارکنان مربوط در مدرسه.</t>
  </si>
  <si>
    <t>استفاده از فن آوري هاي نوين آموزشي و كمك آموزشي مناسب (نرم افزارها و ... ) به تناسب نياز دانش آموزان.</t>
  </si>
  <si>
    <t>اهتمام در تهيه گزارش از مشكلات (رفتاري و درسي ) نوآموزان و دانش آموزان استثنايي (در صورت بروز مشكلات).</t>
  </si>
  <si>
    <t>هنر آموز</t>
  </si>
  <si>
    <t xml:space="preserve">اهتمام در بوجود آوردن محيطي كاملا آموزنده و پرورش دهنده در كلاس وكارگاه ارائه دروس نظري تخصصي ،كارگاهي ،آزمايشگاهي وعمليات ميداني منطبق با موازين و معيارهاي اسلامي بطوريكه زمينه شكوفا شدن استعدادهاي فطري و خدادادي دانش آموزان از هر جهت ومنطبق براخلاق اسلامي فراهم باشد </t>
  </si>
  <si>
    <t>نظارت كامل بر رفتار و كردار دانش آموزان و دادن تذكرات وراهنمائي لازم به آنان در مواقع لازم با توجه به اصول و شيوه هاي تربيتي اسلامي</t>
  </si>
  <si>
    <t xml:space="preserve">سعي در ايجاد جو تفاهم و همكاري اسلامي بين هنرجويان در يادگيري دروس و ساير امور و ارائه رفتاري كاملا اسلامي در كلاس وكارگاه ومحيط هاي كارآموزي وكارورزي به نحوي كه هنرجو الگوي كامل از رفتار اسلامي را همواره مدنظر داشته باشند </t>
  </si>
  <si>
    <t>حضور بموقع در كلاس دروس نظري وكارگاهي و سعي وافر در هدر نرفتن وقت دانش آموزان و اشتغال به تدريس موظف بر طبق برنامه هفتگي بر اساس ضوابط مصوب وزارت آموزش و پرورش ضمن رعايت كامل اصول حفاظتي وايمني</t>
  </si>
  <si>
    <t xml:space="preserve">تهيه طرح درس براي طول سال تحصيلي به منظور تخصيص مطالب برنامه به فواصل زماني معين دررابطه بادروس  تخصصي نظري وكارگاهي </t>
  </si>
  <si>
    <t>رسيدگي به حضور و غياب هنرجويان و ثبت غيبت آنان در دفتر مخصوص و ارائه گزارش لازم به رئيس هنرستان يامعاون مربوط</t>
  </si>
  <si>
    <t xml:space="preserve">گروه بندي دانش آموزان از نظر بهره گيري كامل از امكانات وتجهيزات موجودكارگاهي بامدنظرگرفتن اصول هم افزائي در انجام كارهاي جمعي درفراگيري آموزشهاي فني وحرفه اي ،مهارتي </t>
  </si>
  <si>
    <t xml:space="preserve">آماده كردن وسايل لازم براي تدريس دروس كارگاهي باهمكاري عوامل كارگاهي واستادكاروسرپرست بخش وعندالزوم سرپرست كارگاه </t>
  </si>
  <si>
    <t>انجام امتحانات به منظور سنجش معلومات و يادگيري دانش آموزان بر طبق مقررات و دستورالعملهاي مربوط دردروس نظري وكارگاهي،آزمايشگاهي وعمليات ميداني كه عهده دارتدريس آنهابوده است.</t>
  </si>
  <si>
    <t>برقراري و حفظ نظم در كلاس درس وكارگاه هاي محل تدريس ، همچنين پوشيدن لباس كاردرمحيط كارگاه وملزم نمودن هنرجويان براي اين اقدام همچنين پرهيزاز استعمال دخانيات در محيط آموزشي</t>
  </si>
  <si>
    <t>مطلع ساختن اولياي دانش آموزان از وضع تحصيلي و اخلاقي فرزندانشان و تعا مل با آنان در حد لزوم دررابطه باويژه گي هاي خاص هنرجو</t>
  </si>
  <si>
    <t>گزارش به موقع وضع تحصيلي و اخلاقي دانش آموزان به مقام ذيربط درهنرستان</t>
  </si>
  <si>
    <t>شركت در جلسات و شوراهاي دبيران و هنرآموزان و همكاري با ساير مقا مات مربوط در هنرستان واداره مربوط در زمينه مختلف آموزش و پرورش</t>
  </si>
  <si>
    <t xml:space="preserve">همكاري با رئيس هنرستان مربوط و اجراي دستورات وي در حدود مقررات وزارت آموزش و پرورش </t>
  </si>
  <si>
    <t>گزارش وضعيت دروس نظري وكارگاهي، كارآموزي وكارورزي  هنرجويان به مقام مربوط درهنرستان وياحسب مورد به اداره مربوط</t>
  </si>
  <si>
    <t>سعي در مطالعه مداوم در روشهاي تدريس و كتب تربيتي و علمي به منظور بالابردن سطح آگاهي ها و مهارتهاي شغلي وهمكاري باگروه آموزشي رشته مربوط</t>
  </si>
  <si>
    <t>شركت در كلاسهاي آموزش ضمن خدمت كه توسط آموزش و پرورش تشكيل مي شود طبق برنامه مصوب اعم ازمتمركزواستاني</t>
  </si>
  <si>
    <t>مشخص نمودن تمرينات و برنامه ها يي كه لازم است  هنرجويان جهت تفهيم بهتر دروس در خارج ازمحيط هنرستان انجام دهند</t>
  </si>
  <si>
    <t>همكاري با انجمن اوليا و مربيان هنرستان مربوط</t>
  </si>
  <si>
    <t xml:space="preserve">همكاري باشوراي مدرسه درجهت ارتقاي سطح كيفي آموزش ها </t>
  </si>
  <si>
    <t>همكاري لازم بامديرهنرستان ومعاون فني همچنين سرپرست بخش وياكارگاه درراستاي تحقق ارائه كامل وصحيح مطالب دروس تخصصي ومهارتي</t>
  </si>
  <si>
    <t>همكاري باعوامل هنرستان براي نظارت براجراي كارآموزي وكارورزي ومحل يابي آن همچنين ارائه درس مذكوردرتابستان(حسب مقررات)</t>
  </si>
  <si>
    <t>فعاليت كامل در اجراي مسابقات علمي عملي وعلمي مهارتي هنرجويان هنرستان</t>
  </si>
  <si>
    <t>ارائه هريك از دروس تخصصي رشته وياتمامي آنها حسب برنامه ريزي مديرهنرستان وتصحيح اوراق وارائه نمرات ارزشيابي درموعدمقرر</t>
  </si>
  <si>
    <t>مربي پرورشي</t>
  </si>
  <si>
    <t>همکاری و هماهنگي با مدیر و سایر معاونین ( خصوصا معاون پرورشي )در فراهم سازی زمینه لازم برای تحقق بخشیدن به اهداف مصوب دوره‌های تحصیلی با همکاری و مشارکت کارکنان، دانش آموزان و اولیای آنها و با بهره گیری از امکانات و ظرفیت‌های داخل و خارج از مدرسه.</t>
  </si>
  <si>
    <t xml:space="preserve">تهیه  تقويم اجرايي و برنامه سالانه پرورشي و تربيت بدنيِ مدرسه از طریق مشارکت شوراها و انجمن‌های رسمی مدرسه، کارکنان، اولیاء و دانش آموزان و ارائه به مدیر برای تصویب در شورای مدرسه و اطلاع رساني به موقع به کارکنان، دانش آموزان و اولياء آنها. </t>
  </si>
  <si>
    <t>برنامه ريزي، نظارت و اجرای فعاليت‌هاي تخصصی و فرهنگی مدرسه  نظير مراسم آغازين، مناسبت‌ها، ايام ا...، نماز جماعت، فعاليت‌هاي قرآنی و گروهي و مسابقات فرهنگي، هنري و ورزشي، بازدیدها و اردوهای آموزشی و پرورشی با هماهنگي مدير و معاونين مدرسه.</t>
  </si>
  <si>
    <t>تدريس درس پرورشي طبق دستورالعمل هاي صادره از سوي معاون پرورشي و تربيت بدني( در دوره راهنمايي و متوسطه).</t>
  </si>
  <si>
    <t>بررسي و شناسايي مسائل و مشكلات تربيتي دانش آموزان با همكاري ديگر عوامل مدرسه و ارجاع دانش آموزان نيازمند به خدمات راهنمايي و مشاوره با همکاری مشاوره به هسته ها و مراكز مشاوره آموزش و پرورش منطقه.</t>
  </si>
  <si>
    <t xml:space="preserve">نظارت بر نحوه رفتار و كردار و پوشش اسلامي دانش‌آموزان در مدرسه بر اساس موازين و دستورالعمل‌هاي مربوط با هماهنگي معاون پرورشي و تربيت بدني واحد آموزشي. </t>
  </si>
  <si>
    <t xml:space="preserve">تهيه و تنظيم گزارش‌هاي لازم درخصوص فعاليت‌هاي پرورشي و تربيت بدني  مدرسه با همکاري و مشارکت عوامل مربوط برای ارائه به مافوق. </t>
  </si>
  <si>
    <t>مطالعه ، تحقیق و پژوهش در زمینه شغل مورد تصدی،توسعه مهارت‌های حرفه‌ای خود و شرکت در دوره‌های آموزشی و پرورشی، گردهمایی‌ها، جشنواره‌ها و جلسات مرتبط مطابق ضوابط و مقررات آموزش و پرورش.</t>
  </si>
  <si>
    <t>جلب مشارکت معلمان ، والدين، ساير کارکنان و دانش‌آموزان و ایجاد ارتباط مؤثر و صمیمی با آنها به ویژه از طریق تشکل‌های دانش آموزی به منظور شرکت در فعالیت‌های پرورشي و تربيت بدني.</t>
  </si>
  <si>
    <t>برنامه ریزی ونظارت بر فعالیت‌ها و امور مربوط به فضاهای پرورشی وتربیت بدنی (نمازخانه، کتابخانه، واحد فناوری و...) مدرسه و توسعه و تجهیز آنها.</t>
  </si>
  <si>
    <t xml:space="preserve">سازماندهي، نظارت و ارزشيابي تشکل‌های دانش آموزي. </t>
  </si>
  <si>
    <t>شناسایی دانش‌آموزان مستعد در امور قرآني ، فرهنگي و هنري و هدایت آنان به مدارس قرآني آموزش و پرورش ، كانون هاي فرهنگي ـ تربيتي و ...</t>
  </si>
  <si>
    <t>ارتقاء بصيرت دانش آموزان و والدین در زمینه های اجتماعی، سیاسی، تربیتی.</t>
  </si>
  <si>
    <t>ويژه مدارس سمپاد برنامه ريزي جلسات آموزشي مسابقات قرآن و مدارس قرآن كريم سمپاد با حضور افراد خبره</t>
  </si>
  <si>
    <t>ويژه مدارس سمپاد برنامه ريزي جلسات گفتمان ديني و پاسخگويي به شبهات ديني و اعتقادي با دعوت از اساتيد برجسته حوزه و دانشگاه</t>
  </si>
  <si>
    <t xml:space="preserve">مربي تربيت بدني- دبیر درس تربیت بدنی </t>
  </si>
  <si>
    <t xml:space="preserve">اهتمام در بوجود آوردن محيطي كاملا آموزنده و پرورش دهنده در كلاس درس منطبق با موازين و معيارهاي اسلامي بطوريكه زمينه شكوفا شدن استعدادهاي فطري و خدادادي دانش آموزان فراهم شود </t>
  </si>
  <si>
    <t>نظارت كامل بر رفتار و كردار دانش آموزان و ارائه تذكرات لازم به آنان در مواقع لازم با توجه به اصول و شيوه هاي تربيتي اسلامي</t>
  </si>
  <si>
    <t xml:space="preserve">سعي در ايجاد جو تفاهم و همكاري اسلامي بين دانش آموزان در يادگيري دروس و ساير امور و ارائه رفتاري كاملا اسلامي در كلاس درس به نحوي كه دانش آموزي نمونه و الگوي كامل از رفتار اسلامي را همواره مدنظر داشته باشند </t>
  </si>
  <si>
    <t xml:space="preserve">حضور بموقع در كلاس درس و سعي وافر در هدر نرفتن وقت دانش آموزان و اشتغال به تدريس موظف بر طبق برنامه هفتگي بر اساس ضوابط مصوب وزارت آموزش و پرورش </t>
  </si>
  <si>
    <t>شركت در جلسات و شوراهاي دبيران و همكاري با ساير مقامات مربوط در زمينه مختلف آموزش و پرورش</t>
  </si>
  <si>
    <t xml:space="preserve">همكاري با رئيس واحد آموزشي مربوط و اجراي دستورات در حدود مقررات وزارت آموزش و پرورش </t>
  </si>
  <si>
    <t>بررسي و ارائه فهرست مورد نيازتجهيزات و ملزومات ورزشي به مدير مدرسه به منظوراجراي مطلوب و بهينه ساعت درس تربيت بدني(پس از دريافت ابلاغ)</t>
  </si>
  <si>
    <t>بررسي وضعيت فضاهاي موجود روباز و سرپوشيده قابل استفاده براي ساعت درس تربيت بدني در مدرسه، ارائه پيشنهاد لازم به مدير مدرسه به منظور آماده سازي آن براي ساعت درس تربيت بدني</t>
  </si>
  <si>
    <t>ارائه پيشنهادات لازم در راستاي اجراي نكات ايمني و بهداشتي در امكان،فضاها و تجهيزات ورزشي مدرسه به مدير مدرسه براساس شيوه نامه هاي مصوب ابلاغي وزارت متبوع ومراجع ذيصلاح .</t>
  </si>
  <si>
    <t>استفاده از کفش و لباس ورزشي مناسب در زمان حضور در مدرسه</t>
  </si>
  <si>
    <t>ملزم نمودن  دانش آموزان به استفاده از كفش و لباس ورزشي مناسب در طول سال تحصيلي</t>
  </si>
  <si>
    <t xml:space="preserve">استفاده از  دفتر كار معلم به منظور ارتقاء مديريت كلاس از طريق کنترل حضور و غياب ، ثبت سوابق ورزشي،آموزشي و انضباطي دانش آموزان ،استعداد يابي وهدايت دانش آموزان و  اجراي هدفمند برنامه درس تربيت بدني با استفاده  از طرح درس روزانه و عناوين جدول برنامه ساليانه درس تربيت بدني و ارايه گزارش به مقام ذيربط </t>
  </si>
  <si>
    <t>ارزشيابي درس تربيت بدني دانش آموزان براساس شيوه نامه هاي مصوب ابلاغي وزارت متبوع ومراجع ذيصلاح .</t>
  </si>
  <si>
    <t>فراهم نمودن تمهيدات لازم به منظور چگونگي استفاده مناسب دانش آموزان از وسايل و امکانات ورزشي موجود در مدرسه</t>
  </si>
  <si>
    <t>ترغيب دانش آموزان به مشاركت فعال در  فعاليّت هاي مستمر ورزشي</t>
  </si>
  <si>
    <t>تلاش در جهت ارتقاء سطح دانش علمي و عملي خود در امر تربيت بدني از طريق شركت در دوره هاي آموزش ضمن خدمت و كارگاه هاي آموزشي و غيره</t>
  </si>
  <si>
    <t>مشاركت در فعاليت هايي مانند جشنواره روش برتر تدريس، رقابت هاي علمي – تخصصي معلمان تربيت بدني و غيره</t>
  </si>
  <si>
    <t>ارائه بازخورد وضعيت آمادگي جسماني،ساختار قامتي و تعيين سطح مهارت هاي ورزشي دانش آموز به والدين</t>
  </si>
  <si>
    <t>همكاري با اداره تربيت بدني آموزش و پرورش منطقه / شهرستان در راستاي اجراي مطلوب برنامه هاي ورزشي دانش آموزان</t>
  </si>
  <si>
    <t>تشكيل انجمن ورزشي، انتخاب سرگروه هاي ورزشي و برگزاري مسابقات ورزشي داخل مدرسه</t>
  </si>
  <si>
    <t>آماده سازي تيم هاي ورزشي مدرسه جهت شركت در مسابقات منطقه،استان و غيره، با توجه به ماده 93 قانون خدمات كشوري</t>
  </si>
  <si>
    <t>نظارت بر اجراي مراسم ورزش آغازين با بكارگيري سرگروه هاي ورزشي مدرسه</t>
  </si>
  <si>
    <t>ترغيب دانش آموزان در جهت فراگيري خصايل نيكوي اخلاقي،رواني و اجتماعي دانش آموز و آموزش نظم و انضباط و حفظ نگهداري اموال مدرسه</t>
  </si>
  <si>
    <t>گسترش بهره برداري از فن آوريهاي نوين آموزشي در جهت كيفيت بخشي به آموزش درس تربيت بدني و فعاليت هاي ورزشي دانش آموزان</t>
  </si>
  <si>
    <t xml:space="preserve">تلاش در جهت ارتقاي سطح علمي مدرسه در ارتباط با علوم تربيت بدني از طريق تجهيز كتابخانه مدرسه و معرفي منابع معتبر به دانش آموزان  </t>
  </si>
  <si>
    <t>شرکت در جلسات مرتبط با شغل مورد تصدي پيش بيني شده در مدرسه</t>
  </si>
  <si>
    <t>ارتوپد فنی</t>
  </si>
  <si>
    <t>رعايت كليه ضوابط و مقررات آموزشي و اصول و موازين اسلامي در انجام وظايف محوله.</t>
  </si>
  <si>
    <t xml:space="preserve">اهتمام در ايجاد ارتباط مستقيم با دانش آموزان استثنايي به منظور شناسايي دانش آموزاني كه مشكلات فني </t>
  </si>
  <si>
    <t xml:space="preserve">معرفي دانش آموزان استثنايي كه داراي مشكلات ارتوپدي هستند به پزشك معالج با هماهنگي مديريت آموزشگاه. </t>
  </si>
  <si>
    <t xml:space="preserve">اهتمام در شناسايي دكتر ارتوپد فني مجرب و توانا مجهز جهت اندامهاي مصنوعي مختلف و معرفي والدين دانش آموزاني كه مشكلات جسمي و حركتي مي باشند. </t>
  </si>
  <si>
    <t xml:space="preserve"> جمع آوري و طبقه بندي اطلاعات مربوطه در محدوده فعاليت هاي مرتبط و ارائه آن به مديريت آموزشگاه جهت برنامه ريزي بهينه. </t>
  </si>
  <si>
    <t xml:space="preserve">نظارت بر قالب گيري و اندازه گيري اندامهاي مختلف بدن و كرستهاي طبي دانش آموزان استثنايي جسمي و حركتي. </t>
  </si>
  <si>
    <t xml:space="preserve">اهتمام در رفع نواقص فني ارتوپدي و دادن نظرات اصلاحي. </t>
  </si>
  <si>
    <t xml:space="preserve"> شركت در كلاسها و فعاليت هاي عملي بازآموزي مربوطه جهت ارتقاء‌ سطح علمي خود. </t>
  </si>
  <si>
    <t xml:space="preserve"> بررسي و مطالعه علل پيدايش مشكلات دانش آموزان جسمي حركتي جهت تامين روش هاي درمان آنان. </t>
  </si>
  <si>
    <t xml:space="preserve">تجويز وسايل كمكي (اورتز و پروتز) براي دادن آموزش و نحوه استفاده آنها. </t>
  </si>
  <si>
    <t xml:space="preserve"> استفاده از دستگاه هاي اسكنر و تراپي با رعايت اهداف درماني موارد استعمال و منع استعمال ديگر احتياجات لازم حين بكارگيري دستگاه ها.</t>
  </si>
  <si>
    <t xml:space="preserve"> همكاري و هماهنگي با مربي تربيت بدني واحدهاي آموزشي به منظور تعيين برنامه هاي ورزشي مفيد و متناسب براي دانش آموزان داراي مشكلات جسمي و حركتي. </t>
  </si>
  <si>
    <t xml:space="preserve"> اهتمام به شناسايي و مشكلات و تنگناهاي دانش آموزان جسمي- حركتي در اين مورد و اهتمام در رفع موانع و نارسايها موجه با توجه به ميزان امكانات. </t>
  </si>
  <si>
    <t xml:space="preserve"> بررسي و مطالعه علل پيدايش مشكلات مربوطه به دانش آموزان داراي مشكلات حسي و حركتي به منظور ارائه راهكارهاي مناسب جهت درمان آنان.</t>
  </si>
  <si>
    <t xml:space="preserve"> دادن مشاوره به معلمين دانش آموزان استثنايي تحت درمان به منظور همكاري و تسريع در درمان آنان.</t>
  </si>
  <si>
    <t>انباردار بخش</t>
  </si>
  <si>
    <t>همكاري با رئيس هنرستان و معاونين/سرپرست بخش و هنرآموزان مربوطه همچنين انباردار مركزي در انجام وظايف مربوطه.</t>
  </si>
  <si>
    <t>همكاري با ديگر مسئولين هنرستان در انجام وظايف محوله.</t>
  </si>
  <si>
    <t>تحويل مواد مورد نياز قسمت ها و كارگاه هاي تحت پوشش بخش ها برابر صورتجلسه طبق درخواست كتبي كه به تأييد سرپرست بخش و رئيس هنرستان رسيده باشد.</t>
  </si>
  <si>
    <t>تهيه فرم شناسنامه براي تجهيزات مختلف كارگاهي و دستگاه هاي آزمايشگاهي خودروها، موتورهاي برق و ديگر وسايل كه نام تجهيزات و امكانات سرمايه اي براي آن ها مترتب باشد.</t>
  </si>
  <si>
    <t>ثبت كليه اموال سرمايه اي موجود در بخش مربوط در فرم هاي خاص طبق مقررات اموال و شماره گذاري و تهيه برچسب براي كليه اموال با همكاري و هماهنگي با انباردار مركزي و صاحب جمع اموال.</t>
  </si>
  <si>
    <t>تهيه دفتر اموال و رعايت دقيق ثبت در موارد صادره و وارده.</t>
  </si>
  <si>
    <t>طبقه بندي مواد مصرفي، ابزارآلات كوچك غيرسرمايه اي در قفسه هاي مخصوص.</t>
  </si>
  <si>
    <t>تهيه ليست فهرست اموال در ابتداي سال تحصيلي و ليست تحويل موقت آن ها به هنرآموزان و يا سرپرست بخش و ارائه آن به مدير هنرستان و عنداللزوم ارسال آن به اداره متبوع زيرنظر مدير هنرستان.</t>
  </si>
  <si>
    <t>تهيه صورتجلسه براي اموال و اشيائيكه برابر دستور صادره قرار است تحويل واحد آموزشي ديگر و يا به لحاظ ضرورت به عنوان اسقاطي تحويل اداره متبوع گردد با مجوز كتبي اداره كل آموزش و پرورش استان، هماهنگي با انباردار مركزي و مدير و صاحب جمع اموال و ارسال يك نسخه آن به اداره متبوع طبق دستور مدير هنرستان.</t>
  </si>
  <si>
    <t>بازديد از اشياء و وسايل و اموال اعم از فني، اداري و آموزشي و تأسيسات و غيره و كنترل آن با اقلام مندرج در دفتر مربوط همچنين تهيه فهرست مواد مصرفي در حكم مصرفي تحويل گرفته شده از انبار.</t>
  </si>
  <si>
    <t xml:space="preserve">تهيه ليست اموال تحويلي به قسمت هاي مختلف و نصب يك نسخه در محل مربوط </t>
  </si>
  <si>
    <t>درخواست مواد ضروري مورد نياز براي انجام برنامه هاي آموزشي فني و حرفه اي و مهارتي مختلف، لوازم اداري مربوط و قطعات يدكي، سوخت، نوشت افزارها و مصالح ساختماني و غيره.</t>
  </si>
  <si>
    <t>تهيه پيشنويس گزارش هاي مربوط در اين زمينه (امور انبار بخش)</t>
  </si>
  <si>
    <t>تهيه فرم اقلام مورد نياز اعم از مصرفي، حكم مصرفي، سرمايه اي كه از طرف هنرآموزان يا سرپرست بخش از انبار خواسته شده و موجودي آن از حد متعارف خارج و يا اتمام يافته و ارائه آن به مدير هنرستان.</t>
  </si>
  <si>
    <t>همكاري براي انجام تعميرات جزئي تجهيزات از طريق سرپرست بخش يا استادكاران مربوط.</t>
  </si>
  <si>
    <t>كنترل صحت اقلام در موقع تحويل دادن و تحويل گرفتن.</t>
  </si>
  <si>
    <t>چيدمان صحيح ابزارآلات سرمايه اي در حكم مصرفي قابل انتقال به انبار.</t>
  </si>
  <si>
    <t>انباردار مركزي و جمعدار</t>
  </si>
  <si>
    <t xml:space="preserve">همکاری با رئیس هنرستان و معاون / معاونین در انجام وظایف مربوطه </t>
  </si>
  <si>
    <t xml:space="preserve">همکاری با دیگر سرپرستان بخش و انبارداران در انجام وظایف مربوطه </t>
  </si>
  <si>
    <t xml:space="preserve">تحویل مواد مورد نیاز قسمتها و بخشها برابر صورتجلسه طبق درخواست کتبی که به تأیید رئیس یا معاون فنی هنرستان رسیده باشد به انبار دار بخش ها و یا فردی که مدیر هنرستان اعلام نماید. </t>
  </si>
  <si>
    <t xml:space="preserve">تهیه دفتر انبار و اموال و رعایت دقیق، ثبت آنها در موارد صادره و وارده براساس اموال و تجهیزات سرمایه ای و غیر ان با ثبت شماره اموال </t>
  </si>
  <si>
    <t xml:space="preserve">طبقه بندی مواد ، اشیاء ، اموال در قفسه های مخصوص به ترتیب ثبت در دفتر انبار </t>
  </si>
  <si>
    <t>درخواست مواد ضروری مورد نیاز برای انجام برنامه های آموزشی برای ارائه مهارتهای مختلف فنی ، اداری (از قبیل قطعات یدکی ، سوخت ، نوشت افزار ها و مصالح ساختمانی و غیره).</t>
  </si>
  <si>
    <t xml:space="preserve">تهیه پیش نویس گزارش های مربوط در این زمینه </t>
  </si>
  <si>
    <t xml:space="preserve">تهیه قبض ورود و خروج کالا طبق انبار و حواله انبار </t>
  </si>
  <si>
    <t xml:space="preserve">نظارت بر نقل و انتقال اموال که حسب مقررات و موافقت منطقه و اداره کل انجام می شود و ثبت آن در فرم های لازم و انعکاس در دفتر مربوط </t>
  </si>
  <si>
    <t xml:space="preserve">تنظیم فهرست اموال اسقاطی و تنظیم صورتجلسه مربوط و تکمیل آن با امضاء افراد ذیربط حسب مقررات </t>
  </si>
  <si>
    <t>تنظیم فهرست اموال مربوط به هر کارگاه ، اطاق ها و اخذ امضاء از تحویل گیرنده زیر نظر و رئیس هنرستان و صاحب جمع اموال</t>
  </si>
  <si>
    <t xml:space="preserve"> انجام سایر امور ارجاعی در صورت لزوم </t>
  </si>
  <si>
    <t xml:space="preserve"> آشپز</t>
  </si>
  <si>
    <t>رعايت دقيق موازين ومقررات شرع مقدس در ا نجام فعا ليتهای مربوط به شغل وجلوگيری از هدر رفتن ومصرف بيهوده مواد اوليه غذائی</t>
  </si>
  <si>
    <t>پيش بينی وبر آورد نوع ومقدار مواد اوليه برای پخت وتهيه غذا ها وخوراکيهای متناسب با برنامه تنظيمی</t>
  </si>
  <si>
    <t xml:space="preserve">پيش بينی وبرآورد لوازم ووسائل وتجهيزات مورد نياز آشپزخا نه جهت پخت وتهيه غذا ها وخوراکها با توجه به نوع ومقدار آنها </t>
  </si>
  <si>
    <t xml:space="preserve">دريا فت و آماده کردن مواد اوليه غذائی جهت پخت وتهيه غذاها وخوراکها </t>
  </si>
  <si>
    <t xml:space="preserve"> پخت وتهيه انواع غذا ، سالاد ، دسر وساير خوراکها طبق برنامه تنظيمی </t>
  </si>
  <si>
    <t xml:space="preserve">کنترل درجه حرارت ويا شعله اجاق يا کوره های حرارتی </t>
  </si>
  <si>
    <t xml:space="preserve"> نظارت بر کار کمک آشپزان در تهيه مقدمات پخت و آماده کردن خوراکها از قبيل : پاک کردن وخرد کردن سبزيجات ، گوشت ، حبوبات واحتمالا سرخ کردن وپختن بعضی از مواد اوليه غذا های ساده ومعمولی بميزان ومقدار معينی وصدور دستورات لازم </t>
  </si>
  <si>
    <t xml:space="preserve">راهنمائی ونظارت بر کار گران در شستشو ونظافت لازم ووسائل آشپزخانه وظروف با مراعات اصول بهداشت وحمل ونقل مواد اوليه وساير وسائل </t>
  </si>
  <si>
    <t xml:space="preserve">تقسيم غذا وخوراکيهای پخته شده </t>
  </si>
  <si>
    <t xml:space="preserve">گزارش مرتب چگونگی وضع آشپزخانه به مسئول مربوط </t>
  </si>
  <si>
    <t>بینایی سنجی</t>
  </si>
  <si>
    <t xml:space="preserve">رعایت کلیه ضوابط و مقررات آموزشی و اصول و موازین اسلامی در انجام وظایف محوله </t>
  </si>
  <si>
    <t xml:space="preserve">اقدام به تهیه و تنظیم برنامه های بینایی سنجی برای دانش آموزان استثنایی و اجرای تقویم اجرایی مطابق بخشنامه مدیریت توانبخشی سازمان </t>
  </si>
  <si>
    <t xml:space="preserve"> مصاحبه و تهیه شرح حال دانش آموز، ثبت تاریخچه، تنظیم گزارش نهایی از پیشرفت دانش آموز، کمک به تشخیص بیماری های چشم از طریق ارزیابی و درج در پرونده توانبخشی (در صورت وجود نرم افزار جامع توانبخشی ثبت اطلاعات در نرم افزار مذکور)</t>
  </si>
  <si>
    <t xml:space="preserve"> ارزیابی بینایی دانش آموزان استثنایی مطابق با آزمون های رایج و استاندارد بینایی سنجش به منظور بیماریابی بینایی و رفع مشکلات آنها </t>
  </si>
  <si>
    <t xml:space="preserve">تجویز و پیگیری برای ساخت عینک و تراش عدسی های مورد نیاز دانش آموزان کم بینا </t>
  </si>
  <si>
    <t>ارایه برنامه برای استفاده از باقیمانده بینایی متناسب با باقیمانده بینایی دانش آموزان کم بینا</t>
  </si>
  <si>
    <t xml:space="preserve">تفسیر و تشریح میزان توانایی بینایی کودک و دانش آموزان کم بینا برای کار درمانگران، معلمان، مشاوران، مددکاران، مربیان بهداشت و والدین </t>
  </si>
  <si>
    <t xml:space="preserve">ارزیابی دوره ای بینایی کلیه دانش آموزان استثنایی بویژه نیمه بینایان جهت کنترل میزان پیشرفت یا بهبودی مشکل بینایی و امکانات مورد استفاده آنها </t>
  </si>
  <si>
    <t xml:space="preserve">هماهنگی و همکاری با کاردرمانگران در جهت تهیه و تدوین برنامه توانبخشی دیداری فرد کم بینا </t>
  </si>
  <si>
    <t xml:space="preserve">تهیه وتدوین آموزشنامه های ویژه نیمه بینایان و دیگر گروههای استثنایی برای ارتقاء سطح اطلاعات دانش آموزان از شکل بینایی خود </t>
  </si>
  <si>
    <t xml:space="preserve"> پیگیری برای تهیه وسایل کم بینایی LOW VISIOM A ویژه کم بینایان با همکاری مشاوره و مددکاری</t>
  </si>
  <si>
    <t xml:space="preserve"> مراقبت و آموزش بهداشت چشم برای کودکان و دانش آموزان کم بینا و نابینا و بقیه گروههای استثنایی</t>
  </si>
  <si>
    <t xml:space="preserve"> همکاری و هماهنگی با همکاران کاردرمانی در جهت استفاده بهینه از عصا و دیگر وسایل مورد نیاز دانش آموزان نابینا و کم بینا</t>
  </si>
  <si>
    <t>تعیین میزان درشت نمایی کتب مورد نیاز دانش آموزان کم بینا و بررسی امکانات مورد نیاز آنها</t>
  </si>
  <si>
    <t>پیگیری و هماهنگی با مربیان تربیت بدنی در انجام ورزش های مناسب نابینایان و کم بینایان</t>
  </si>
  <si>
    <t xml:space="preserve">پیگیری و هماهنگی با مربیان بهداشت درجهت حل مشکلات بهداشتی و تغذیه ای کودکان و دانش آموزان نابینا و کم بینا </t>
  </si>
  <si>
    <t>تعیین و هما هنگی درخصوص فراهم کردن لوزام مورد نیاز دانش آموزان کم بینا و نابینا</t>
  </si>
  <si>
    <t xml:space="preserve">ارزشیابی پیش حرفه ای با توجه به نوع ومیزان معلولیت با هدف تعیین توانایی- آسیب پذیری، لوازم کم بینایی مناسب برای دانش آموزان کم بینا و نابینا </t>
  </si>
  <si>
    <t xml:space="preserve">طرح ریزی برنامه توانبخشی با استفاده از فعالیت های هدفمند و تکنیکهای درمانی بر اساس نیاز فرد نیمه بینا و نابینا </t>
  </si>
  <si>
    <t xml:space="preserve"> شرکت و همکاری در تیم توانبخشی جهت رسیدن به اهداف توانبخشی</t>
  </si>
  <si>
    <t>کمک به فراهم سازی زمینه استقلال فرد کم بینا و انجام مهارت های زندگی روزمره</t>
  </si>
  <si>
    <t xml:space="preserve"> تجویز وسایل کم بینایی و آموزشی نحوه استفاده از آنها </t>
  </si>
  <si>
    <t xml:space="preserve"> مشاوره و آموزش معلمان ومربیان و اولیاء مدارس و دانش آموزان در زمینه آشنایی با توانبخشی و هماهنگی مسائل آموزشی، توانبخشی و تربیتی دانش آموزان </t>
  </si>
  <si>
    <t xml:space="preserve"> شرکت و همکاری در فعالیت های علمی ( دوره بازآموزی ضمن خدمت ، نوآموزی، سمینارها، کنگره ها و نمایشگاه های داخلی و خارجی) به منظور ارتقاء سطح آگاهی خود و همکاران آموزشی توانبخشی</t>
  </si>
  <si>
    <t>ارایه مشاوره در خصوص وضعیت زندگی، لوازم منزل فرد نابینا و کم بینا به جهت بهینه سازی محل مذکور مطابق با شرایط وی که در صورت نیاز انجام شود.</t>
  </si>
  <si>
    <t>همکاری و هماهنگی با مدیر و سرپرست آموزشی آموزشگاه های استثنایی</t>
  </si>
  <si>
    <t xml:space="preserve">همکاری و هماهنگی و شرکت در جلسات منظم گروههای آموزشی و توانبخشی و انجمن اولیاء و مربیان و آموزش اعضاء دیگر تیم توانبخشی از کارشناسان توانبخشی و مشاوره .مددکاری و مربی بهداشت و پزشکان متخصص جهت ارایه خدمت بهینه توانبخشی </t>
  </si>
  <si>
    <t xml:space="preserve"> ارایه گزارش های نوبتی به کارشناسان مسئول توانبخشی اداره و دریافت نقطه نظرات ایشان </t>
  </si>
  <si>
    <t>در صورت لزوم تیهه و تظنیم برنامه های بهداشتی، توانبخشی بینایی دانش آموزان کم بینا و نابینا بصورت فعالیت گروهی می تواند انجام شود.</t>
  </si>
  <si>
    <t>خدمتگزار</t>
  </si>
  <si>
    <t xml:space="preserve"> حضور در محل خدمت حداقل يكساعت قبل از شروع كار رسمي مدرسه و خروج از آن پس از پايان ساعت كار اداري و تظنيف كامل اتاقها و محوطه محل كار بر اساس تقسيم كار در تمام اوقات مقرر ضمن سال و در تابستان و انجام ديگر وظايف</t>
  </si>
  <si>
    <t xml:space="preserve">مراقبت در تميز نگهداشتن دائمي كلاسها و سالنها و سرويسهاي بهداشتي و حياط واحد آموزشي بر اساس تقسيم كار </t>
  </si>
  <si>
    <t xml:space="preserve"> مراقبت در حفظ و نگهداري لوازم و اثاثيه واحد متبوع و دادن گزارشهاي مربوط به آن در صورت لزوم</t>
  </si>
  <si>
    <t xml:space="preserve">گزارش بموقع به مسئولان مدرسه در مورد اماكن و تاسيسات واحد مربوط به شغل كه از حيث تعميرات نياز فوري به اصلاح يا ترميم دارند </t>
  </si>
  <si>
    <t xml:space="preserve"> مراقبت در حفظ شرايط ايمني از لحاظ ورود و خروج اشخاص و بازديد و كنترل مواردي كه ممكن است به بروز حوادثي منتهي شود</t>
  </si>
  <si>
    <t xml:space="preserve"> همكاري با اولياي مدرسه و متصديان دفتري در كليه امور مربوط به اداره مدرسه در ارتباط با وظايف مقرر</t>
  </si>
  <si>
    <t>رعايت مراتب ادب و اخلاق اسلامي و مراقبت در رفتار مناسب و آبرومندانه در همه فعاليتهاي روزانه بخصوص با دانش آموزان و اولياي آنان و احتراز از هرگونه دادو ستد با دانش آموزان</t>
  </si>
  <si>
    <t>راننده تراكتور</t>
  </si>
  <si>
    <t>رعايت  اصول و موازین تقوی اسلامی وتقوی خدمت و تعهد خدمت در رابطه با وظایف</t>
  </si>
  <si>
    <t>حفظ وحراست کافی از تراکتور ووسايل تحويلی و ملحقات آن</t>
  </si>
  <si>
    <t xml:space="preserve"> همکاری با مسئولين هنرستان در رابطه با آموزش ، توليد وخدمات طبق دستور </t>
  </si>
  <si>
    <t xml:space="preserve"> همکاری با مراقبين کشاورزی ، مسئولين ماشين آلات ، تحت نظارت کلی مسئول امور آموزش عملی طبق برنامه تنظيمی </t>
  </si>
  <si>
    <t xml:space="preserve">کنترل طرز کار وسرويس بموقع تراکتور تحويلی وبازديد مداوم از قسمتهای مختلف آن وتعويض بموقع ( آب ، روغن ، آب باطری وغيره ) ودرخواست تعميرات اساسی مورد نياز از مسئول مربوطه به صورت مکتوب و برآورد هزینه احتمالی </t>
  </si>
  <si>
    <t xml:space="preserve">حمل ونقل وجابجا کردن وسايل تجهيزات وانواع محصولات ، مواد اوليه نظير بذر کود ، علوفه ، … با استفاده از تريلر يدک </t>
  </si>
  <si>
    <t xml:space="preserve">احداث جو بچه های آبياری با استفاده از دستگاه مربوطه </t>
  </si>
  <si>
    <t xml:space="preserve">گودال کنی برای کشت درختان ميوه با استفاده از مته چاله کن طبق نقشه ودستور صادره </t>
  </si>
  <si>
    <t xml:space="preserve">شخم زدن مزرعه متناسب با نوع خاک وپستی وبلندهای زمين با استفاده از انواع تجهيزات ديسک ، ماله ، غلطک ، نورد ونظاير آنها </t>
  </si>
  <si>
    <t xml:space="preserve">بازکردن وبستن وتنظيم تجهيزات وادوات مربوطه </t>
  </si>
  <si>
    <t xml:space="preserve">زير کنی ، شانه کشيدن خاک مزرعه جهت کندن وجمع آوری ريشه ها وعلوفه زايد با استفاده از کوايتوار تور ، هرس وزوتوری ونظاير آن </t>
  </si>
  <si>
    <t>پاشيدن انواع کودهای شيميا ئی وطبيعی با توجه به نوع خاک قبل وبعد از کشت طبق دستور مقامات مربوط</t>
  </si>
  <si>
    <t>خاکبرداری ، نهرکنی وتسطيح مقدماتی بر اساس دستور مدیر ،سرپرست بخش ،هنر آموز مربوط</t>
  </si>
  <si>
    <t>سمپاشی مزرعه ودرختان ميوه با توجه به نوع وارتقاع کشت با استفاده از تجهيزات سمپاشی يدک کش تراکتور پس از تایید مسئولین مربوط</t>
  </si>
  <si>
    <t xml:space="preserve"> وجين کاری داخل جويچه ها جهت از بين بردن علفهای هرز با استفاده از اداوات وجين کاری با نظر سرپرست بخش کشاورزی</t>
  </si>
  <si>
    <t xml:space="preserve">علوفه چينی بوسيله علف چين های موتوری ومور </t>
  </si>
  <si>
    <t xml:space="preserve">رانندگی تراکتور زراعی مجهز به ادوات کاشت وداشت وبرداشت </t>
  </si>
  <si>
    <t xml:space="preserve">عدم واگذاری تجهیزات فوق به دیگران  یا استفاده از آن در امور خارج از آموزش </t>
  </si>
  <si>
    <t>راننده</t>
  </si>
  <si>
    <t xml:space="preserve">رعايت تقوی اسلامی وتقوی خدمت </t>
  </si>
  <si>
    <t xml:space="preserve">رعايت اصول اسلامی در برخورد با هنرجويان ، کارکنان ومسئولين </t>
  </si>
  <si>
    <t xml:space="preserve">مراقبت در حفظ ونگهداری وسيله نقليه واعلام هرگونه عيب ونقص که به خودروهای تحويلی وارد ميشود به مدير </t>
  </si>
  <si>
    <t xml:space="preserve">رعايت اصول وموازين اخلاقی در برخورد با سرنشينان اتومبيل </t>
  </si>
  <si>
    <t>را نندگی يکی از وسايط نقليه موتوری سبک نظير سواری ، جيب ، استيشن ، آمبولانس ، جيب وانت ، مينی بوس وتحويل ندادن اتومبيل با فراديکه قانونا حق استفاده از آن را ندارند</t>
  </si>
  <si>
    <t xml:space="preserve">سرويس برای کارکنان وحمل ونقل مصالح ، تجهيزات کارگاهها وساير محصولات متناسب با ظرفيت خودرو درداخل وخارج شهر طبق دستورات مدير </t>
  </si>
  <si>
    <t xml:space="preserve">دريافت وتحويل محصولات طبق برگ درخواست وفاکتور يا بارنامه ومشخصات مربوطه </t>
  </si>
  <si>
    <t xml:space="preserve">بازديد مداوم قسمتهای مختلف وسيله نقليه های تحويلی ومراقبت دائم آب وروغن باطری وقسمتهای اساسی </t>
  </si>
  <si>
    <t xml:space="preserve">پارک نمودن وسيله نقليه پس از انجام کارهای ارجاعی در پارکينگ مدرسه با محل مشخص شده </t>
  </si>
  <si>
    <t xml:space="preserve">بازديد وکنترل قسمتها ، تجهيزات ووسايل ، لوازم وساير متعلقات خودروقبل وبعد از حرکت جهت حصول ا طمينان وگزارش تعميرات موردنياز </t>
  </si>
  <si>
    <t xml:space="preserve">تشخيص ورفع عيوب معمولی وسيله نقليه تحت نظر وانجام تعميرات مقدماتی وسيله نقليه در مواقع ضروری وگزارش آن به رئيس هنرستان </t>
  </si>
  <si>
    <t xml:space="preserve">عندالمورد انجام تعميرات ساده ومعمولی وسيله نقليه تحويلی ، بازديد روغن ، بنزين ، آب ، رفع اتصالی های جزئی وتعويض بعضی از قطعات ولاستيکها </t>
  </si>
  <si>
    <t xml:space="preserve">تنظيف مرتب وحفاظت خودرو وکليه قطعات ، تجهيزات ومتعلقات مربوطه طبق دستور </t>
  </si>
  <si>
    <t xml:space="preserve">گزارش ميزان کارکرد ونحوه انجام وظايف وماموريت </t>
  </si>
  <si>
    <t xml:space="preserve">عدم استفاده شخصی از اتومبيل </t>
  </si>
  <si>
    <t>سرايدار خدمتگزار</t>
  </si>
  <si>
    <t>همكاري  و هماهنگي لازم با مدیر واحدآموزشی در چارچوب پست مورد تصدي ؛</t>
  </si>
  <si>
    <t>همكاري با ساير كاركنان واحد آموزشی مربوط در زمينه شغل مورد تصدی ؛</t>
  </si>
  <si>
    <t>سکونت دائمی و حضور مستمر و شبانه روزي در محل كار؛</t>
  </si>
  <si>
    <t>مراقبت و بازديد ازساختمان و تأسيسات درطول شبانه روز ؛</t>
  </si>
  <si>
    <t>تنظيف كامل اتاق ها و محوطه در تمام اوقات مقرر؛</t>
  </si>
  <si>
    <t>حضور در محل خدمت حداقل يك ساعت قبل از شروع كار رسمي و خروج پس از پايان كار؛</t>
  </si>
  <si>
    <t>مراقبت در حفظ و نگهداري لوازم و اثاثيه و در صورت لزوم گزارش لازم به مسئول مربوط و جلوگيري از خروج اموال بدون مجوز ؛</t>
  </si>
  <si>
    <t xml:space="preserve">حصول اطمینان از بسته بودن کلیه پنجره ها ، درها ، شیرهای آب وخاموش بودن لامپ های اضافی در پایان ساعات اداری ؛  </t>
  </si>
  <si>
    <t>ارائه گزارش کتبی و شفاهی به موقع به مسئولين مربوط درمورد اماكن وتأسيساتي كه ازحيث تعميرات نيازفوري به اصلاح ، تعمیر يا ترميم دارند ؛</t>
  </si>
  <si>
    <t>ممانعت از ورود وخروج غیر مجاز کلیه افراد و وسائط نقلیه و نظایر آن در ساعات غیر اداری به ساختمان ؛</t>
  </si>
  <si>
    <t xml:space="preserve">مراقبت و مطلع نمودن مسئولان امر به منظور پیش گیری ازحوادث ناشی از خرابی برق ، لوله های آب وخرابی های ساختمانی و یا اموال و وسایل اداری و تجهیزات مرتبط با واحد آموزشی ؛  </t>
  </si>
  <si>
    <t>دادن اطلاع فوری به مامورین انتظامی و امدادی و مسئولین واحد آموزشی در مورد اتفاقات و حوادث مختلف نظیر سرقت ، آتش سوزی و... و انجام اقدامات احتیاطی پیشگیرانه با هماهنگی مسئول مربوط ؛</t>
  </si>
  <si>
    <t>انجام اقدامات لازم در مورد پذیرایی ، دادن چای و امور مشابه با نظر مسئول مربوط و در چارچوب وظایف محوله ؛</t>
  </si>
  <si>
    <t>پاسخگويي مناسب به تماس هاي تلفني و مراجعان در چارچوب پست مورد تصدي ؛</t>
  </si>
  <si>
    <t>انجام سایر امور ارجاعی در چارچوب پست مورد تصدی در صورت لزوم.</t>
  </si>
  <si>
    <t>سرايدار نگهبان</t>
  </si>
  <si>
    <t xml:space="preserve">حفظ وحراست ساختمانها ومحوطه و وسايل وتجهيزات مربوط  ؛ </t>
  </si>
  <si>
    <t>راهنمائي مراجعين به قسمت هاي مربوط؛</t>
  </si>
  <si>
    <t xml:space="preserve">پيش بيني وجلوگيري از بروز آتش سوزي ( سركشي به وسايل نفت سوز و حرارتي پس از تعطيلي  كار روزانه) سرقت وآسيب وخرابي وسايرحوادث در واحد ساختماني يا شبكه هاي تأسيساتي واموال واثاثيه كالاها ، تجهيزات ماشين آلات تحت نظر؛ </t>
  </si>
  <si>
    <t xml:space="preserve">گزارش فوري از اتفاقات و حوادث غيرمترقبه نظيرآتش سوزي ، دزدي ، خرابي و؛؛؛ به مسئولان اداره وانجام اقدامات احتياطي اوليه ؛ </t>
  </si>
  <si>
    <t>جلوگيري از ورود افراد ناشناس وخروج غيرمجاز اموال ، اشياء مواد اوليه از قبيل لوازم و وسايل نقليه وماشين آلات درساعات اداري وغيراداري از واحدتحت نظر؛</t>
  </si>
  <si>
    <t xml:space="preserve">بازديد وكنترل كليه پنجره ها ، دربها ، فلكه ها ، شبكه هاي روشنائي ، حرارتي ، آبرساني ، گاز رساني وسايراموال وتأسيسات واحد تحت نظر درپايان ساعات اداري وحصول اطمينان از بسته بودن يا بازبودن و يا روشن وخاموش شدن آنها وانطباق موارد يا دستورات صادره ؛ </t>
  </si>
  <si>
    <t xml:space="preserve">انجام اموري نظيرنامه رساني ،نگهباني ،پيشخدمتي ،باغباني ، و يا وظايف ديگري در اين زمينه در ساعات اداري ، اماكن و ساختمانهاي اداري؛ </t>
  </si>
  <si>
    <t>سكونت دائم در ساختمان واحداداري يا غير اداري حوزه تحت تصدي؛</t>
  </si>
  <si>
    <t>انجام سايرامورات مشابه نظيرپاسخگويي به مكالمات تلفني وحفاظت ازاماكن وتجهيزات؛</t>
  </si>
  <si>
    <t>كنترل ورودوخروج افرادووسايط نقليه وحمل ونقل اموال ،اثاثيه ،تجهيزات وسايركالاهاطبق دستورات صادره وثبت آنهادردفاترمربوط درصورت لزوم؛</t>
  </si>
  <si>
    <t xml:space="preserve">گزارش چگونگي انجام وظيفه وشرح كليه پيشامده درمدت نگهباني؛  </t>
  </si>
  <si>
    <t>انجام ساير امور ارجاعی در چارچوب پست مورد تصدی در صورت لزوم.</t>
  </si>
  <si>
    <t>سرايدار</t>
  </si>
  <si>
    <t>سرپرست آموزش علوم انساني</t>
  </si>
  <si>
    <t xml:space="preserve">نظارت کامل بر رفتارهای آموزشی و پرورشی دانش آموزان با توجه به اصول و شیوه های تربیت اسلامی </t>
  </si>
  <si>
    <t xml:space="preserve">همکاری در مهیا ساختن وسایل و امکانات لازم برای تدریس و تشریح در کلاس درس متناسب با موضوعات درسی </t>
  </si>
  <si>
    <t xml:space="preserve"> نظارت بر اجرای طرح درس توسط دبیران و استفاده از روشهای آموزش نوین و بهترین تکنولوژی آموزشی</t>
  </si>
  <si>
    <t xml:space="preserve"> نظارت و هماهنگی در اجرای دقیق برنامه های درسی هفتگی آموزشگاه </t>
  </si>
  <si>
    <t xml:space="preserve"> نظارت و هماهنگی بر تدریس کلیه ی مواد برنامه درسی بر اساس تقویم اجرایی و .. </t>
  </si>
  <si>
    <t>نظارت بر تدريس كتب محتواي تكميلي ارائه شده از سوي سمپاد</t>
  </si>
  <si>
    <t xml:space="preserve">برنامه ریزی مناسب جهت انجام بازدیدهای علمی و فرهنگی با مشارکت و حضور دبیران </t>
  </si>
  <si>
    <t xml:space="preserve">ارائه ی گزارش های آموزشی و پژوهشی و رسم نمودار های آموزشی </t>
  </si>
  <si>
    <t xml:space="preserve"> برنامه ریزی جهت تشکیل گروههای آموزشی در مدرسه و هماهنگی های لازم در امور آموزشی و پرورشی</t>
  </si>
  <si>
    <t xml:space="preserve"> تشریک مساعی با دبیران ، مربیان پرورشی و اخذ نظرات آنان و ارائه گزارش های لازم به صورت مکتوب </t>
  </si>
  <si>
    <t xml:space="preserve"> شرکت در جلسات انجمن اولیاء و مربیان ، شورای دانش آموزی و بسیج دانش آموزی و ... همکاری باسایر عوامل مدرسه در موارد مذکور </t>
  </si>
  <si>
    <t xml:space="preserve"> اخذ آخرین اطلاعات و تغییرات آموزشی و کوشش در اجرای مطلوب شیوه نامه ها</t>
  </si>
  <si>
    <t xml:space="preserve"> برنامه ریزی مناسب و اصولی جهت برگزاری آزمون ها و اعلام نتایج در موعد مقرر </t>
  </si>
  <si>
    <t>تهیه آرشیو و بانک سوال در مدرسه (ايجاد هماهنگي با ساير گروه هاي آموزشي و دبيران مدارس سمپاد جهت تهيه سؤالات هماهنگ و آرشيو سؤالات متمركز مدارس)</t>
  </si>
  <si>
    <t xml:space="preserve"> در صورت ضرورت پیشنهاد تشکیل کلاس تقویتی و تکمیلی در آموزشگاه به مدیر مدرسه و طی مراحل قانونی (نظارت بر فوق برنامه هاي علمي و كنكور در مدرسه)</t>
  </si>
  <si>
    <t>ایجاد بستر مناسب جهت انجام فعالیتهای تحقیقاتی و پژوهشی و .... (تشويق و ترغيب دانش آموزان به شركت در مسابقات پژوهشي و فعاليت هاي پرورشي سمپاد)</t>
  </si>
  <si>
    <t xml:space="preserve">طراحی برنامه های متعدد  آموزشی و پرورشی با معاونین مدرسه به منظور کیفی شدن فعالیت ها </t>
  </si>
  <si>
    <t xml:space="preserve">طراحی برنامه ها ی فرهنگی و مذهبی و شناسايي همكاران مجرب در اين امور جهت تعامل بهتر و بیشتر دانش آموزان با نیروهای شاغل در آموزشگاه  </t>
  </si>
  <si>
    <t>هماهنگي با متصديان آزمايشگاه و كارگاه ها جهت طراحي آزمايش ها و تهيه محتواي الكترونيكي مناسب براي تدريس در كلاس هاي درس و آزمايشگاه‌ها</t>
  </si>
  <si>
    <t>ايجاد زمينه مناسب جهت تهيه و توليد محتواي الكترونيكي براي دانش‎آموزان و دبيران علاقه‎مند و معرفي برترين محتواهاي الكترونيكي توليد شده به مركز سمپاد</t>
  </si>
  <si>
    <t>مساعدت با مدير مدرسه جهت جلب و جذب دبيران كارآمد براي مدرسه</t>
  </si>
  <si>
    <t xml:space="preserve"> برقراري زمينه ارتباط با مراكز آموزشي و مؤسسات تحقيقاتي و پژوهشگاه و دانشگاه ها</t>
  </si>
  <si>
    <t>نظارت بر انجام پروژه هاي دانش‎آموزي و تشكيل نمايشگاه هایي از دست آوردهاي دانش آموزان</t>
  </si>
  <si>
    <t>سرپرست آموزش علوم تجربي و رياضي</t>
  </si>
  <si>
    <t xml:space="preserve"> نظارت بر تدريس كتب محتواي تكميلي ارائه شده از سوي سمپاد</t>
  </si>
  <si>
    <t xml:space="preserve"> ارائه ی گزارش های آموزشی و پژوهشی و رسم نمودار های آموزشی </t>
  </si>
  <si>
    <t xml:space="preserve">تشریک مساعی با دبیران ، مربیان پرورشی و اخذ نظرات آنان و ارائه گزارش های لازم به صورت مکتوب </t>
  </si>
  <si>
    <t xml:space="preserve">شرکت در جلسات انجمن اولیاء و مربیان ، شورای دانش آموزی و بسیج دانش آموزی و ... همکاری باسایر عوامل مدرسه در موارد مذکور </t>
  </si>
  <si>
    <t>اخذ آخرین اطلاعات و تغییرات آموزشی و کوشش در اجرای مطلوب شیوه نامه ها</t>
  </si>
  <si>
    <t xml:space="preserve">برنامه ریزی مناسب و اصولی جهت برگزاری آزمون ها و اعلام نتایج در موعد مقرر </t>
  </si>
  <si>
    <t>در صورت ضرورت پیشنهاد تشکیل کلاس تقویتی و تکمیلی در آموزشگاه به مدیر مدرسه و طی مراحل قانونی (نظارت بر فوق برنامه هاي علمي و كنكور در مدرسه)</t>
  </si>
  <si>
    <t xml:space="preserve">مساعدت با مدير مدرسه جهت جلب و جذب دبيران كارآمد براي مدرسه </t>
  </si>
  <si>
    <t>برقراري زمينه ارتباط با مراكز آموزشي و مؤسسات تحقيقاتي و پژوهشگاه و دانشگاه ها</t>
  </si>
  <si>
    <t>23-نظارت بر انجام پروژه هاي دانش‎آموزي و تشكيل نمايشگاه هایي از دست آوردهاي دانش آموزان</t>
  </si>
  <si>
    <t>سرپرست آموزشی</t>
  </si>
  <si>
    <t xml:space="preserve">همکاری با رئیس یا معاونین آموزشگاه در تهیه و تنظیم گزارش از وضعیت کارگاه، آزمایشگاه یا کلاسهای مربوط به توجه به مطالب کتابهای درسی و ارائه به مدیریت آموزش و پرورش استثنایی یا ادارات آموزش و پرورش از طریق رئیس آموزشگاه برای اتخاذ تصمیم بهینه. </t>
  </si>
  <si>
    <t xml:space="preserve">همکاری با رئیس آموزشگاه یا جانشین وی و مربی حرفه های مقدماتی بمنظور معرفی دانش آموزان مستعد در حرف موجود در مرکز و ارجاع بموقع دانش آموزان به کارگاه مربوطه. </t>
  </si>
  <si>
    <t xml:space="preserve">اقدام به تنظیم و ترسیم نمودارهای حرفه آموزی برای آگاه شدن از میزان پیشرفت فنی و حرفه ای آنان. </t>
  </si>
  <si>
    <t xml:space="preserve">همکاری با رئیس آموزشگاه برای تنظیم برنامه گفتار درمانی، کاردرمانی، بینایی شناسی، شنوایی شناسی و تنظیم برنامه ها تحرک و جهت یابی و ... برای دانش آموزان استثنایی نیازمند خدمات مذکور (توانبخشی). </t>
  </si>
  <si>
    <t xml:space="preserve">اجرای دقیق بخشنامه ها، آیین نامه ها و دستورالعمل های مربوط به آموزش دانش آموزان استثنایی. </t>
  </si>
  <si>
    <t xml:space="preserve">نظارت بر امکانات آموزشی و کمک آموزشی کلاسها، تجهیزات، ابزار و مواد مصرفی رفع نواقص موجود از طریق گزارش به رئیس آموزشگاه و پیگیری آنها. </t>
  </si>
  <si>
    <t xml:space="preserve">بررسی روشهای آموزشی معلمان و ارائه پیشنهادات اصلاحی. </t>
  </si>
  <si>
    <t xml:space="preserve">انتخاب روشهای ابداعی معلمان و ارائه آن به سایر همکاران. </t>
  </si>
  <si>
    <t xml:space="preserve">اهتمام در جهت بالا بردن اطلاعات علمی و آموزشی همکاران و دانش آموزان از طریق کتب آموزشی و مجلات رشد و ... </t>
  </si>
  <si>
    <t xml:space="preserve">شرکت فعال در جلسات سرپرستان آموزشی استان و تبادل نظر جهت اتخاذ تصمیم واحد در مورد شیوه های تدریس و ارزشیابی و       برنامه ریزی. </t>
  </si>
  <si>
    <t xml:space="preserve">نظارت بر پیشرفت دانش آموزان و روشهای تدریس معلمان با حضور در کلاس درس و راهنمایی معلمان. </t>
  </si>
  <si>
    <t xml:space="preserve">بررسی مشکلات آموزشی دانش آموزان و ارائه راهکارهای لازم به معلم مربوطه با شیوه نوین آموزشی و پیگیری موضوع تا حصول نتیجه. </t>
  </si>
  <si>
    <t xml:space="preserve">تدریس به دانش آموزانی که در پیشرفت آموزشی با مشکل مواجه می شوند به منظور بررسی مشکلات آنان و ارائه راهکارهای لازم به معلم مربوط. </t>
  </si>
  <si>
    <t xml:space="preserve">ارتباط مستمر با کارشناسان اداری در جهت رفع مشکلات آموزشی دانش آموزان. </t>
  </si>
  <si>
    <t xml:space="preserve">شرکت در کلاسهای آموزشی ضمن خدمت به منظور ارتقای سطح علمی خود. </t>
  </si>
  <si>
    <t xml:space="preserve">رعایت کلیه ضوابط و مقررات آموزشی و اداری. </t>
  </si>
  <si>
    <t xml:space="preserve">سرپرست بخش مدارس فني </t>
  </si>
  <si>
    <t xml:space="preserve">همكاري مستمر و مداوم با مدير و معاونين هنرستان </t>
  </si>
  <si>
    <t>نظارت بر عملكرد استادكاران كارگاه هاي بخش مربوط همچنين سرپرست كارگاه ( در مجتمع هاي هنرستاني فني و حرفه اي و كاردانش)</t>
  </si>
  <si>
    <t xml:space="preserve">ايجاد تعامل با ساير كاركنان بخش مربوط شامل تمام هنرآموزان، استادكاران و ساير عوامل تمام كارگاه هاي مربوط يك رشته اصلي تحصيلي هنرستان و مراقبت بر اجراي صحيح وظايف آنان </t>
  </si>
  <si>
    <t xml:space="preserve">حضور فعال در مدرسه قبل از آغاز به كار روزانه كارگاه هاي بخش مربوط تا مادامي كه برنامه ها و فعاليت هاي آموزشي و پرورشي روزانه هنرستان در جريان است و نظارت بر روند اجراي برنامه ها و ورود و خروج عوامل آموزشي و اداري كارگاه ها و هنرجويان مربوط و خارج شدن پس از خروج تمامي هنرجويان از بخش مربوط مطابق با ضوابط </t>
  </si>
  <si>
    <t xml:space="preserve">همكاري در برنامه ريزي جهت تشكيل جلسات مرتبط و زمينه سازي براي حضور فعال هنرآموزان، استادكاران و ساير عوامل بخش كارگاهي مربوط به منظور ارتقاء كيفيت ارائه دروس علمي و كارگاهي </t>
  </si>
  <si>
    <t xml:space="preserve">نظارت بر تدوين برنامه كلاس هاي تئوري و عمل بخش مربوط در طول سال تحصيلي </t>
  </si>
  <si>
    <t>نظارت بر فعاليت صحيح و بهينه كارگاه هاي بخش مربوط به گونه اي كه بهترين شرايط براي ارائه كامل در كارهاي كارگاهي با پيوستگي ساعات آموزش معمول شود</t>
  </si>
  <si>
    <t xml:space="preserve">همكاري در آماده سازي فضا وتجهيزات بخش مربوط قبل از آغاز سال تحصيلي و همچنين برنامه ريزي و نظارت بر تجهيز و توسعه كمي و كيفي بخش مربوط </t>
  </si>
  <si>
    <t xml:space="preserve">نظارت بر آماده سازي كارگاه ها و كلاس ها به منظور انجام آموزش هاي تئوري و عملي و اقدام لازم به منظور فراهم سازي وسايل موردنياز (مواد، ادوات، ابزارآلات و ...) جهت آموزش روزانه </t>
  </si>
  <si>
    <t xml:space="preserve">همكاري و نظارت در تعمير، حفظ و نگهداري وسايل، ابزار كار، ماشين آلات و ساير ادوات مربوط به انجام آموزش هاي عملي(موجود در كارگاه) </t>
  </si>
  <si>
    <t>نظارت بر حضور به موقع سرپرستان كارگاه ها، استادكاران، هنرآموزان در كلاس ها و كارگاه هاي بخش مربوط</t>
  </si>
  <si>
    <t>نظارت بر آموزش بر رعايت اصولي ايمني، نگهداري و نحوه استفاده از وسايل و ابزار كارگاه ها به طريق عملي و صحيح به هنرجويان</t>
  </si>
  <si>
    <t>نظارت و توجه به سالم بودن ابزارآلات كارگاه ها به منظور استفاده بهينه از آن ها و جلوگيري از بروز سوانح و حوادث ناشي از كار</t>
  </si>
  <si>
    <t>نظارت بر نصب و راه اندازي ماشين آلات و تأسيسات داخل كارگاه ها</t>
  </si>
  <si>
    <t xml:space="preserve">نظارت بر عملكرد سرپرستان كارگاه ها همچنين استادكاران در تحويل وسايل مورد استفاده و باقيمانده مواد اوليه مصرف نشده در كارگاه توسط هنرجويان به انبار در پايان وقت آموزش كارگاه عملي </t>
  </si>
  <si>
    <t>نظارت بر ثبت گزارش روزانه از فعاليت هاي انجام شده كارگاه ها در دفتر گزارش كار روزانه كارگاه</t>
  </si>
  <si>
    <t>ارائه گزارش به موقع به معاون فني و يا مدير در خصوص خرابي دستگاه ها و ماشين آلات كارگاه هاي بخش مربوط و پيش بيني مراحل تعمير آن و اعلام به مدير هنرستان</t>
  </si>
  <si>
    <t>ترغيب هنرجويان جهت شركت در فعاليت هاي فوق برنامه شامل جشنواره ها، نمايشگاه ها و مسابقات علمي، عملي</t>
  </si>
  <si>
    <t>نظارت بر ايجاد نظم در محيط كارگاه ها و رعايت نكات ايمني و پوشيدن لباس كار (تمام عوامل كار در كارگاه)</t>
  </si>
  <si>
    <t>ارائه گزارش به موقع به معاون فني در خصوص نوااقص ايمني و خطراتي كه ممكن است براي هنرجويان در حين كار پيش آيد</t>
  </si>
  <si>
    <t>بازديد و بازرسي به موقع تجهيزات و ماشين آلات كارگاه ها در جهت جلوگيري از حوادث احتمالي مانند آتش سوزي و برق گرفتگي، پرتاب قطعات و ....</t>
  </si>
  <si>
    <t xml:space="preserve">بازديد و بررسي مستمر دستگاه هاي اطفاء حريق، جعبه كمك هاي اوليه، دستگاه هاي هشداردهنده و ... و ارائه گزارش وجود نقص هاي احتمالي به معاون فني و يا مدير و پيگيري رفع آن توسط استادكاران و يا سرپرست كارگاه مربوط </t>
  </si>
  <si>
    <t>بررسي و اعلام نياز در رابطه با مواد اوليه و ابزارآلات در كارگاه به معاون فني و يا مدير</t>
  </si>
  <si>
    <t>تنظيم فرم هاي ارزشيابي سالانه سرپرستان كارگاه ها و هنرآموزان مربوط و تكميل اوليه فرم ارزشيابي آن ها و ارائه به معاون فني يا مدير</t>
  </si>
  <si>
    <t xml:space="preserve">تهيه و تنظيم برنامه امتحانات تئوري و عملي بخش ارائه به معاون فني يامدير جهت اطلاع و اعلام نظربه منظور تطبيق با برنامه هاي هنرستان </t>
  </si>
  <si>
    <t xml:space="preserve">توسعه مهارت هاي حرفه اي خود و شركت در دوره هاي آموزشي و پرورشي، گردهمايي ها، جشنواره هاي مربوط و جلسات مرتبط مطابق ضوابط ومقررات با هماهنگي مدير و حسب مورد اداره آموزش و پرورش مربوط </t>
  </si>
  <si>
    <t>تهيه و تنظيم گزارش هاي لازم در خصوص فعاليت هاي مدرسه با همكاري و مشاركت عوامل مربوط وارائه نتايج به معاون فني يا مدير</t>
  </si>
  <si>
    <t>پاسخگويي و اطلاع رساني به موقع به والدين، دانش آموزان، كاركنان و ساير مراجعين از اداره آموزش و پرورش مربوط به مدرسه برابر ضوابط و مقررات در خصوص وضعيت درسي هنرجو در دروس كارگاهي با هماهنگي مدير و يا معاون هنرستان</t>
  </si>
  <si>
    <t xml:space="preserve">بررسي، مطالعه به منظور كسب مهارت هاي لازم و ارتقاي علمي و جهت ارائه راهكارهاي مناسب در زمينه شغل مورد تصدي </t>
  </si>
  <si>
    <t>تهيه و تنظيم تقويم اجرايي از فعاليت ها و وظايف محوله به منظور افزايش بهره وري</t>
  </si>
  <si>
    <t>تعامل با ساير سرپرستان بخش (مربوط به ديگر رشته هاي آن هنرستان) براي ايجاد تعامل بين بخش هاي مختلف جهت افزايش سرويس دهي از امكانات رشته هاي مختلف به يكديگر به منظور استفاده بهينه از امكانات موجود و تعميرات و سرويس دهي به آن ها و ارتقاء             بهره وري</t>
  </si>
  <si>
    <t>نظارت دائم بر رعايت اصول ايمني در كارگاه ها و تأمين امكانات، تجهيزات حفاظتي و كنترل محيط و الزام به پوشيدن لباس كار در يك كارگاه توسط هنرجويان و هنرآموزان مربوط ضمن آنكه خود نيز از لباس كار در كارگاه استفاده نمايد</t>
  </si>
  <si>
    <t xml:space="preserve">ايجاد هماهنگي بين هنرآموزان كارگاه هاي مختلف مربوط به رشته در ارائه برنامه هاي كارگاهي به منظور توسعه كيفي برنامه ها </t>
  </si>
  <si>
    <t xml:space="preserve">هماهنگي بين هنرآموزان دروس اختصاصي غيركارگاهي رشته (مرتبط با مباحث درسي، كارگاه) به لحاظ هماهنگي در ارائه مباحث براي تدريس و به منظور تفهيم بهتر مطالب </t>
  </si>
  <si>
    <t>برنامه ريزي جهت فراهم نمودن امكانات و محل هاييكه مربوط به انجام كارآموزي، كارورزي هنرجويان در تابستان مي باشد</t>
  </si>
  <si>
    <t xml:space="preserve">همكاري با هنرستان اداره آموزش و پرورش مربوط در شناسايي تجهيزات، امكانات كارگاهي مدنظر هنرستاني براي خريد يا دريافت از آموزش و پرورش يا از ساير ادارات </t>
  </si>
  <si>
    <t>سرپرست سالن ورزشي</t>
  </si>
  <si>
    <t>فراهم نمودن سازوكار مناسب به منظور استفاده حداكثري دانش آموزان ومعلمان وهمكاران ازامكانات تحت سرپرستي</t>
  </si>
  <si>
    <t>تلاش درجهت استقرار روحيه خدمت وامانتداري ، حفظ اموال بيت المال وفداكاري دربين كليه عوامل تحت سرپرستي</t>
  </si>
  <si>
    <t>تهيه نظام نظر سنجي وبهبود فعاليتهاي مجموعه درراستاي رضايت مندي دانش آموزان ،معلمان وكليه استفاده كنندگان از سالن متناسب با اخلاق اسلامي</t>
  </si>
  <si>
    <t>نظارت برحسن انجام فعاليتهاوحفظ ونگهداري اماكن وتاسيسات وتجهيزات وساير موارد تحت سرپرستي</t>
  </si>
  <si>
    <t>تهيه وتنظيم واجراي برنامه هاي سالانه وفصلي ، ماهانه وهفتگي و روزانه به منظور پوشش دهي فعاليتهاي ورزش همگاني ، قهرماني وفوق برنامه دانش آموزان ،كاركنان وساير استفاده كنندگان ازسالن</t>
  </si>
  <si>
    <t xml:space="preserve">برنامه ريزي واجراي مطلوب به منظور افزايش نكات ايمني ورعايت حقوق ورزشي </t>
  </si>
  <si>
    <t xml:space="preserve">تهيه شناسنامه امكانات وتجهيزات سالن درراستاي حفظ ونگهداري وافزايش طول عمر آن </t>
  </si>
  <si>
    <t xml:space="preserve">تهيه وتنظيم آرشيو اداري مربوط به پرسنل ، فعاليتها و . . . </t>
  </si>
  <si>
    <t>برنامه ريزي مناسب به منظور پوشش دهي بيمه اماكن و استفاده كنندگان</t>
  </si>
  <si>
    <t>شناسايي وطبقه بندي مشكلات مربوط به سالن متناسب به نياز فصلي وآب وهوايي منطقه</t>
  </si>
  <si>
    <t>تلاش درجهت تهيه وسايل ومواد مصرفي وسرمايه مورد نياز در راستاي كيفيت بخشي به فعاليتهاي سالن به منظور استمرار فعاليتها</t>
  </si>
  <si>
    <t>بررسي فضاها ي موجود به منظور امكان توسعه سالن وپيگيري لازم به منظور عملياتي نمودن پيشنهادات مربوطه</t>
  </si>
  <si>
    <t xml:space="preserve">تهيه اطلاعات وآمار تعداد استفاده كنندگان از سالن وارائه يك نسخه از آن به مسئولين ذيربط </t>
  </si>
  <si>
    <t xml:space="preserve">تشكيل جلسات مستمر با عوامل تحت تصدي در راستاي بهبود بخشي وارتقاء كيفيت خدمات ، حفظ ونگهداري سالن وكاهش هزينه ها </t>
  </si>
  <si>
    <t xml:space="preserve">  برنامه ريزي ، نظارت و پيگيري كليه امور مربوطه، بمنظور صيانت از حق و حقوق مجموعه از طريق مراجع ذيصلاح </t>
  </si>
  <si>
    <t>سرپرست شبانه روزي</t>
  </si>
  <si>
    <t xml:space="preserve">رعایت اصول و معیارهای اسلامی در انجام وظایف مربوطه . </t>
  </si>
  <si>
    <t xml:space="preserve">همکاری با رئیس واحد متبوع در انجام وظایف مربوط . </t>
  </si>
  <si>
    <t xml:space="preserve">حضور مرتب در شبانه روزی طبق برنامه تنظیمی و نظارت بر امور بهداشتی و همکاری در امور تحصیلی دانش آموزان . </t>
  </si>
  <si>
    <t xml:space="preserve">همکاری با دیگر مسئولین واحد آموزشی در رابطه با انجام وظایف مربوطه . </t>
  </si>
  <si>
    <t xml:space="preserve">رعایت اصول اسلامی و سعی در تزکیه بیشتر و الگوسازی خویش و اسوه شدن برای دانش آموزان . </t>
  </si>
  <si>
    <t xml:space="preserve">رعایت و توجه دقیق به مسائل عاطفی دانش آموزان و رسیدگی به امور فعالیتهای آموزشی دانش آموزان و راهنمایی آنان در ساعت خارج از برنامه درسی </t>
  </si>
  <si>
    <t xml:space="preserve">رعایت حسن سلوک و برخورداسلامي با والدین دانش آموزان و فراهم کردن تسهیلات لازم برای دیدن فرزندانشان . </t>
  </si>
  <si>
    <t xml:space="preserve">اهتمام در بوجود آوردن محیطی کاملاً آموزنده و پرورش دهنده و منطبق با موازین اسلامی در محیط شبانه روزی . </t>
  </si>
  <si>
    <t xml:space="preserve">داشتن رفتار و برخورد اسلامی با دانش آموزان ، بطوریکه آنها خود را در محیط خانه خویش احساس نمایند. باتوجه به حفظ مقررات شبانه روزی رابطه مربوط . </t>
  </si>
  <si>
    <t xml:space="preserve">رسیدگی به امور تربیتی و تحصیلی دانش آموزان و راهنمایی و ارشاد آنان به فراگیری دروس مربوطه . </t>
  </si>
  <si>
    <t xml:space="preserve">راهنمایی دانش آموزان در نظارت بر اداره امور شبانه روزی و همکاری با مسئولین ذیربط در تهیه موادغذایی . </t>
  </si>
  <si>
    <t xml:space="preserve">نظارت بر آماده نگهداشتن وسایل کمکهای اولیه و آشنا نمودن دانش آموزان در طریقه استفاده از آنها تا حد امکان . </t>
  </si>
  <si>
    <t xml:space="preserve">تهیه و آماده نگهداشتن وسایل لازم جهت پیشگیری و اقدام فوری در برخورد با حوادث ناگوار و غیرمترقبه . </t>
  </si>
  <si>
    <t xml:space="preserve">اهتمام در رساندن دانش آموزان مصدوم یا مجروح به بیمارستان یا اورژانس و اطلاع به رئیس واحد آموزشی مربوط . </t>
  </si>
  <si>
    <t xml:space="preserve">نظارت بر تنظیم برنامه کشیک کمک سرپرستان شبانه روزی با اطلاع و نظارت رئیس واحد آموزشی . </t>
  </si>
  <si>
    <t xml:space="preserve">نظارت بر تنظیم برنامه کشیک دانش آموزان شبانه روزی در امور آشپزخانه و خوابگاهها . </t>
  </si>
  <si>
    <t xml:space="preserve">رسیدگی به حضور و غیاب دانش آموزان و مراقبت در ورود و خروج آنان در ساعات خارج از برنامه آموزشی و اقدامات لازم در ارتباط موضوع . </t>
  </si>
  <si>
    <t xml:space="preserve">صدور اجازه خروج از شبانه روزی به دانش آموزان در مواقع اضطراری با رعایت کلیه جوانب و گزارش آن در اولین فرصت به مسئولین واحد آموزشی . </t>
  </si>
  <si>
    <t xml:space="preserve">عادت دادن دانش آموزان به رعایت نظم و انضباط در کلیه امور بخصوص در اجرای برنامه شبانه روزی . </t>
  </si>
  <si>
    <t xml:space="preserve">نظارت بر برنامه ریزی در ارتباط با فعالیتهای پرورشی و فوق برنامه . </t>
  </si>
  <si>
    <t xml:space="preserve">مراقبت دقیق در امور مربوط به نظافت نمازخانه و بهداشت آشپزخانه و سالن غذاخوری ، انبار موادغذایی ، رختشویخانه ، خوابگاه و سرویس و سایر قسمتهای شبانه روزی . </t>
  </si>
  <si>
    <t>مراقبت دقیق در امور مربوط به تهیه مواد غذایی ، طبخ و توزیع آن بین دانش آموزان باتوجه به آمار و برنامه غذایی لیست جیره غذا .</t>
  </si>
  <si>
    <t xml:space="preserve">طرح و تهیه برنامه غذایی هفتگی یا فصلی با نظر رئیس واحد آموزشی . </t>
  </si>
  <si>
    <t xml:space="preserve">سعی در بالابردن روحیه تعاون و همکاری در میان دانش آموزان در تمام زمینه ها . </t>
  </si>
  <si>
    <t xml:space="preserve">شرکت در انجمن اولیاء و مربیان و شرکت در جلسات و شوراهای ذیربط. </t>
  </si>
  <si>
    <t xml:space="preserve">تهیه پیش نویس مکاتبات در رابطه با انجام وظایف و مسئولیتهای شبانه روزی . </t>
  </si>
  <si>
    <t xml:space="preserve">پاسخگویی به مراجعان در رابطه با امور شبانه روزی برابر مقررات . </t>
  </si>
  <si>
    <t xml:space="preserve">همکاری با متصدیان مربوط به امر خرید مواد غذایی در رابطه با تحویل مواد اولیه غذایی به انبار شبانه روزی و تحویل آن برابر لیست تنظیمی به آشپزخانه . </t>
  </si>
  <si>
    <t xml:space="preserve">سرپرست كارگاه </t>
  </si>
  <si>
    <t xml:space="preserve">رعایت اصول و موازین اسلامی و تقوای الهی در انجام وظایف </t>
  </si>
  <si>
    <t xml:space="preserve">همكاري مستمر و مداوم با سرپرست بخش و هنرآموزان در كارگاه مربوطه </t>
  </si>
  <si>
    <t>آماده سازي كارگاه به منظور انجام آموزش هاي عملي و فراهم سازي وسايل مورد نياز ( مواد ، ادوات، ابزارآلات و ... ) جهت آموزش روزانه</t>
  </si>
  <si>
    <t>تعمير  ، حفظ و  نگهداري وسايل ، ابزار كار ، ماشين آلات و ساير ادوات مربوط به انجام كارهاي عملي موجود در كارگاه.</t>
  </si>
  <si>
    <t>حضور به موقع در كارگاه و همكاري با هنرآموز رشته مربوطه در فراهم سازي زمينه آموزش هاي عملي در كارگاه به هنرجويان.</t>
  </si>
  <si>
    <t>آموزش و نظارت بر رعايت اصول ايمني ، نگهداري و نحوه استفاده از وسايل و ابزار كارگاه به طريق عملي و صحيح به هنرجويان.</t>
  </si>
  <si>
    <t>قراردادن مواد و سايل لازم براي آموزش عملي در دسترسي هنرجويان و نظارت بر استفاده صحيح از آنها.</t>
  </si>
  <si>
    <t>توجه به سالم بودن ابزار آلات كارگاه  به منظور استفاده بهينه از آنها و جلوگيري از بروز سوانح و حوادث ناشي از كار.</t>
  </si>
  <si>
    <t>نصب و راه اندازي ماشين آلات و تاسيسات داخل كارگاه(به استثناء مواردی که تحت ضمانت  مشروط و بر عهده فروشنده می باشد)</t>
  </si>
  <si>
    <t>تعمير وسايل ، ابزار و ماشين هاي تحت اختيار مطابق با برنامه سرپرست بخش به منظور جلوگيري از خطرات ناشي از كار(به استثناء موارد تحت ضمانت )</t>
  </si>
  <si>
    <t>همكاري با مسئول نگهداري تاسيسات در تعمير ، تنظيم و راه اندازي ماشين آلات</t>
  </si>
  <si>
    <t>نظارت در تحويل وسايل مورد استفاده و باقي مانده مواد اوليه مصرف نشده در كارگاه توسط هنرجويان به انبار در پايان وقت كارگاه عملي.</t>
  </si>
  <si>
    <t xml:space="preserve">ثبت گزارش روزانه از فعاليت هاي انجام شده كارگاه  در دفتر گزارش كار استادكاران </t>
  </si>
  <si>
    <t>ارائه گزارش به موقع به سرپرست بخش در خصوص خرابي دستگاهها و ماشين آلات كارگاه</t>
  </si>
  <si>
    <t>ترغيب هنرجويان جهت شركت در فعاليت هاي فوق برنامه شامل جشنواره ها، نمايشگاهها و ...</t>
  </si>
  <si>
    <t>كوشش در ايجاد نظم در محيط كارگاه و رعايت نكات ايمني و پوشيد لباس كار</t>
  </si>
  <si>
    <t>اداره كلاس عملي كارگاه در صورت عدم حضور هنرآموز مربوطه</t>
  </si>
  <si>
    <t>ارائه گزارش به موقع به سرپرست بخش در خصوص  نواقص ايمني و خطراتي كه ممكن است بدليل نقايص فني بوجود آمده براي هنرجويان در حين كار پيش آيد.</t>
  </si>
  <si>
    <t>بازديد و بازرسي به موقع تجهيزات و ماشين آلات كارگاه در جهت جلوگيري از حوادث احتمالي مانند آتش سوزي و ...</t>
  </si>
  <si>
    <t>بازديد و بررسي مستمر دستگاههاي اطفاء حريق ، جعبه كمكهاي اوليه ، دستگاههاي هشدار دهنده و ... و ارائه گزارش وجود نقص هاي احتمالي به سرپرست بخش.</t>
  </si>
  <si>
    <t>تنظيم قرارداد ارزشيابي سالانه با استادكار و یا هنر آموز كارگاه مربوط و تكميل اوليه فرم ارزشيابي و ارائه به سرپرست بخش.</t>
  </si>
  <si>
    <t>توسعه مهارت‌های حرفه‌ای خود و شرکت در دوره‌های آموزشی و پرورشی، گردهمایی‌ها، جشنواره‌ها و جلسات مرتبط مطابق ضوابط و مقررات.</t>
  </si>
  <si>
    <t>تهیه و تنظیم گزارش‌های لازم درخصوص فعالیت های مدرسه با همکاری و مشارکت عوامل مربوط و ارائه به سرپرست بخش.</t>
  </si>
  <si>
    <t>شبگرد</t>
  </si>
  <si>
    <t xml:space="preserve">تحویل و تحول منطقه مورد نگهبانی از نگهبان و انجام شبگردی و همکاری با نگهبان سرایدار و تحویل و تحول مجدد آن </t>
  </si>
  <si>
    <t>کنترل ورود و خروج افراد در رابطه با حفظ اموال و وسایل حسب مقررات و دستور مسئول مافوق</t>
  </si>
  <si>
    <t>کنترل دربها ، پنجره ها در رابطه با بسته بودن آنها و حفاظت قسمتهای واگذار شده در هنگام شب و پیگیری سایر امور به منظور پیشگیری از ایجاد خسارت به امکانات</t>
  </si>
  <si>
    <t>گزارش چگونگی انجام وظیفه و شرح کلیه پیش آمدها در مدت نگهبانی به مسئول مربوطه و پاسخگویی به سئوالات مطروحه به مسئولین ذیربط</t>
  </si>
  <si>
    <t>اطلاع فوری اتفاقات و حوادث ناگهانی نظیر آتش سوزی ، سرقت ، خرابی به مسئول مربوط</t>
  </si>
  <si>
    <t xml:space="preserve">جلوگیری از ورود وخروج افراد و همچنین امکانات هنرستان در خارج از ساعت آموزش رسمی بجز مواردی که مقررات مشخص نموده و یا دستور مدیر  </t>
  </si>
  <si>
    <t>عدم ترک محل خدمت در مواقع فعالیت شغلی و در صورت نیاز معرفی جایگزین با موافقت مدیر</t>
  </si>
  <si>
    <t>تنظیم دفتر گزارش فعالیتها به صورت مستمر و ارائه آن به مسئولین در صورت لزوم</t>
  </si>
  <si>
    <t>شنوایی شناس</t>
  </si>
  <si>
    <t>مصاحبه و تهیه شرح حال دانش آموز، ثبت تاریخچه، تهیه وتظیم گزارش روزانه و گزارش نهایی از پیشرفت دانش آموز، کمک به تشخیص بیماری از طریق ارزشیابی شنوایی و درج در پرونده توانبخشی.</t>
  </si>
  <si>
    <t>ارزیابی دانش آموزان استثنایی مطابق با آزمون های رایج شنوایی شناسی به منظور بیماریابی شنوایی.</t>
  </si>
  <si>
    <t>ارزیابی شنوایی کودکان و دانش آموزان کم شنوا مطابق با آزمون های رایج و استاندارد شنوایی شناسی (معاینات اتوسکوپی، آزمایشات دیاپازنی، ادیومتری تن خالص راه هوایی و استخوانی، ادیومتری گفتاری، ادیومتری ایمیتانس، ادیومتری اطفال، آزمایشات الکترو فیزیولوژیک و تعادلی و تستهای تشخیص محل ضایعه....) به منظور ارزیابی پایه وضعیت شنوایی دانش آموز.</t>
  </si>
  <si>
    <t>ارزیابی توانائیهای شنوایی، ارتباطی، تحصیلی، روانی، اجتماعی و تشخیص پزشکی با همکاری متخصصین ذیربط جهت تعیین میزان توانایی کودک و دانش آموز کم شنوا.</t>
  </si>
  <si>
    <t>ارزیابی تجویز و تنظیم سمعک و هدایت در جهت تهیه سمعک مناسب.</t>
  </si>
  <si>
    <t>ساخت قالب اولیه سمعک در صورت تهیه امکانات لازم.</t>
  </si>
  <si>
    <t>طرح ریزی، اجرا، نظارت بر برنامه های توانبخشی شنوایی با استفاده از فعالیتهای هدفمند و تکنیکهای تربیت شنوایی بر اساس نیاز فردکم شنوا.</t>
  </si>
  <si>
    <t>تفسیر و تشریح نتایج ارزیابیهای شنوایی و آشنایی با عملکرد سمعک و قالب برای همکاران گفتار درمانگر، مشاوره، مددکار، معلم، سرپرست آموزشی، والدین و....</t>
  </si>
  <si>
    <t>پیگیری در جهت تهیه سمعک و قالب و باتری مورد نیاز با هماهنگی مشاور و مددکار مدرسه.</t>
  </si>
  <si>
    <t>برنامه ریزی، کنترل و پیگیری مرتب استفاده از سمعک فردی و رفع اشکال سمعک بصورت دوره ای با همکاری کارکنان آموزشگاه.</t>
  </si>
  <si>
    <t>ارزیابی شنوایی و ... کودک و دانش آموز کم شنوا بصورت دوره ای.</t>
  </si>
  <si>
    <t xml:space="preserve">بررسی وتجزیه تحلیل وضعیت آگوستیکی کلاس درس و اتاق تربیت شنوایی دانش آموز کم شنوا و پیگیری و برنامه ریزی در جهت رفع اشکالات و تهیه گزارش در این خصوص. </t>
  </si>
  <si>
    <t xml:space="preserve">بررسی و رفع اشکال و راه اندازی سیستم های سمعک گروهی و امکانات تقویت کنندگی کلاس های درس دانش آموز کم شنوا و آموزش استفاده از آن و پیگیری و ارائه گزارش در این خصوص. </t>
  </si>
  <si>
    <t>شرکت و همکاری در تیم توانبخشی جهت رسیدن به اهداف توانبخشی.</t>
  </si>
  <si>
    <t xml:space="preserve">برنامه ریزی تربیت شنوایی کودکان و دانش آموزان کم شنوا و ارزیابی میزان پیشرفت آنان و هدایت معلمان و والدین در جهت استفاده بهینه از شنوایی باقی مانده حداقل هر هفته یک جلسه. </t>
  </si>
  <si>
    <t>مشاوره و آموزش به خانواده دانش آموزان به منظور مراقبت و پیگیری اهداف توانبخشی دانش آموز.</t>
  </si>
  <si>
    <t>مشاوره و آموزش معلمان و مربیان و اولیاء مدارس در زمینه آشنایی یا توانبخشی و هماهنگی مسائل آموزشی، توانبخشی و تربیتی دانش آموز.</t>
  </si>
  <si>
    <t>شرکت و همکاری در فعالیتهای عملی (دوره بازآموزی، نوآموزی، سمینارها، کنگره ها، نمایشگاه های داخلی و خارجی) به منظور ارتقاء سطح آگاهی خود و همکاران آموزشی توانبخشی.</t>
  </si>
  <si>
    <t>همکاری و هماهنگی با مدیر و سرپرست آموزشی آموزشگاه.</t>
  </si>
  <si>
    <t>همکاری و هماهنگی و شرکت در جلسات منظم گروه های آموزشی و توانبخشی و انجمن اولیاء و مربیان و آموزش خانواده و اعضاء دیگر تیم توانبخشی (کارشناسان توانبخشی ومشاوره و مددکار و مربی بهداشت و پزشکان متخصص جهت ارائه خدمت بهینه توانبخشی).</t>
  </si>
  <si>
    <t xml:space="preserve">ارائه گزارش های نوبتی به کارشناس مسوول توانبخشی اداره و دریافت نقطه نظرات ایشان. </t>
  </si>
  <si>
    <t xml:space="preserve">در صورت لزوم برنامه های توانبخشی دانش آموزان کم شنوا بصورت فعالیت گروهی می تواند انجام شود. </t>
  </si>
  <si>
    <t>پیگیری و هماهنگی با مربیان بهداشت در جهت حل مشکلات بهداشتی و تغذیه ای کودکان و دانش آموزان کم شنوا.</t>
  </si>
  <si>
    <t>طراحی برنامه توانبخشی شنوایی گروهی برای جمعی از دانش آموزان ( دانش آموزانی که واحد درس توان بخشی  را دارند).</t>
  </si>
  <si>
    <t>تدریس درس توانبخشی بر اساس ضوابط اعلام شده از مدیریت  توان بخشی ،مشاوره و مددکاری سازمان.</t>
  </si>
  <si>
    <t>مشارکت در هدایت آموزشهای پیش حرفه ای دانش آموزان بر اساس ارزیابیهای انجام شده.</t>
  </si>
  <si>
    <t>توصیه به تهیه و کاربری صحیح وسیله کمک مصرفی ( آموزشی – توان بخشی ) دانش آموز و آموزش وی در زمینه ی نحوه استفاده صحیح از آن.</t>
  </si>
  <si>
    <t>مشارکت در امرهدایت  تحصیلی و حرفه ای دانش آموزان در پایان سال تحصیلی.</t>
  </si>
  <si>
    <t>مشارکت در امر ارزشیابی حرفه ای و اجتماعی دانش آموزان در پایان سال تحصیلی و شرکت در هدایت شغلی دانش آموزان با هماهنگی سایر همکاران آموزشگاه.</t>
  </si>
  <si>
    <t>فیزیوتراپ</t>
  </si>
  <si>
    <t xml:space="preserve">رعایت کلیه ضوابط و مقررات آموزشی و اصول و موازین اسلامی در انجام وظایف محوله. </t>
  </si>
  <si>
    <t xml:space="preserve">اهتمام در ایجاد ارتباط مستقیم با دانش آموزان استثنایی به منظور شناسایی میزان معلولیت آنان. </t>
  </si>
  <si>
    <t xml:space="preserve">معرفی دانش آموزان استثنایی که دارای مشکلات جسمی/ حرکتی می باشند به پزشک معالج با همکاری مدیریت آموزشگاه. </t>
  </si>
  <si>
    <t xml:space="preserve">سرپرستی و هدایت دانش آموزان استثنایی دارای مشکلات جسمی/ حرکتی به مراکز ساخت اندامهای مصنوعی مختلف به منظور انجام پیشبرد اهداف سازمانی و اجرای دقیق برنامه های پیش بینی شده. </t>
  </si>
  <si>
    <t>اهتمام در شناسایی مارکز ارتوپد فنی مجرب و توانا و مجهز جهت ساخت اندامهای مصنوعی مختلف و معرفی والدین دانش آموزانی که مشکلات جسمی / حرکتی می باشند.</t>
  </si>
  <si>
    <t>جمع آوری و طبقه بندی اطلاعات مربوط در محدوده فعالیتهای مرتبط و ارائه آن به مدیریت آموزشگاه جهت برنامه ریزی بهینه.</t>
  </si>
  <si>
    <t xml:space="preserve">نظارت بر قالب گیری و اندازه گیری اندامهای مختلف بدن و کرستهای طبی دانش آموزان استثنایی جسمی /حرکتی. </t>
  </si>
  <si>
    <t xml:space="preserve">اهتمام در ایجاد کارگاه ساخت اندامهای مختلف بدن و سایر موارد مرتبط در واحدهای آموزشی با توجه به میزان امکانات و بودجه. </t>
  </si>
  <si>
    <t xml:space="preserve">اهتمام در رفع نواقص فنی و دادن نظارت اصلاحی در این خصوص و کنترل نهایی آنها. </t>
  </si>
  <si>
    <t xml:space="preserve">شرکت در فعالیتهای عملی و کلاسهای بازآموزشی مربوط جهت ارتقاء سطح علمی خود. </t>
  </si>
  <si>
    <t>هدایت و راهنمایی دانش آموزان استثنایی دارای مشکلات جسمی- حرکتی در ارتباط با نحوه استفاده از اندامهای مصنوعی.</t>
  </si>
  <si>
    <t>تشکیل گروههای مشورتی اعم از مدیر، معلمان، معاونین والدین دانش آموزان استثنایی در رابطه با مشکلات مربوط.</t>
  </si>
  <si>
    <t xml:space="preserve">انجام خدمات اضطراری مربوط به دانش آموزان استثنایی دارای مشکلات جسمی حرکتی اعم از تراشیدن، پرداخت کردن و غیره در واحدهای آموزشی مربوط جهت ایجاد تسهیلات در صورت لزوم در این خصوص با توجه به امکانات موجود واحد آموزشی. </t>
  </si>
  <si>
    <t>مطالعه و بررسی مقالات و مطالب علمی، تخصصی در ارتباط با رشته شغلی خود به منظور آشنایی از آخرین دستاوردها مربوط.</t>
  </si>
  <si>
    <t xml:space="preserve">شرکت در سمینارها، کنگره های علمی با هماهنگی مدیر آموزشگاه وفق ضوابط و مقررات. </t>
  </si>
  <si>
    <t xml:space="preserve">بررسی و مطالعه طرحهای مختلف در ارتباط با ارتوپی فنی برای انتخاب بهترین طرحهای مربوط به شغل و پیشنهاد و توصیه های لازم والدین دانش آموزان استثنایی در این خصوص. </t>
  </si>
  <si>
    <t xml:space="preserve">اقدام به شناسایی نارسائیها و مشکلات و تنگناهای دانش آموزان جسمی- حرکتی در این مورد و اهتمام در رفع موانع و نارسائیهای موجود توجه به میزان امکانات. </t>
  </si>
  <si>
    <t xml:space="preserve">بررسی و مطالعه علل پیدایش مشکلات مربوط به دانش آموزان دارای مشکلات حسی حرکتی به منظور ارائه راهکارهای مناسب موجود توجه به میزان امکانات. </t>
  </si>
  <si>
    <t xml:space="preserve">بررسی و مطالعه علل پیدایش مشکلات مربوط به دانش آموزان دارای مشکلات حسی حرکتی به منظور ارائه راهکارهای مناسب جهت آنان. </t>
  </si>
  <si>
    <t xml:space="preserve">دادن مشاوره به والدین و معلمین دانش آموزان استثنایی تحت درمان به منظور همکاری و تسریع در درمان آنان. </t>
  </si>
  <si>
    <t>استفاده ار درمانهای دستی (وبیلیزاسیون، مانیپولاسیون، استر چینگ و ...).</t>
  </si>
  <si>
    <t>استفاده درست از دستگاههای الکتروتراپی با رعایت اهداف درمانی، موارد استعمال و منع استعمال و دیگر احتیاجات لازم حین بکارگیری دستگاه ها.</t>
  </si>
  <si>
    <t xml:space="preserve">استفاده صحیح از وسایل هیدروتراپی هاباردتانک و ویرپول با رعایت اهداف درمانی، موارد استعمال و منع استعمال و دیگر احتیاجات حین آب درمانی. </t>
  </si>
  <si>
    <t>استفاده از روشهای رایج در فیزیوتراپی تنفسی.</t>
  </si>
  <si>
    <t xml:space="preserve">تجویز وسایل کمکی (اورتز، پروتز) برای دادن آموزش و نحوه استفاده آنها. </t>
  </si>
  <si>
    <t>اقدام به تهیه وارسال منظم گزارش عملکرد مطابق کار برگها پیش بینی شده به واحد توانبخشی مدیریت / اداره آموزش و پرورش استثنایی از طریق مدیر آموزشگاه.</t>
  </si>
  <si>
    <t xml:space="preserve">همکاری و هماهنگی با سایر اعضای تیم توانبخشی و پزشکان متخصص در صورت لزوم جهت پیشگیری و پیگیری درمان. </t>
  </si>
  <si>
    <t xml:space="preserve">هدایت و مشاوره والدین دانش آموزان نیازمند به منظور پیشرفت و پیشگیری درمان آنان. </t>
  </si>
  <si>
    <t xml:space="preserve">همکاری و هماهنگی با مربی تربیت بدنی واحدهای آموزشی به منظور تعیین برنامه های ورزشی مفید و متناسب برای دانش آموزان دارای مشکلات جسمی / حرکتی. </t>
  </si>
  <si>
    <t xml:space="preserve">برقرار نمودن جلسات مشاوره با سایر مربیان (کارشناسان ) فیزیوتراپی به منظور تبادل اطلاعات در مورد درمان دانش آموزان جسمی – حرکتی. </t>
  </si>
  <si>
    <t xml:space="preserve">بررسی و مطالعه علل پیدایش مشکلات دانش آموزان جسمی حرکتی جهت تأمین روشهای درمان آنان. </t>
  </si>
  <si>
    <t xml:space="preserve">اشتغال به تدریس هفتگی درس توانبخشی طبق برنامه های مصوب مربوط و بر اساس ضوابط و مقررات. </t>
  </si>
  <si>
    <t>تهیه طرح درسی توانبخشی (فیزیوتراپی) برای ارائه آموزش مطلوب به دانش آموزان جسمی – حرکتی و اجرای برنامه های آموزشی مصوب مربوط.</t>
  </si>
  <si>
    <t>بهره گیری از بهترین روشهای آموزشی جهت تفهیم دروس توانبخشی به دانش آموزان جسمی – حرکتی.</t>
  </si>
  <si>
    <t xml:space="preserve">رسیدگی به تمرینات دانش آموزان و اهتمام در رفع مشکلات آنان. </t>
  </si>
  <si>
    <t xml:space="preserve">آماده نمودن وسایل لازم توانبخشی برای تدریس. </t>
  </si>
  <si>
    <t>.اهتمام در انجام ارزشیابی های مستمر برای سنجش میزان یادگیری فراگیران طبق مقررات مربوط.</t>
  </si>
  <si>
    <t xml:space="preserve">اجرای دقیقی برنامه هایی که جهت انجام وظایف مربوط به دانش آموزان جسمی حرکتی جهت یافتن روشهای درمان آنان. </t>
  </si>
  <si>
    <t xml:space="preserve">اجرای دقیقی آیین نامه ها، تا دستورالعمل ها و بخشنامه های مربوط به برنامه هایی که جهت بهبود وضعیت ارتوپدی فنی دانش آموزان استثنایی مفید واقع می گردد طبق ضوابط و مقررات. </t>
  </si>
  <si>
    <t>ارزیابی اولیه دانش آموزان از نظر جسمی وحرکتی/حسی/ فعالیتهای روزمره زندگی.</t>
  </si>
  <si>
    <t>طراحی برنامه توانبخشی گروهی برای دانش آموزانی که درس توانبخشی را انتخاب کرده اند.</t>
  </si>
  <si>
    <t>مشارکت در هدایت آموزشهای پیش حرفه ای دانش آموزان بر اساس ارزیابی های انجام شده.</t>
  </si>
  <si>
    <t>-تدریس درس توانبخشی بر اساس ضوابط اعلام شده از مدیریت توانبخشی ، مشاوره و مددکاری سازمان.</t>
  </si>
  <si>
    <t>مشارکت در امر هدایت تحصیلی و حرفه ای دانش آموزان.</t>
  </si>
  <si>
    <t>-توصیه به تهیه وسایل کمک مصرفی ( آموزش – توانبخشی ) برای دانش آموزان و آموزش وی در زمینه ی کاربری آن.</t>
  </si>
  <si>
    <t>مشارکت در امر هدایت حرفه ای دانش آموزان بر اساس ارزیابی ها ، علاقه ، استعداد و توانایی دانش آموز با هماهنگی سایر همکاران آموزشگاه.</t>
  </si>
  <si>
    <t>مشارکت در امر ارزشیابی حرفه ای و اجتماعی دانش آموزان در پایان سال تحصیلی و شرکت فعال در هدایت شغلی آنان باهماهنگی سایر همکاران آموزشگاه.</t>
  </si>
  <si>
    <t>كارپرداز</t>
  </si>
  <si>
    <t>رعایت دقیق تقوای اسلامی و تقوای خدمت</t>
  </si>
  <si>
    <t>همکاری با رئیس و معاون / معاونین هنرستان فنی در انجام وظایف مربوطه</t>
  </si>
  <si>
    <t>همکاری با مسئول و یا متصدی امور دفتری و انبار دار</t>
  </si>
  <si>
    <t>همکاری با متصدی مراقبت و نگهداری از تاءسیسات ، تکنسین یا متصدی_ در انجام وظایف مربوط</t>
  </si>
  <si>
    <t>همکاری همه جانبه با حسابدار و جمعدار و انباردار</t>
  </si>
  <si>
    <t>تهیه گزارش لازم جهت رئیس هنرستان در زمینه مربوطه</t>
  </si>
  <si>
    <t>تهیه و تنظیم صورت مجلس تحویل کالا و ارائه آن به رئیس هنرستان جهت اقدامات بعدی_</t>
  </si>
  <si>
    <t>همکاری در تهیه پیشنویس آگهی های مناقصه قراردادهای خرید کالای مورد نیاز_ پیشنویس آگهی های مزایده قرارداد فروش تولیدات هنرستان با اطلاع و نظر رئیس هنرستان ضمن رعایت کلیه مقررات مربوطه</t>
  </si>
  <si>
    <t xml:space="preserve"> رعایت مقررات مربوط به استعلام بها قبل از خرید کالا بمنظور ارائه نمونه کالا به  مسئول مربوط قبل از خرید و تطبیق با مشخصات مورد درخواست</t>
  </si>
  <si>
    <t xml:space="preserve">تحویل اجناس خریداری شده به انبار در مقابل اخذ رسید و قبض انبار و تثبیت و تسجیل امور آنها </t>
  </si>
  <si>
    <t>تنظیم فیش هزینه از اجناس خریداری شده بر طبق فاکتور</t>
  </si>
  <si>
    <t>تسویه حسابهای کالاهای خریداری شده با مسئول مربوط</t>
  </si>
  <si>
    <t xml:space="preserve">رعایت کلیه مقررات اداری مربوط به خرید </t>
  </si>
  <si>
    <t xml:space="preserve">تهیه پیشنویس مکاتبات و گزارشهای لازم </t>
  </si>
  <si>
    <t>پاشگوئی به سوالات مراجعان مربوط</t>
  </si>
  <si>
    <t>کاردرمانگر</t>
  </si>
  <si>
    <t xml:space="preserve">ارزیابی غربالی و تعیین اولویت های درمانی دانش آموزان کم توان ذهنی ، معلولین جسمی – حرکتی ، نیمه بینا و نابینا ، اختلال رفتاری ، اختلالات یادگیری و چند معلولیتی. </t>
  </si>
  <si>
    <t xml:space="preserve">مصاحبه و تهیه شرح حال دانش آموز ، ثبت تاریخچه ، کمک به تشخیص از طریق ارزیابی و تشکیل پرونده کار درمانی برای هر دانش آموز نیازمند خدمات کار درمانی. </t>
  </si>
  <si>
    <t xml:space="preserve">ارزیابی تخصصی دانش آموزان کم توان ذهنی ، معلولین جسمی – حرکتی نابینا و نیمه بینا ، اختلال رفتاری و اختلالات یادگیری و چند معلولیتی مطابق با آزمون های رایج و استاندارد کار درمانی به منظور ارائه طرح درمانی. </t>
  </si>
  <si>
    <t xml:space="preserve">طرح ریزی و اجرای برنامه توانبخشی با استفاده از فعالیت های هدفمند و تکنیک های درمانی بر اساس نیاز دانش آموز. </t>
  </si>
  <si>
    <t xml:space="preserve">شرکت و همکاری در تیم توانبخشی جهت رسیدن به اهداف توانبخشی. </t>
  </si>
  <si>
    <t xml:space="preserve">فراهم سازی زمینه استقلال در انجام مهارتهای زندگی روزمره. </t>
  </si>
  <si>
    <t xml:space="preserve">تجویز وسایل کمکی و آموزش نحوه استفاده از آنها و در صورت لزوم معرفی به همکاران ارتوپدی فنی. </t>
  </si>
  <si>
    <t>مشاوره و آموزش معلمان و مربیان و كاركنان مدارس در زمینه آشنایی با توانبخشی و هماهنگی مسائل آموزشی ، توانبخشی و تربیتی دانش آموز.</t>
  </si>
  <si>
    <t xml:space="preserve">ارزیابی پیش حرفه ای دانش آموزان با توجه به میزان توانايي دانش آموز. </t>
  </si>
  <si>
    <t>بازدید از منزل دانش آموزان جهت تطبیق و بهینه سازی محل مطابق با شرایط دانش آموز.</t>
  </si>
  <si>
    <t xml:space="preserve">شرکت و همکاری در فعالیت های علمی ، دوره بازآموزی ، نو آموزی ، همايش ها ، کنگره ، نمایشگاه های داخلی و خارجی به منظور ارتقاء سطح آگاهی خود و همکاران آموزشی توانبخشی. </t>
  </si>
  <si>
    <t>همکاری و هماهنگی با مدیر و سرپرست آموزش آموزشگاه.</t>
  </si>
  <si>
    <t xml:space="preserve">همکاری و هماهنگی و شرکت در جلسات منظم گروههای آموزشی و توانبخشی و انجمن اولیاء مربیان و آموزش خانواده و اعضاء دیگر تیم توانبخشی ( کارشناسان توانبخشی و مشاوره و مددکاری و مربی بهداشت و پزشکان متخصص ) جهت ارائه خدمات بهینه توانبخشی. </t>
  </si>
  <si>
    <t xml:space="preserve">ارائه گزارش های نوبتی به کارشناس مسئول توانبخشی اداره و دریافت نقطه نظرات ایشان. </t>
  </si>
  <si>
    <t>انجام برنامه های توانبخشی دانش آموزان کم توان ذهنی ، جسمی حرکتی ، نیمه بینا و نابینا و اختلال رفتاری ، اختلالات یادگیری و چند معلولیتی بصورت فعالیت گروهی در صورت لزوم.</t>
  </si>
  <si>
    <t xml:space="preserve">انجام پژوهش های موردی و هماهنگ در مورد دانش آموزان استثنایی. </t>
  </si>
  <si>
    <t xml:space="preserve">آموزشگاه ها به ابزارهای کار درمانی و اعلام نیاز به اداره مربوطه و همكاري در تهيه وسايل در حد امكان و انعکاس به اداره مربوطه. </t>
  </si>
  <si>
    <t xml:space="preserve">تهیه آموزشنامه و جزوات آموزشی برای ارتقاء سطح علمی خانواده های دانش آموزان کم توان ذهنی ، نابینا و نیمه بینا ، جسمی حرکتی ، اختلالات رفتاری ، اختلالات یادگیری و چند معلولیتی. </t>
  </si>
  <si>
    <t xml:space="preserve">پیگیری و هماهنگی با مربیان تربیت بدنی در جهت تعیین برنامه های ورزشی مفید و مناسب کودکان و دانش آموزان کم توان ذهنی ، نابینا و نیمه بینا ، جسمی حرکتی ، اختلالات رفتاری ، اختلالات یادگیری و چند معلولیتی. </t>
  </si>
  <si>
    <t xml:space="preserve">پیگیری و هماهنگی با مربیان تربیتی در جهت حل مشکلات تربیتی کودکان و دانش آموزان کم توان ذهنی ، نابینا و نیمه بینا ، جسمی و حرکتی ،؛ اختلالات رفتاری ، اختلالات یادگیری و چند معلولیتی. </t>
  </si>
  <si>
    <t xml:space="preserve">پیگیری و هماهنگی با مربیان بهداشت در جهت حل مشکلات بهداشتی و کودکان و دانش آموزان کم توان ذهنی ، نابینا و نیمه بینا ، جسمی و حرکتی ، اختلالات رفتاری ، اختلالات یادگیری. </t>
  </si>
  <si>
    <t xml:space="preserve">كارشناس  مجتمع ورزشي </t>
  </si>
  <si>
    <t>گزارش نيازمنديهاي ورزشي ، پزشكي درماني به سرپرست مجتمع</t>
  </si>
  <si>
    <t>همكاري با سرپرست مجتمع جهت تنظيم برنامه سالانه مجموعه ورزشي</t>
  </si>
  <si>
    <t>همكاري با سرپرست مجتمع جهت تنظيم گزارشهاي آماري لازم</t>
  </si>
  <si>
    <t>مراقبت در سالم نگاه داشتن آب استخر واقدام به تعويض آب</t>
  </si>
  <si>
    <t>همكاري با سرپرست مجتمع جهت برگزاري كليه برنامه ها ومسابقات ورزشي</t>
  </si>
  <si>
    <t>تلاش براي رفع معايب واشكالات پيش آمده تا حصول نتيجه</t>
  </si>
  <si>
    <t>درصورت پيش آمدن هرگونه حادثه اي ارسال گزارش كامل آن به مقامات ذيصلاح</t>
  </si>
  <si>
    <t>نظارت كامل در برگزاري كانونهاي ورزشي</t>
  </si>
  <si>
    <t>ثبت دقيق فرمهاي ارسالي از سوي ادارات آموزش وپرورش</t>
  </si>
  <si>
    <t>بايگاني ورسيدگي به اسناد مالي وفيشهاي واريزي</t>
  </si>
  <si>
    <t>تهيه وتنظيم وارسال آمار دانش آموزاني كه در رشته هاي مختلف در مجتمع به ورزش اشتغال دارند</t>
  </si>
  <si>
    <t>آماده نگهداشتن زمين چمن براي چمن كاري ورسيدگي با توجه به فصول سال</t>
  </si>
  <si>
    <t>رسيدگي مداوم به چمنها ودرختان براي جلوگيري ار آفات گياهي</t>
  </si>
  <si>
    <t>تهيه وتنظيم وارسال گزارش امور جاري ورزشي ونتايج مسابقات وكيفيت وچگونگي تمرينات دانش آموزان به مقامات مافوق</t>
  </si>
  <si>
    <t>تهيه وتنظيم وارسال آمار دانش آموزان شركت كننده در رشته هاي مختلف ورزشي</t>
  </si>
  <si>
    <t>مراقبت در حفظ نظافت وپاكيزگي مجتمع به ويژه در رختكن ها ودوشها وتهيه لوازم وداروهاي بهداشتي به منظور كمكهاي اوليه به مصدومين ورزشي</t>
  </si>
  <si>
    <t>مراقبت در حفظ ونگهداري از اموال ورزشي وغير ورزشي مجتمع ودادن گزارش مربوط به اين وسايل به مسئول فني</t>
  </si>
  <si>
    <t>همكاري با ساير كاركنان مجتمع در انجام وظايف بر حسب دستور مسئول امور فني</t>
  </si>
  <si>
    <t>نظارت بر اماكن وتاسيسات وساختمانهاي مجموعه وارائه گزارش در صورت بروز مشكل</t>
  </si>
  <si>
    <t>همكاري وتشريك مساعي مستمر وموثر با ساير كاركنان مجتمع در انجام وظايف مرتبط وحسن برگزاري مسابقات وتمرينات دانش آموزان</t>
  </si>
  <si>
    <t>پاسخگويي به مراجعين حضوري وتلفني با رعايت ادب ونزاكت واخلاق اسلامي</t>
  </si>
  <si>
    <t>يررسي وارائه گزارش از نيازمنديهاي مربيان كلاسهاي ورزشي</t>
  </si>
  <si>
    <t xml:space="preserve">انجام مكاتبات لازم وپاسخگويي به نامه ها وبخشنامه با رعايت زمان </t>
  </si>
  <si>
    <t>رسيدگي ونظارت مستمر به رعايت نظافت وبهداشت در سطح مجموعه</t>
  </si>
  <si>
    <t>همكاري با سرپرست مجموعه در برنامه ريزيهاي كلاسها وتنظيم برنامه ها وزمانبنديها</t>
  </si>
  <si>
    <t>پيش بيني موضوعات ومسائل ايمني وگزارش به موقع آنها به سرپرست مجتمع</t>
  </si>
  <si>
    <t>نصب پوسترهاي آموزشي رشته هاي مختلف جهت بالا بردن سطه اطلاعات وآگاهي ورزشكاران در سالنهاي مربوطه</t>
  </si>
  <si>
    <t xml:space="preserve">نظارت بر حسن انجام كار ووظايف عوامل انساني مجموعه وارزشيابي مستمر از آنها وتلاش در جهت بهبود بخشي به فعاليتهاي آنها </t>
  </si>
  <si>
    <t>معرفي دانش آموزان مستعد ورزشي به مسئولين تربيت بدني</t>
  </si>
  <si>
    <t>آماده كردن وسايل لازم براي تدريس وتشريح در كلاس درس درصورت لزوم</t>
  </si>
  <si>
    <t>كمك آشپز</t>
  </si>
  <si>
    <t xml:space="preserve">رعايت دقيق موازين ومقررات شرع مقدس در انجام وظايف مربوط به شغل و جلوگيری از هدر رفتن ومصرف بيهوده بيت المال </t>
  </si>
  <si>
    <t xml:space="preserve">اخذ مواد اوليه غذائی از مسئول ويا متصدی مربوط در انبار </t>
  </si>
  <si>
    <t xml:space="preserve">پاک کردن وخرد کردن وشستشوی مواد اوليه غذائی نظير سبزيجات ، گوشت ، حبوبات وميوه ها طبق دستور </t>
  </si>
  <si>
    <t xml:space="preserve">حمل ونقل وترتيب مواد غذائی ووسائل ولوازم آشپزخا نه </t>
  </si>
  <si>
    <t xml:space="preserve">تنظيم درجه حرارت يا شعله اجاق يا کوره های حرارتی وروشن وخاموش کردن آنها </t>
  </si>
  <si>
    <t>سرخ کردن وپختن بعضی از مواد اوليه غذاها نظيرسيب زمينی،گوشت وحبوبات طبق دستور</t>
  </si>
  <si>
    <t xml:space="preserve">پختن وتهيه بعضی از غذا ها ودسرهای ساده ومعمولی طبق دستور </t>
  </si>
  <si>
    <t>رعایت اصول بهداشت فردی و عمومی در محیط آشپزخانه</t>
  </si>
  <si>
    <t xml:space="preserve"> گفتاردرمانگر</t>
  </si>
  <si>
    <t xml:space="preserve">مصاحبه و تهیه شرح حال دانش آموز ، ثبت تاریخچه ، تهیه و تنظیم گزارش روزانه و گزارش نهایی از پیشرفت   دانش آموز، کمک به تشخیص بیماری از طریق ارزیابی و درج در پرونده توانبخشی. </t>
  </si>
  <si>
    <t xml:space="preserve">ارزشیابی دانش آموزان معلول جسمی، ذهنی، کم شنوا و نیمه بینا و ... مطابق با آزمونهای رایج و استاندارد به منظور ارائه طرح درمانی. </t>
  </si>
  <si>
    <t xml:space="preserve">طرح ریزی برنامه ی توانبخشی با استفاده از فعالیت های هدفمند و تکنیکهای درمانی بر اساس نیاز معلول. </t>
  </si>
  <si>
    <t xml:space="preserve">مشاوره و آموزش معلمان و مربیان و اولیاء مدارس در زمینه ی آشنایی ، توانبخشی و هماهنگی مسائل آموزشی و توانبخشی و تربیتی دانش آموز. </t>
  </si>
  <si>
    <t xml:space="preserve">شرکت و همکاری در فعالیت های علمی (دوره ی بازآموزی، نوآموزی، سمینارها، کنگره ها، نمایشگاه های داخلی و خارجی) به منظور ارتقاء سطح آمادگی خود و همکاران آموزشی و توانبخشی. </t>
  </si>
  <si>
    <t xml:space="preserve">همکاری و هماهنگی با مدیر وسرپرست آموزشی آموزشگاه. </t>
  </si>
  <si>
    <t xml:space="preserve">همکاری و هماهنگی و شرکت در جلسات منظم گروههای آموزشی و توانبخشی جهت ارائه خدمات بهینه توانبخشی </t>
  </si>
  <si>
    <t xml:space="preserve">ارائه گزارش های نوبتی به کارشناس مسئول توانبخشی اداره و دریافت نقطه نظرات ایشان از طریق مدیر آموزشگاه. </t>
  </si>
  <si>
    <t>در صورت لزوم شرکت در برنامه های توانبخشی دانش آموزان که به صورت فعالیت های گروهی می تواند انجام شود.</t>
  </si>
  <si>
    <t>پاسخگویی به درخواست های اعلام شده مدیریت توانبخشی، مشاوره و مددکاری اداره آموزش و پرورش استثنایی</t>
  </si>
  <si>
    <t xml:space="preserve">بررسی نیاز مرکز جامع مشاوره، توانبخشی و آموزشگاه به ابزارهای گفتار درمانی و اعلام نیاز به مدیر مربوط جهت انعکاس به مدیریت توانبخشی ، مشاوره و مددکاری  اداره آموزش و پرورش استثنایی . </t>
  </si>
  <si>
    <t xml:space="preserve">پیگیری و هماهنگی با مربیان بهداشت در جهت حل مشکلات بهداشتی و تغذیه ای کودکان و دانش آموزان استثنایی </t>
  </si>
  <si>
    <t>انجام سایر امور ارجاعی مربوط وفق ضوابط و مقررات.</t>
  </si>
  <si>
    <t>طراحی و اجرای برنامه گفتار درمانی گروهی برای دانش آموزانی که واحد توانبخشی را انتخاب کرده اند ( و جمعی که نیاز دارند)</t>
  </si>
  <si>
    <t>مشارکت در هدایت آموزشهای پیش حرفه ای دانش آموزان بر اساس ارزیابی های انجام شده</t>
  </si>
  <si>
    <t>تدریس درس توانبخشی بر اساس ضوابط اعلام شده از مدیریت توانبخشی  ، مشاوره و مددکاران سازمان</t>
  </si>
  <si>
    <t>مشارکت در امر هدایت تحصیلی و حرفه ای دانش آموزان درپایان سال تحصیلی</t>
  </si>
  <si>
    <t>مشارکت در امر هدایت حرفه ای کلیه دانش آموزان بر اساس ارزیابی های انجام شده و علاقه و استعداد و توانایی دانش آموز با هماهنگی سایر همکاران آموزشگاه</t>
  </si>
  <si>
    <t>مشارکت در امر ارزشیابی حرفه ای و اجتماعی کلیه دانش آموزان در پایان سال تحصیلی و شرکت فعال در هدایت شغلی دانش آموزان با هماهنگی سایر همکاران آموزشگاه.</t>
  </si>
  <si>
    <t>مامور خدمات كشاورزي</t>
  </si>
  <si>
    <t xml:space="preserve">گزارش فعاليتهای روزانه به مدير امور آموزش عملی </t>
  </si>
  <si>
    <t xml:space="preserve">اقدام به عمليات کشت ، داشت برداشت زراعی ، باغی ومزارع آزمايشی طبق برنامه تنظيمی که پاره ای از آن بشرح زير است </t>
  </si>
  <si>
    <t xml:space="preserve">تسطيح ، کرت بندی ، شخم زنی ، با استفاده از وسايل وا بزاردستی يا با همکاری راننده تراکتور وراننده ماشينهای کشاورزی در کشتهای وسيع </t>
  </si>
  <si>
    <t xml:space="preserve">افشاندن بذر وجين علفهای هرز ، تنک کردن ، خاک کردن ، نشاء کردن </t>
  </si>
  <si>
    <t xml:space="preserve">آبياری با استفاده از حق آب يا استفاده از چاههای موجود طبق دستور </t>
  </si>
  <si>
    <t xml:space="preserve">استفاده از انواع کودهای سموم طبيعی وشيميائی در مزارع وباغات </t>
  </si>
  <si>
    <t xml:space="preserve"> کشت درختان ميوه ، هرس درختان ميوه ، کشت درختان غير مثمر ودرختهای زمينی برای برنامه تنظيمی </t>
  </si>
  <si>
    <t xml:space="preserve">سم پاشی مزارع وباغات ميوه تحت نظر وطبق برنامه تنظيمی </t>
  </si>
  <si>
    <t xml:space="preserve">نظارت درحمل ونقل کود، سموم ، بذور ، نهال وغيره به محيط کار وانبار </t>
  </si>
  <si>
    <t xml:space="preserve">مراقبت ومواظبت های لازم در مزارع وباغات از نظر فنی واتفاقات غير منتظره نظير آتش سوزی ، تجاوز ، سرقت ، حمله وشيوع آفت ، نياز به آبياری وساير اقدامات ديگر با همکاری ديگر مسئولين </t>
  </si>
  <si>
    <t xml:space="preserve">همکاری با راننده تراکتور وراننده ماشينهای کشاورزی در رابطه با کشت ، داشت ، برداشت </t>
  </si>
  <si>
    <t xml:space="preserve">گزارش فعاليتهای روزانه به مديرآموزش عملی </t>
  </si>
  <si>
    <t>مامور دامداري</t>
  </si>
  <si>
    <t>رعایت تقوی اسلامی و تقوی خدمت در انجام وظایف</t>
  </si>
  <si>
    <t>همکاری با مدیر  و معاون هنرستان و همچنین سرپرست بخش ها و هنرآموزان در انجام وظایف مربوطه</t>
  </si>
  <si>
    <t>نظارت مستقیم و مستمر بر نحوه اداره صحیح کلیه تاسیسات دامداري در راستای اجرای آموزشهای عملی به هنرجویان</t>
  </si>
  <si>
    <t>تهیه و تنظیم برنامه جیره غذایی دامی اعم از گاو و گوسفند و مرغهای تخمی و گوشتی و با توجه به اصول پرورش دام و طیور و جلوگیری از هرگونه ضایع شدن و اسراف در مواد اولیه و خوراک دام و طیور</t>
  </si>
  <si>
    <t>رسیدگی به امور بهداشتی دامها و طیور و زنبور داری و اقدام به تلفیح واکسیناسیون بموقع و رعایت اصول بهداشتی و اقدامات لازم در زمینه پیشگیری از بیماریهاو استفاده از دام پزشک در مواقع لازم با هماهنگی مدیر</t>
  </si>
  <si>
    <t>برنامه ریزی آموزشی عملی و بنه ای و بخش دامداری در تمام زمینه ها با توجه به برنامه درسی رشته های مربوط</t>
  </si>
  <si>
    <t xml:space="preserve">ایجاد زمینه های مساعد در بالابردن کیفیت آموزشی و سعی در توسعه دامپروری با توجه به امکانات هنرستان </t>
  </si>
  <si>
    <t>گزارش حضور و غیاب ابوابجمعی تحت سرپرستی بخش مربوطه</t>
  </si>
  <si>
    <t>همکاری با عوامل آموزشی مربوط در تهیه برنامه آموزش عملی قسمت دامداري به لحاظ تسهیل در امر آموزش ضمن استفاده بهینه از امکانات مربوط</t>
  </si>
  <si>
    <t xml:space="preserve">همکاری لازم در انجام امتحانات عملی با هنرآموزان و دیگر مسئولان مربوط </t>
  </si>
  <si>
    <t>تهیه طرحهای مفید بمنظور بهبود فعالیتهای سرپرستی در کلیه زمینه های مربوط</t>
  </si>
  <si>
    <t>تهیه پیش نویس مکاتبات مربوطه</t>
  </si>
  <si>
    <t>پاسخگوئی به سوالات مراجعان در امور مربوطه</t>
  </si>
  <si>
    <t>بررسی دستگاهها و ماشینهای جوجه کشی و پرورش طیور بمنظور بهره وری مستمر و اهتمام در نگهداری دامها و انجام اصلاحات و تعمیرات اولیه و اعلام مواردی که نیاز به استفاده از نیروهای خارج از هنرستان برای تعمیرات و رفع عیوب می باشد با هماهنگی مدیر</t>
  </si>
  <si>
    <t>تنظیم برنامه های زایمان دام و اعلام به موقع به مدیر و سایر مسئولین مربوطه واحد آموزش</t>
  </si>
  <si>
    <t xml:space="preserve"> مامور شيلات</t>
  </si>
  <si>
    <t>رعایت اصول و موازین اسلامی و تقوای الهی در انجام وظایف</t>
  </si>
  <si>
    <t xml:space="preserve">همكاري با مسئولين واحد آموزشي در انجام وظايف محوله. </t>
  </si>
  <si>
    <t xml:space="preserve">دريافت و حمل و نقل و آماده نمودن مواد غذايي آبزيان (ماهي). </t>
  </si>
  <si>
    <t xml:space="preserve">انجام نظارت هاي بهداشتي طبق دستور. </t>
  </si>
  <si>
    <t xml:space="preserve">كنترل کیفیت ميزان آب استخر ماهي هاي پرورشي برابر استانداردهاي موجود. </t>
  </si>
  <si>
    <t xml:space="preserve">برنامه ريزي براي انجام تغذيه به موقع ماهي ها طبق استانداردها. </t>
  </si>
  <si>
    <t xml:space="preserve"> بازديد مداوم از تجهيزات و وسايل و لوازم مربوط به شيلات و نگهداري و بهره برداري از آنها به منظور آماده بودن  طبق دستور.</t>
  </si>
  <si>
    <t xml:space="preserve">تهيه آمارو اطلاعات آبزيان (ماهي ها) و ارائه به سرپرست جهت برنامه ريزي. </t>
  </si>
  <si>
    <t>رها نمودن به موقع بچه ماهي در استخرهاي پرورش ماهي .</t>
  </si>
  <si>
    <t xml:space="preserve">رسيدگي به ميزان رشد ماهي ها در مراحل مختلف. </t>
  </si>
  <si>
    <t>همكاري در خريد تجهيزات مورد نياز با هماهنگي مسئول واحد آموزشي</t>
  </si>
  <si>
    <t xml:space="preserve">ارائه گزارش كار به مدير مافوق. </t>
  </si>
  <si>
    <t xml:space="preserve"> همكاري با بخش خصوص برابر ضوابط و مقررات با هماهنگي مدير به منظور ارتقاء سطح كيفي پرورش ماهي ها. </t>
  </si>
  <si>
    <t xml:space="preserve">شركت در فعاليت ها و كلاسهاي باز آموزي مربوطه جهت ارتقاء سطح علمي خود. </t>
  </si>
  <si>
    <t>مامور مرغداري</t>
  </si>
  <si>
    <t>رعایت اصول و موازین اسلامی و تقوای الهی و مقررات مربوط  در انجام وظایف</t>
  </si>
  <si>
    <t xml:space="preserve">دريافت و حمل ونقل ، آماده نمودن و توزيع دانه و ساير خوراكي هاي طيور و حيوانات آزمايشگاه و نظايرآن. </t>
  </si>
  <si>
    <t xml:space="preserve">تغذيه و تنظيف محل زيست  طیور با توجه به برنامه تنظيمي يا طبق دستور. </t>
  </si>
  <si>
    <t xml:space="preserve">سم پاشي مرغداري در صورت لزوم با رعايت ضوابط ايمني طبق دستور. </t>
  </si>
  <si>
    <t xml:space="preserve">تزريق واكسيناسيون جوجه ها و خوراندن دارو به آنها طبق دستور. </t>
  </si>
  <si>
    <t>اقدام به جمع اوري تخم مرغ و تخم هاي ساير طيور و مراقبت از طيور و كمك به درمان و جلوگيري از تشديد و سرايت بيماري طبق دستور و ارائه گزارش به مسئولین مافوق</t>
  </si>
  <si>
    <t xml:space="preserve">بازديد مداوم از تجهيزات و وسايل و لوازم مرغداري و نگهداري و بهره برداري از آنها طيف دستور وگزارش تعميرات مورد نياز به مسئولين مربوطه. </t>
  </si>
  <si>
    <t xml:space="preserve">رسيدگي به درجه حرارت و تهويه مرغداري در رابطه با آنها. </t>
  </si>
  <si>
    <t xml:space="preserve">بازديد مداوم و مراقبت از مرغداري در رابطه با آتش سوزي، خرابي، سرقت و ... و گزارش فوري حوادث و اتفاقات به مسئولين مربوطه. </t>
  </si>
  <si>
    <t xml:space="preserve">تنظيف سالن ها و ساير تست هاي مربوطه. </t>
  </si>
  <si>
    <t xml:space="preserve">كمك در سيلو كردن مواد غذايي و حفظ و مراقبت از آن و آسياب و مخلوط نمودن مواد غذايي طيور. </t>
  </si>
  <si>
    <t>تهيه گزارش آمار طيور و ارائه به سرپرست بخش</t>
  </si>
  <si>
    <t>متصدي آزمايشگاه شيمي و تجزيه مواد غذايي</t>
  </si>
  <si>
    <t xml:space="preserve">همكاري با دبيران در انجام آزمايشها و مراقبت لازم از دانش آموزان در حين انجام آزمايشها. </t>
  </si>
  <si>
    <t>آماده نمودن لوازم و وسايل و مواد براي انجام كليه  آزمايشهاي طبق دستور</t>
  </si>
  <si>
    <t xml:space="preserve">جمع آوري، تنظيف و نگهداري لوازم نو وسايل موجود در آزمايشگاه </t>
  </si>
  <si>
    <t xml:space="preserve">تنظيم فهرست و لازم از وسايل و مواد موجود در آزمايشگاه </t>
  </si>
  <si>
    <t xml:space="preserve">تنظيم صورت مقادير مصرفي مواد آزمايشگاه و مواد باقيمانده و احتمالاً لوازم و موادي كه بايد خريداري شود. </t>
  </si>
  <si>
    <t xml:space="preserve">اقدام به تشكيل دفتر ثبت فعاليت هاي آزمايشگاهي و نظارت بر ثبت  آن توسط دبيران </t>
  </si>
  <si>
    <t xml:space="preserve">اعلام وسايل و لوازم مورد نياز آزمايشگاه به رييس براي اقدام به خريد و تحويل. </t>
  </si>
  <si>
    <t xml:space="preserve">همكاري لازم با دبيران مربوط در زمينه انجام آزمايشهاي مربوطه. </t>
  </si>
  <si>
    <t xml:space="preserve">مواظبت و نگهداري از وسايل و مواد موجود در آزمايشگاه و انجام هرگونه اقدامات احتياطي براي پيشگيري حوادث از طريق گزارش به دبيران مربوطه مسئول مافوق. </t>
  </si>
  <si>
    <t xml:space="preserve">همكاري در خريد تجهيزات و لوازم آزمايشگاهي با همكاري مدير. </t>
  </si>
  <si>
    <t>برنامه ریزی و تمهید مقدمات در زمینه رعایت و حفظ موارد ایمنی در آزمایشگاه</t>
  </si>
  <si>
    <t>شركت در فعاليت ها و كلاسهاي بازآموزي مربوطه جهت ارتقاء‌ سطح علمي فرد.</t>
  </si>
  <si>
    <t xml:space="preserve">ارائه گزارش كار آزمايشگاه به مدير </t>
  </si>
  <si>
    <t>متصدي آزمايشگاه ميكروبيولوژي و آزمايشگاه شيمي</t>
  </si>
  <si>
    <t>همكاري با دبيران در انجام آزمايشها و مراقبت لازم از دانش آموزان در حين انجام آزمايشها.</t>
  </si>
  <si>
    <t>آماده نمودن لوازم و وسايل و مواد براي انجام كليه آزمايشها طبق دستور.</t>
  </si>
  <si>
    <t>جمع آوري، تنطيف و نگهداري لوازم و وسايل موجود در آزمايشگاه.</t>
  </si>
  <si>
    <t xml:space="preserve">تنظيم فهرست و صورت هاي لازم از وسايل و مواد موجود در آزمايشگاه. </t>
  </si>
  <si>
    <t xml:space="preserve">تنظيم صورت مقادير مصرف مواد آزمايشگاه و مواد باقيمانده و احتمالاً لوازم و موادي كه بايد خريداري شود. </t>
  </si>
  <si>
    <t xml:space="preserve">اقدام به تشكيل دفتر ثبت فعاليتهاي آزمايشگاهي و نظارت بر ثبت آن توسط دبيران. </t>
  </si>
  <si>
    <t>اعلام وسايل و لوازم مورد نياز آزمايشگاه براي اقدام به خريد و تحويل</t>
  </si>
  <si>
    <t>همكاري لازم با دبيران مربوطه در زمينه انجام آزمايشهاي مربوطه.</t>
  </si>
  <si>
    <t>مواظبت و نگهداري از وسايل و مواد موجود در آزمايشگاه و انجام هرگونه اقدامات احتياطي براي پيشگيري حوادث از طريق گزارش به دبيران مربوط و مسئول مافوق.</t>
  </si>
  <si>
    <t>همكاري در خريد تجهيزات و لوازم آزمايشگاهي با همكاري مدير.</t>
  </si>
  <si>
    <t xml:space="preserve">ارائه گزارش كار آزمايشگاه به مدير. </t>
  </si>
  <si>
    <t>متصدي آزمايشگاه</t>
  </si>
  <si>
    <t xml:space="preserve">رعايت تقوي واصول وموازين شرعي واسلامي  درانجام وظايف مربوطه </t>
  </si>
  <si>
    <t>بعهده گرفتن وظايف معلم مربوط در آزمايشگاه درغياب او</t>
  </si>
  <si>
    <t xml:space="preserve">همكاري با معلم مربوطه در تنظيم ثبت گزارشها </t>
  </si>
  <si>
    <t>تهيه وتنظيم صورت وسايل ومواد مورد نياز  آزمايشگاه در آغاز سال تحصيلي وعنداللزوم در جريان هر سال تحصيلي وگزارش مرتب به مدير مدرسه</t>
  </si>
  <si>
    <t xml:space="preserve">آماده نمودن لوازم ووسايل لازم براي انجام  آزمايش طبق دستور </t>
  </si>
  <si>
    <t>همكاريهاي لازم با  معلمان مربوط درزمينه تدريسهاي عملي در محيط آزمايشگاه</t>
  </si>
  <si>
    <t>جمع آوري وتنظيف وسايل ولوازم آزمايشگاه ومرتب نمودن آنها پس از خاتمه هر جلسه عملي و نظارت بر نظافت آزمایشگاه توسط خدمتگزار</t>
  </si>
  <si>
    <t>آماده نگهداشتن آزمايشگاه بطور جاري براي انجام آزمايشها وفعاليتهاي دروس عملي (بدليل ايمني وجلوگيري از خطرات احتمالي )</t>
  </si>
  <si>
    <t xml:space="preserve">تهيه وتنظيم فهرست لازم از وسايل ومواد موجود درآزمايشگاه </t>
  </si>
  <si>
    <t xml:space="preserve">مواظبت ونگهداري از وسايل ومواد موجود در آزمايشگاه وانجام هرگونه اقدامات احتياطي براي پيشگيري حوادث ازطريق دادن گزارش به معلمان مربوط ومدير مدرسه </t>
  </si>
  <si>
    <t xml:space="preserve">همكاري در خريد تجهيزات ولوازم آزمايشكاهي با مدير مدرسه </t>
  </si>
  <si>
    <t xml:space="preserve">پاسخگوئي به سئوالات مراجعان در ارتباط با امور ذيربط </t>
  </si>
  <si>
    <t>فراهم نمودن مقدمات (امكانات) لازم جهت حضور و بهره برداري دانش آموزان از فضاي (امكانات) آزمايشگاه</t>
  </si>
  <si>
    <t>پيگيري مسابقات آزمايشگاهي منطقه اي و استاني</t>
  </si>
  <si>
    <t>ارائه گزارش از نحوه استفاده معلمان و دانش‎آموزان</t>
  </si>
  <si>
    <t>افزايش  امكان دسترسي به منابع اطلاعاتي و منابع علمي معتمد و نرم افزارهاي آموزشي از طريق گسترش و توسعه آزمايشگاه با همكاري مدير مدرسه.</t>
  </si>
  <si>
    <t>متصدي سايت رايانه</t>
  </si>
  <si>
    <t>همکاری و تعامل با مدیر و سایر کارکنان در فراهم سازی زمینه لازم جهت تحقق بخشیدن به اهداف مصوب دوره یا دوره‌های تحصیلی با همکاری و مشارکت کارکنان، دانش آموزان و اولیای آنها، و با بهره گیری از امکانات و ظرفیت‌های داخل و خارج از مدرسه.</t>
  </si>
  <si>
    <t>همکاری با کارکنان آموزشگاه در جهت بهبود امور و افزایش بهره وری در مدرسه</t>
  </si>
  <si>
    <t>تحویل اسناد و صورت اموال و وسایل مربوطه ( سایت رایانه)  درصورت تغییرسمت به مسئول مربوط طبق مقررات.</t>
  </si>
  <si>
    <t>ساماندهی و نظارت بر عملکرد تجهیزات حرارتی ، برودتی ، ایمنی و امنیتی ، روشنایی ، الکتریکی ، الکترونیکی و مکانیکی سایت رایانه و ارائه گزارش لازم به مدیر در جهت رفع نقایص موجود و افزایش ضریب ایمنی آن به منظور حفاظت از اموال دولتی و جلوگیری از وقایع احتمالی.</t>
  </si>
  <si>
    <t>نظارت بر وضعیت رایانه ها ، سرور و سایر تجهزات موجود در سایت رایانه و تلاش در رفع عیوب موجود در سیستم ها و ارائه گزارش به مدیر در خصوص رفع عیب هایی که نیاز به حضور کارشناس مربوطه را دارد.</t>
  </si>
  <si>
    <t>نصب ویروس یاب و سایر ابزارهای کنترلی بر روی سیستم های مدرسه و سایت رایانه و بروز رسانی آنها.</t>
  </si>
  <si>
    <t>نظارت ، بروز رسانی اخبار و اطلاعات ، حفظ و نگهداری و کنترل محتواهای موجود در وب سایت مدرسه به نحوی که همواره به روز و فاقد هرگونه اشکال فنی و یا محتوایی باشد .</t>
  </si>
  <si>
    <t>دقت و اطمینان از ضریب ایمنی وب سایت و امنیت اطلاعات اختصاصی مدرسه ، دانش آموزان و ... که بر روی وب سایت مدرسه قرار می گیرد به نحوی که افراد غیر نتوانند به این اطلاعات دسترسی یافته و رعایت حریم خصوصی افراد لحاظ گردد.</t>
  </si>
  <si>
    <t>برگزاری جلسات اطلاع رسانی و فرهنگ سازی برای کارکنان و والدین در خصوص نحوه نظارت بر استفاده دانش آموزان از رایانه و ... و خطرات و وقایعی که ممکن است برای دانش آموزان در استفاده از این ابزار و فضای مجازی حادث گردد.</t>
  </si>
  <si>
    <t>ارائه پیشنهاد به مدیر در خصوص محتواهای آموزشی و پرورش مورد نیاز مدرسه جهت تهیه آنها از مراجع قانونی مجاز و معتبر تایید شده از سوی وزارت متبوع.</t>
  </si>
  <si>
    <t xml:space="preserve"> همکاری در اجرای پروژه های نیاز سنجی ، ارزشیابی و اجرای آزمایشی برنامه های درسی.</t>
  </si>
  <si>
    <t>برنامه ریزی ، نظارت و هماهنگی جهت استفاده از محتوای آموزشی و پرورشی مبتنی بر فناوری های نوین و ظرفیت های شبکه ملی رشد.</t>
  </si>
  <si>
    <t xml:space="preserve"> ارائه پیشنهاد جهت تولید محتوای الکترونیکی و نرم افزارهای آموزشی و پرورشی به مدیر جهت ارائه گزارش به اداره آموزش و پرورش متبوع.</t>
  </si>
  <si>
    <t>رعایت موارد ایمنی و نصب هشدار های لازم در سایت به منظور جلوگیری از خطرات احتمالی.</t>
  </si>
  <si>
    <t>تهیه و تنظیم فهرست لوازم و وسایل موجود در سایت رایانه مدرسه.</t>
  </si>
  <si>
    <t xml:space="preserve">همکاری با مدیر در خرید تجهزات سایت رایانه </t>
  </si>
  <si>
    <t>تهیه و نگهداری دفتر ثبت خلاصه فعالیت های سایت رایانه که توسط معلمین و دانش آموزان صورت می پذیرد.</t>
  </si>
  <si>
    <t>متصدي مراقبت و نگهداري تاسيسات</t>
  </si>
  <si>
    <t xml:space="preserve">رعايت تقوی اسلامی وتقوی خدمت در انجام وظایف و امور محوله </t>
  </si>
  <si>
    <t xml:space="preserve">همکاری با مدير آموزش عملی وساير مسئولين مربوطه وتنظيم گزارش فعاليتها </t>
  </si>
  <si>
    <t xml:space="preserve">همکاری با کارپرداز ، جمعدار وانباردار وموتورچی وتکنيسين ماشين آلات در تاسيسات وبخصوص در استمرار نظم وکارآئی قسمتهای مختلف </t>
  </si>
  <si>
    <t>پاسخگوئی به سئوالات مسئولين قسمتهای مختلف در رابطه با کارهای تعميراتی وتاسيساتی بخش های آموزشی و تولیدی در هنرستان</t>
  </si>
  <si>
    <t xml:space="preserve">انجام امور مربوط به تعميرات تاسیسات ساختمان وکليه تاسيسات سرمایشی و گرمایشی هنرستان مربوطه </t>
  </si>
  <si>
    <t xml:space="preserve">انجام امور مربوط به راه اندازی تاسيسات حرارتی وبرودتی هنرستان بنحوي که در تمام فصول سال آماده کار باشد وگزارش عيوب ونواقص کلی به مسئولين هنرستان بصورت مکتوب </t>
  </si>
  <si>
    <t xml:space="preserve">انجام تعميرات مربوط به آب وبرق هنرستان </t>
  </si>
  <si>
    <t xml:space="preserve">همکاری در انجام وظايف با ديگر مسئولان فنی هنرستان در زمينه های مربوط </t>
  </si>
  <si>
    <t xml:space="preserve">اطلاع دادن به مسئولان ذيربط در مواقع قطع برق وديگر عيوب کلی مربوط به برق رسا نی هنرستان با رعايت مقررات </t>
  </si>
  <si>
    <t xml:space="preserve">در خواست وتهيه بموقع سوخت حرارت مرکزی وبخاريهای گلخانه و تاسيسات مرغداری وغيره </t>
  </si>
  <si>
    <t>تعمير وسرويس ساليانه ديگها ومشعلها و بازدید منابع نگه داری سوخت و یا تجهیزات گاز رسانی به داخل هنرستان</t>
  </si>
  <si>
    <t xml:space="preserve">تنظيم درخواست وسايل مورد نياز ونيروی انسانی کمکی در موارد ضروری </t>
  </si>
  <si>
    <t xml:space="preserve">تهيه پيشنويس نامه های مربوط به مشاغل مورد تصدی </t>
  </si>
  <si>
    <t>مددکار اجتماعی</t>
  </si>
  <si>
    <t xml:space="preserve">همکاری با مدیر آموزشگاه و سایر کارکنان در انجام وظایف مربوطه. </t>
  </si>
  <si>
    <t>ارتباط مستمر با کارشناس تخصص مربوطه (کارشناس مددکاری) مدیریت آموزش و پرورش استثنایی استان به منظور تبادل یافته های علمی و پژوهشی و تجربه های جدید.</t>
  </si>
  <si>
    <t xml:space="preserve">ارتباط با کارشناسان تخصصی مدیریت آموزش و پرورش استثنایی استان به منظور دریافت برنامه های ارسالی از واحد تخصصی سازمان. </t>
  </si>
  <si>
    <t xml:space="preserve">حضور مستمر و مداوم دربین دانش آموزان استثنایی به منظور شناخت دانش آموزان و رسیدگی به مشکلات فردی و اجتماعی آنان. </t>
  </si>
  <si>
    <t xml:space="preserve">ایجاد ارتباط مستمر با اولیاء دانش آموزان و کارکنان آموزشگاه جهت شناخت دانش آموزان استثنایی و رسیدگی به مشکلات آنان. </t>
  </si>
  <si>
    <t xml:space="preserve">بازدید از منازل دانش آموزان و ارتباط تنگاتنگ با خویشاوندان دانش آموزانی که مشکلات خاصی دارند به منظور آشنا شدن به مشکلات موجود و هدایت و راهنمایی آنان. </t>
  </si>
  <si>
    <t xml:space="preserve">شناسایی مسائل و مشکلات فردی، خانوادگی و اجتماعی دانش آموزانی که نیاز به خدمات خاص دارند و پیگیری اقدامات لازم تا حصول نتیجه. </t>
  </si>
  <si>
    <t xml:space="preserve">شناخت موسسات اجتماعی منطقه جهت ارجاع دانش آموزانی که نیاز به خدمات خاص دارند و پیگیری اقدامات لازم تا حصول نتیجه. </t>
  </si>
  <si>
    <t xml:space="preserve">ارجاع دانش آموزانی که نیاز به ارزیابی و آزمون روانی دارند به مشاور آموزشگاه. </t>
  </si>
  <si>
    <t>بهره برداری از روشهای مددکاری گروهی و جامعه ای برای حل مشکلات دانش آموزان استثنایی و والدین.</t>
  </si>
  <si>
    <t>شرکت در سمینارها و کنگره های مربوطه به منظور آگاهی از آخرین یافته های علمی – تخصصی.</t>
  </si>
  <si>
    <t>تلاش به منظور پذیرش دانش آموزانی که به علت مشکلات خاص به مراکز تخصصی ارجاع شده و پیگیری تا حصول نتیجه.</t>
  </si>
  <si>
    <t xml:space="preserve">جمع آوری اطلاعات لازم در مورد دانش آموزان با استفاده از روشهای مختلف ( مشاهده، واقعه نویسی، پرسشنامه ، شرح حال نویسی). </t>
  </si>
  <si>
    <t xml:space="preserve">تشکیل پرونده مددکاری برای دانش آموزان. </t>
  </si>
  <si>
    <t>تهیه گزارش از اقدامات انجام شده در مورد دانش آموزان استثنایی و درج در پرونده آنان.</t>
  </si>
  <si>
    <t xml:space="preserve">تلاش به منظور ارتقای سطح فعالیت انجمن اولیاء و مربیان آموزشگاه. </t>
  </si>
  <si>
    <t>دعوت از اساتید و صاحبنظران و افراد متخصص جهت آگاه سازی اولیاء و مربیان به منظور حل مسائل و مشکلات گروهی و اجتماعی دانش آموزان استثنایی.</t>
  </si>
  <si>
    <t xml:space="preserve">ارایه پیشنهادات و معرفی منابع علمی و پژوهشی و اجتماعی مورد نیاز آموزش خانواده دانش آموزان استثنایی به منظور ارتقای کیفیت فعالیت های آموزشگاه. </t>
  </si>
  <si>
    <t xml:space="preserve">ارایه پیشنهادات لازم به معلمان و سرپرستان آموزشی در کاهش افت تحصیلی که منشاء اجتماعی و خانوادگی دارند. </t>
  </si>
  <si>
    <t xml:space="preserve">استفاده از منابع اجتماعی بویژه امکانات تخصصی و پیشتیبانی والدین کودکان و نوجوانان استثنایی به منظور حل مشکل سایر دانش آموزان. </t>
  </si>
  <si>
    <t xml:space="preserve">شرکت در جلسات شورای معلمان و ارایه پیشنهادات و برنامه های مورد نظر مددکاری اجتماعی. </t>
  </si>
  <si>
    <t>شرکت در جلسات گروه توانبخشی به منظور ارتقاء سطح فعالیت های توانبخشی با درنظر داشتن اهداف مشترک مددکاری و توانبخشی (همکاری در تیم توانبخشی).</t>
  </si>
  <si>
    <t>استفاده مطلوب از نظام هماهنگ بررسی، تشخیص، مشاوره و درمان که از جانب واحد مشاوره و مددکاری اجتماعی ارایه گردد.</t>
  </si>
  <si>
    <t>تقویت بنیه علمی و تخصصی و تحقیقاتی.</t>
  </si>
  <si>
    <t xml:space="preserve">فراهم کردن زمینه های استقلال در انجام مهارت های روزمره زندگی در دانش آموزان استثنایی. </t>
  </si>
  <si>
    <t xml:space="preserve">کمک به رشد و نمو و بهداشت روانی دانش آموزان استثنایی و آموزش مهارت های ضروری به والدین در مورد تسهیل پیشرفت تحصیلی و اجتماعی و ... برقراری بهداشت روانی فرزندان خود. </t>
  </si>
  <si>
    <t>ارائه خدمات مددکاری در زمینه پیش حرفه ای و اطلاع رسانی به دانش آموزان و والدین درزمینه ی رشته های مهارتی با استفاده از ابزارها و روشهای مناسب.</t>
  </si>
  <si>
    <t xml:space="preserve">-هماهنگی و ارتباط مستمر با تیم توانبخشی و کارشناس مربوطه در مدیریت استثنایی استان در جهت توزیع و تهیه وسایل توانبخشی مصرفی به دانش آموزان. </t>
  </si>
  <si>
    <t>ارائه خدمات مددکاری در زمینه شغلی و حرفه ای و اطلاع رسانی به دانش آموزان در زمینه رشته های مهارتی به منظور طرح ریزی شغلی با استفاده از روش ها و ابزار های مناسب.</t>
  </si>
  <si>
    <t>برنامه ریزی به منظور آشنا نمودن کارفرمایان ، مسئولین کارگاه ها ، کارخانه ها و سایر موسسات با مهارتهای دانش آموزان آموزشگاه و تشویق به اشتغال آنان.</t>
  </si>
  <si>
    <t>مراقب سلامت</t>
  </si>
  <si>
    <t xml:space="preserve">رعایت کلیه ضوابط و مقررات آموزشی، تربیتی و بهداشتی و اصول و موازین اسلامی در انجام وظایف محوله </t>
  </si>
  <si>
    <t>همکاری با مدير یا معاونین و سایر کارکنان آموزشگاه در زمینه مربوط به شغل مورد تصدی</t>
  </si>
  <si>
    <t xml:space="preserve">کنترل وضعیت بهداشتی دانش آموزان واحدهای آموزشی و آشنا نمودن آنان با امور بهداشتی </t>
  </si>
  <si>
    <t>اهتمام در آموزشهای مقدماتی و لازم بهداشتی به دانش آموزان به منظور استفاده بهینه در مواقع اضطراری</t>
  </si>
  <si>
    <t xml:space="preserve">اهتمام در تهیه و تامین لوازم اولیه بهداشتی مورد نیاز آموزشگاه و فعال نمودن این واحد با هماهنگی مدیریت یا معاونین آموزشگاه(تجهيز اتاق بهداشت) </t>
  </si>
  <si>
    <t xml:space="preserve">اقدام به انجام کمک های اولیه در موارد اورژانس در صورت لزوم </t>
  </si>
  <si>
    <t xml:space="preserve">شناخت مشکلات بهداشتی دانش آموزان و اقدام برای بر طرف کردن آنها با همکاری سایر مربیان و مدیریت آموزشگاه </t>
  </si>
  <si>
    <t xml:space="preserve">شرکت در کلاسهای آموزش بهداشتی که از سوی مدیریت آموزش و پرورش اعلام می گردد به منظور افزایش و ارتقاء سطح علمی مربوط </t>
  </si>
  <si>
    <t xml:space="preserve">اهتمام در شناخت مشکلات بهداشتی دانش آموزان و معرفی آنان به مراکز بهداشتی ودرماني با هماهنگی مدیریت آموزشگاه </t>
  </si>
  <si>
    <t xml:space="preserve">توجیه و تبیین مسائل بهداشتی و آموزش بهداشت فردی و محیطی به کلیه همکاران و اولیاء دانش آموزان </t>
  </si>
  <si>
    <t>آموزش مسائل بهداشتي از طريق سخنراني و استفاده از وسايل كمك آموزشي از قبيل فيلم و اسلايد و .....</t>
  </si>
  <si>
    <t xml:space="preserve">تهیه وتنظیم گزارشات و ارائه آن به مقامات ذیربط به منظور تامین بهداشت مدرسه </t>
  </si>
  <si>
    <t xml:space="preserve"> اجرای دقیق آیین نامه هاو دستورالعمل ها و بخشنامه های مربوط به امور بهداشتی آموزشگاه و دانش آموزان (ستادي و استاني)</t>
  </si>
  <si>
    <t xml:space="preserve">شرکت درجلسات مخصوص مربیان بهداشت که در سطح استان یا مناطق توسط مدیریت های آموزش و پرورش جهت هماهنگی </t>
  </si>
  <si>
    <t xml:space="preserve">فعالیت های بهداشتی تشکیل می گردد با هماهنگی قبلی مدیر آموزشگاه </t>
  </si>
  <si>
    <t>همکاری با مسئولین در بیمه کردن دانش آموزان در برابر حوادث</t>
  </si>
  <si>
    <t>ایجاد ارتباط تنگاتنگ با مراکز بهداشتی درمانی و امور کنترل و پیشگیری بیماریهای واگیر و غیر واگیربا هماهنگي مدير آموزشگاه</t>
  </si>
  <si>
    <t>کنترل و مراقبت مستمر بهداشت فردی دانش آموزان و جدا نمودن دانش آموزان بیمار</t>
  </si>
  <si>
    <t>اقدام به تشکیل پرونده بهداشتی برای دانش آموزان (شامل شناسنامه سلامت و .....)</t>
  </si>
  <si>
    <t xml:space="preserve">نظارت بر نحوه تغذیه دانش آموزان در داخل آموزشگاه </t>
  </si>
  <si>
    <t xml:space="preserve">کنترل و نظارت مستمر بر بهداشت پايگاه تغذيه سالم (بوفه ) مدارس و عوامل اجرایی آن </t>
  </si>
  <si>
    <t xml:space="preserve">اهتمام در نصب پوستر یا تراكت یا عکسهای بهداشتی در مکانهای مناسب مدرسه به منظور انتقال معلومات بهداشتی به دانش آموزان </t>
  </si>
  <si>
    <t xml:space="preserve">اهتمام در تهیه و ارایه فیلمها واسلایدهای بهداشتی با هماهنگی و همکاری مدیریت آموزشگاه جهت آشنا نمودن دانش آموزان به مسائل بهداشتی </t>
  </si>
  <si>
    <t xml:space="preserve">تنظیم برنامه شرکت دادن دانش آموزان در مسایل بهداشتی با همکاری مدیریت آموزشگاه(تشكلهاي دانش آموزي بهداشتياران – پيشگامان و .....) </t>
  </si>
  <si>
    <t xml:space="preserve">تهیه و تنظیم آمارهای بهداشتی واحد آموزشی و استخراج نتایج آن جهت برنامه ریزی بهینه پیشرفت روند فعالیتهای مربوطه </t>
  </si>
  <si>
    <t xml:space="preserve">پاسخگویی به سوالات دانش آموزان و هدایت و راهنمایی آنان در زمینه مربوطه </t>
  </si>
  <si>
    <t xml:space="preserve">تشکیل جلسات آموزشي در زمینه مسائل بهداشتی با شرکت اولیاء دانش آموزان با هدف آگاه سازی والدین از مسایل بهداشتی و آشنایی با تجربیات والدین </t>
  </si>
  <si>
    <t>مربی آزمایشگاه</t>
  </si>
  <si>
    <t xml:space="preserve">مراقبت در انجام نظافت آزمايشگاه بوسيله خدمتگزاران مربوط </t>
  </si>
  <si>
    <t xml:space="preserve">همكاري در خريد تجهيزات ولوازم آزمايشگاهي با مدير مدرسه </t>
  </si>
  <si>
    <t>اجراي آزمايش هاي ويژه كتب و محتواهاي تكميلي ارائه شده از سوي سمپاد</t>
  </si>
  <si>
    <t>طرح و اجراي آزمايش هاي ويژه پيرامون مواد درسي موجود در كتب درسي كه در ارتقاء علمي دانش آموزان مؤثر است</t>
  </si>
  <si>
    <t>اقدام براي تهيه محتواهاي الكترونيكي مناسب جهت تدريس دروس آزمايشگاهي (يا خود مربی توليد محتوا را الكترونيكي داشته باشد يا  تهيه نمايد.</t>
  </si>
  <si>
    <t>همکاری لازم با دبیران برای انجام کارهای پژوهشی دانش آموزان</t>
  </si>
  <si>
    <t>آماده نمودن لوازم و وسایل مورد نیاز برای انجام آزمایش های مختلف بر اساس راهنمایی معلم مربوط</t>
  </si>
  <si>
    <t xml:space="preserve">شرکت در کلاس های کارآموزی و بازآموزی به منظور افزایش آگاهی از کاربرد وسایل کمک آموزشی </t>
  </si>
  <si>
    <t>نظارت و دقت بر حفظ ایمنی در محیط کار</t>
  </si>
  <si>
    <t>مربي تحرك و جهت يابي</t>
  </si>
  <si>
    <t>سعي در تزكيه و الگوسازي خويش و اسوه شدن براي فراگيران براساس موازين اسلامي.</t>
  </si>
  <si>
    <t xml:space="preserve">-كوشش و تلاش مستمردر جهت رعايت موازين اسلامي از سوي فراگيران و آشناكردن آنان با مسايل اسلامي. </t>
  </si>
  <si>
    <t xml:space="preserve">-تلاش در به وجود آوردن محيطي آموزنده ، پويا ، با نشاط و خلاق جهت ارايه فعاليتهاي ياددهي و يادگيري. </t>
  </si>
  <si>
    <t xml:space="preserve">-كوشش در ايجاد روحيه همكاري ، نظم و تربيت ،‌تلاش و دقت در فراگيران. </t>
  </si>
  <si>
    <t xml:space="preserve">-اشتغال به تدريس موظف هفتگي طبق برنامه و براساس ضوابط و مقررات. </t>
  </si>
  <si>
    <t xml:space="preserve">-مطالعه منابع موجود در زمينه جهت يابي و حركت دانش آموزان آسيب ديده بينايي به منظور آشنايي با علوم جديد و ارتقاء سطح علمي و مهارتي خود. </t>
  </si>
  <si>
    <t xml:space="preserve">-انجام پژوهشهاي لازم در ارتباط با جهت يابي و حركت براساس منابع خارجي و داخلي و كارهاي ميداني. </t>
  </si>
  <si>
    <t xml:space="preserve">-تهيه فهرست وسايل مورد نياز جهت آموزش و ارايه به مسئولين آموزشگاه به منظور تهيه آنها. </t>
  </si>
  <si>
    <t xml:space="preserve">-اقدام جهت تهيه منابع لازم و در اختيار گذاشتن به دانش آموزان و همكاران. </t>
  </si>
  <si>
    <t xml:space="preserve">-تهيه گزارش ماهانه از پيشرفت كار و مشكلات و نارساييهاي موجود و انعكاس به مدير آموزشگاه جهت اتخاذ تصميم مناسب. </t>
  </si>
  <si>
    <t xml:space="preserve">-آموزش فنون جهت يابي و حركت به همكاران جهت برخورد مناسب با دانش آموزان. </t>
  </si>
  <si>
    <t>-تهيه طرح درس براي ارايه آموزش عملي مطلوب به نوآموزان و دانش آموزان و اجراي برنامه هاي آموزشي مصوب.</t>
  </si>
  <si>
    <t xml:space="preserve">-اهتمام در اتخاذ روش هاي تدريس مناسب به منظور افزايش مهارتهاي عملي درجهت يابي و حركت. </t>
  </si>
  <si>
    <t xml:space="preserve">-استفاده از وسايل مورد نياز مناسب در آموزش جهت يابي و حركت. </t>
  </si>
  <si>
    <t xml:space="preserve">-بررسي علل عدم پيشرفت دانش آموزان در كسب مهارتها و سعي در تقويت نقاط قوت و اتخاذ تدابير لازم جهت رفع نقاط ضعف يادگيري فراگيران و اطلاع به والدين با هماهنگي دفتر مدرسه. </t>
  </si>
  <si>
    <t xml:space="preserve">-همكاري با مدير، معاون و ساير كاركنان آموزشگاه در اجراي هرچه بهتر مقررات و ضوابط مبسوط. </t>
  </si>
  <si>
    <t>-اهتمام در انجام ارزشيابي هاي مستمر و پاياني براي سنجش ميزان يادگيري دانش آموزان طبق مقررات مربوط.</t>
  </si>
  <si>
    <t xml:space="preserve">-گزارش وضعيت حضور وغياب دانش آموزان به مدير يا معاونين آموزشگاه. </t>
  </si>
  <si>
    <t xml:space="preserve">-ارتباط با والدين بمنظور توجيه ضرورت بهره گيري از آموزشهاي جهت يابي و حركت در خوداتكايي دانش آموزان با هماهنگي مدير آموزشگاه. </t>
  </si>
  <si>
    <t>شركت در دوره هاي ضمن خدمت و جلسات گروههاي آموزشي به منظور ارتقاء سطح علمي و آشنايي با روش هاي جديد آموزشي</t>
  </si>
  <si>
    <t>مربی کاردرمانی</t>
  </si>
  <si>
    <t xml:space="preserve">ارزیابی غربالی و تعیین اولویت های درمانی دانش آموزان کم توان ذهنی ، معلولین جسمی – حرکتی ، نیمه بینا و نابینا ، اختلال رفتاری ، اختلالات یادگیری و چند معلولیتی </t>
  </si>
  <si>
    <t xml:space="preserve">مصاحبه و تهیه شرح حال دانش آموز ، ثبت تاریخچه ، کمک به تشخیص بیماری از طریق ارزیابی و تشکیل پرونده کار درمانی برای هر دانش آموز نیازمند خدمات کار درمانی </t>
  </si>
  <si>
    <t xml:space="preserve">ارزیابی تخصصی دانش آموزان کم توان ذهنی ، معلولین جسمی – حرکتی نابینا و نیمه بینا ، اختلال رفتاری و اختلالات یادگیری و چند معلولیتی مطابق با آزمون های رایج و استاندارد کار درمانی به منظور ارائه طرح درمانی </t>
  </si>
  <si>
    <t xml:space="preserve">طرح ریزی و اجرای برنامه توانبخشی با استفاده از فعالیت های هدفمند و تکنیک های درمانی بر اساس نیاز معلول </t>
  </si>
  <si>
    <t xml:space="preserve">شرکت و همکاری در تیم توانبخشی جهت رسیدن به اهداف توانبخشی </t>
  </si>
  <si>
    <t xml:space="preserve">فراهم سازی زمینه استقلال در انجام مهارتهای زندگی روزمره </t>
  </si>
  <si>
    <t xml:space="preserve">تجویز وسایل کمکی و آموزش نحوه استفاده از آنها و در صورت لزوم معرفی به همکاران ارتوپدی فنی </t>
  </si>
  <si>
    <t>مشاوره و آموزش به خانواده دانش آموزان به منظور مراقبت و پیگیری اهداف توانبخشی دانش آموز</t>
  </si>
  <si>
    <t xml:space="preserve">مشاوره و آموزش معلمان و مربیان و اولیاء مدارس در زمینه آشنایی با توانبخشی و هماهنگی مسائل آموزشی ، توانبخشی و تربیتی دانش آموز </t>
  </si>
  <si>
    <t xml:space="preserve">ارزیابی پیش حرفه ای دانش آموزان با توجه به میزان معلولیت </t>
  </si>
  <si>
    <t>بازدید از منزل دانش آموزان جهت تطبیق و بهینه سازی محل مطابق با شرایط معلول</t>
  </si>
  <si>
    <t xml:space="preserve">شرکت و همکاری در فعالیت های علمی ، دوره بازآموزی ، نو آموزی ، سمینارهای ، کنگره ، نمایشگاه های داخلی و خارجی به منظور ارتقاء سطح آگاهی خود و همکاران آموزشی توانبخشی </t>
  </si>
  <si>
    <t>همکاری و هماهنگی با مدیر و سرپرست آموزش آموزشگاه</t>
  </si>
  <si>
    <t xml:space="preserve">همکاری و هماهنگی و شرکت در جلسات منظو گروههای آموزشی و توانبخشی و انجمن اولیاء مربیان و آموزش خانواده و اعضاء دیگر تیم توانبخشی ( کارشناسان توانبخشی و مشاوره و مددکاری و مربی بهداشت و پزشکان متخصص ) جهت ارائه خدمات بهینه توانبخشی </t>
  </si>
  <si>
    <t xml:space="preserve">ارائه گزارش های نوبتی به کارشناس مسئول توانبخشی اداره و دریافت نقطه نظرات ایشان </t>
  </si>
  <si>
    <t xml:space="preserve">انجام برنامه های توانبخشی دانش اموزان کم توان ذهنی ، جسمی حرکتی ، نیمه بینا و نابینا و اختلال رفتاری ، اختلالات یادگیری و چند معلولیتی بصورت فعالیت گروهی در صورت لزوم </t>
  </si>
  <si>
    <t xml:space="preserve">انجام پژوهش های موردی و هماهنگ در مورد دانش آموزان استثنایی </t>
  </si>
  <si>
    <t xml:space="preserve">پاسخگویی به درخواست های اعلام شده مدیریت توانبخشی ، مشاوره و مددکاری سازمان آموزش و پرورش استثنایی </t>
  </si>
  <si>
    <t xml:space="preserve">بررسی نیاز مرکز جامع مشاوره و توانبخشی و آموزشگاه ها به ابزارهای کار درمانی و اعلام نیاز به اداره مربوطه جهت انعکاس به مدیریت توانبخشی سازمان </t>
  </si>
  <si>
    <t xml:space="preserve">تهیه وسایل کاردرمانی از منابع و امکانات استانی در حد امکان </t>
  </si>
  <si>
    <t xml:space="preserve">تهیه آموزشنامه و جزوات آموزشی برای ارتقاء سطح علمی خانواده های دانش آموزان کم توان ذهنی ، نابینا و نیمه بینا ، جسمی حرکتی ، اختلالات رفتاری ، اختلالات یادگیری و چند معلولیتی </t>
  </si>
  <si>
    <t xml:space="preserve">پیگیری و هماهنگی با مربیان تربیت بدنی در جهت تعیین برنامه های ورزشی مفید و مناسب کودکان و دانش آموزان کم توان ذهنی ، نابینا و نیمه بینا ، جسمی حرکتی ، اختلالات رفتاری ، اختلالات یادگیری و چند معلولیتی </t>
  </si>
  <si>
    <t xml:space="preserve">پیگیری و هماهنگی با مربیان تربیتی در جهت حل مشکلات تربیتی کودکان و دانش آموزان کم توان ذهنی ، نابینا و نیمه بینا ، جسمی و حرکتی ،؛ اختلالات رفتاری ، اختلالات یادگیری و چند معلولیتی </t>
  </si>
  <si>
    <t xml:space="preserve">پیگیری و هماهنگی با مربیان بهداشت در جهت حل مشکلات بهداشتی و تغذیه ای کودکان و دانش آموزان کم توان ذهنی ، نابینا و نیمه بینا ، جسمی و حرکتی ، اختلالات رفتاری ، اختلالات رفتاری ، اختلالات یادگیری </t>
  </si>
  <si>
    <t>مربي كارگاه</t>
  </si>
  <si>
    <t xml:space="preserve">آماده نمودن لوازم ووسايل مورد نياز براي انجام آزمايشهاي مختلف براساس راهنما ئي معلم مربوط </t>
  </si>
  <si>
    <t xml:space="preserve">آماده نمودن لوازم ووسايل كار موجود در كارگاه بمنظور انجام آزمايشهاي مختلف براساس راهنمائي معلم مربوط </t>
  </si>
  <si>
    <t xml:space="preserve">مراقبت ونگهداري از وسايل ومواد موجود در كارگاه مدرسه </t>
  </si>
  <si>
    <t xml:space="preserve">تهيه وتنظيم فهرست وصورت لوازم موجود در مدرسه وارائه يك نسخه از آن به مدير مدرسه جهت ثبت اقلام غير مصرفي در دفتر اموال  </t>
  </si>
  <si>
    <t xml:space="preserve">تهيه وتنظيم صورت وسايل ومواد مورد نياز آزمايشگاه وكارگاه در آغاز سال تحصيلي وگزارش مرتب به مدير مدرسه </t>
  </si>
  <si>
    <t>همكاري لازم با دبيران مربوطه جهت كارهاي پژوهشي دانش آموزان</t>
  </si>
  <si>
    <t xml:space="preserve">همكاري لازم با معلمان مربوط در زمينه انجام آزمايش وتدريس عملي وفعاليتهاي كارگا هي </t>
  </si>
  <si>
    <t xml:space="preserve">آماده نگهداشتن آزمايشگاه وكارگاه بطور دائم براي انجام آزمايشها ودروس عملي وكارگاهي </t>
  </si>
  <si>
    <t>تنظيف وسايل ولوازم كارگاه وآزمايشگاه ومرتب نمودن آنها پس از خاتمه هر جلسه آزمايش تدريس عملي وفعاليتهاي كارگاهي</t>
  </si>
  <si>
    <t>تهيه و نگهداري دفتر ثبت خلاصه جريان آزمايش و فعاليتهاي كارگاهي كه توسط دانش آموزان و معلمين مربوط صورت مي گيرد</t>
  </si>
  <si>
    <t>شركت در كلاسهاي كارآموزي و بازآموزي بمنظور آگاهي از كاربرد وسايل كارگاهي و آزمايشگاهي وسايل مربوط به منظور ايمني محيط كار و ديگر ضرورتها</t>
  </si>
  <si>
    <t xml:space="preserve">پاسخگويي به سوالات مراجعان در ارتباط با امور ذيربط </t>
  </si>
  <si>
    <t>افزايش امكان دسترسي به منابع اطلاعاتي و منابع علمي معتبر از طريق گسترش- توسعه و تجهيز آزمايشگاه سايت – كارگاه ... با همكاري مديريت مدرسه</t>
  </si>
  <si>
    <t>مسئول تداركات،انباردار و امور مالي</t>
  </si>
  <si>
    <t>همکاری با رئیس و معاون و حسابدار و جمعدار در انجام امور مربوطه</t>
  </si>
  <si>
    <t>اخذ تنخواه گردان لازم برای خرید وسائل و لوازم و انجام سایر امور  واسترداد آن طبق مقررات با نظر رئیس</t>
  </si>
  <si>
    <t xml:space="preserve">خرید نوشت افزار و لوازم اداری و مواد مصرفی و غیره مورد نیاز طبق دستور رئیس </t>
  </si>
  <si>
    <t>انجام تشریفات لازم از قبیل تنظیم استعلام بهاء و غیره با رعایت کامل آیئن نامه ها و قوانین مربوطه</t>
  </si>
  <si>
    <t>انجام اقدامات لازم برای حمل اجناس و لوازم خریداری شده به انبار هنرستان</t>
  </si>
  <si>
    <t>انجام اقدامات لازم برای تعمیر وسائل و لوازم اداری و آموزشی طبق درخواستهای رسیده براساس دستور رئیس مرکز</t>
  </si>
  <si>
    <t>تنظیم اسناد هزینه خرید وسائل و لوازم اداری،امکانات،تجهیزات مربوط و همچنین دستمزد و غیره و تحویل آنها به جمعدار،سرپرست بخش یا هنر آموز بر اساس مدارک مربوط طبق نظر مدیر با اخذ رسید و تنظیم صورتجلسه</t>
  </si>
  <si>
    <t>اقدامات لازم در جهت حفظ و حراست کلیه وسائل موجود در انبار و انجام اقدامات احتیاطی به منظور پیشگیری از حوادث احتمالی مانند سرقت و آتش سوزی</t>
  </si>
  <si>
    <t>انجام وظایف مبتنی بر مقررات مربوط با توجه به مفاد بخشنامه ها و دستورالعمل های رسیده در خصوص اموال هنرستان از مراجع ذیربط</t>
  </si>
  <si>
    <t>اقدام برای تعیین شماره اموال و نصب برچسب های مربوط(شماره برچسب اموال منطبق بر دفتر اموال باشد)</t>
  </si>
  <si>
    <t xml:space="preserve">رسیدگی به وضع اموال و دفاتر مربوط و تنظیم فرم های مربوط به اموال ثابت در اماکن هنرستان و همچنین اسناد انتقال اموال زائد به آموزش وپرورش مربوط با هماهنگی مدیر </t>
  </si>
  <si>
    <t>انجام اقدامات لازم در مورد تنظیم اسناد هزینه ها و همچنین لیست های مالی دیگر با توجه به نظر مدیر</t>
  </si>
  <si>
    <t>تهیه پیش نویس مکاتبات مربوط ،پاسخگویی به سئوالات مراجعین ذیربط</t>
  </si>
  <si>
    <t>مسئول خط توليد</t>
  </si>
  <si>
    <t xml:space="preserve">حضور به موقع و خروج به موقع از كارگاه توليد. </t>
  </si>
  <si>
    <t xml:space="preserve"> تحويل گرفتن كارگاه توليد اعم از كروكي ، وسعت ، تجهيزات و چيدمان و وسايل ايمني و حفاظتي</t>
  </si>
  <si>
    <t xml:space="preserve"> كسب اطلاع از نحوه كاركرد دستگاههاي موجود بصورت كامل و اشراف كامل بر كاربرد صحيح آنها. </t>
  </si>
  <si>
    <t xml:space="preserve"> بازديد و بررسي دستگاه و ادوات توليد بصورت روزانه از لحاظ نواقص فني احتمالي وگزارش مكتوب به معاون فني جهت رفع عيوب در حداقل زمان ممكن. </t>
  </si>
  <si>
    <t xml:space="preserve"> شناسايي به موقع كمبودها و دستگاههاي خارج از رده و جلوگيري از ادامه كار با دستگاهها تا پايان تعميرات و گزارش به موقع به معاون فني و جايگزين كردن ابزار و دستگاههاي سالم . </t>
  </si>
  <si>
    <t xml:space="preserve">نظارت كامل بر حفاظت فني كار با دستگاهها و ادوات توليد و بهداشت كار در كارگاه . </t>
  </si>
  <si>
    <t xml:space="preserve">تهيه دفتر اموال خاص كارگاه توليد تحت تصدي با هماهنگي انبار دارو و ثبت اموال كارگاه توليد و خارج نمودن اموال اسقاطي و بلا استفاده و تلاش در جهت جايگزين كردن تجهيزات با توجه با نياز كارگاه توليد. </t>
  </si>
  <si>
    <t xml:space="preserve">همكاري با هنرآموز در تهيه مواد مصرفي و وسايل مورد نياز و ارجاع آن به رئيس هنرستان حداقل 15 روز قبل و درخواست هر دو ماه بك بار،‌بطوري كه مواد مصرفي براي آن مدت آماده باشد. </t>
  </si>
  <si>
    <t xml:space="preserve">آماده نمودن مواد و وسايل مورد نياز كارگاهي براساس استاندارد براي انجام كارعملي با همكاري استاد كار مربوطه طبق نياز هنرآموز. </t>
  </si>
  <si>
    <t xml:space="preserve">نظارت كامل بر جريان توليد و عملكرد هنرآموزان و هنرجويان در حين كار عملي و تمرينات . </t>
  </si>
  <si>
    <t xml:space="preserve">چيدمان صحيح و اصولي تجهيزات و استفاده بهينه از فضا و امكانات موجود كارگاه توليد (تناسب سازي فضاي كاركاه ، تعداد نفر ، محتواي برنامه درسي) </t>
  </si>
  <si>
    <t xml:space="preserve">اقدام به تشكيل دفتر ثبت فعاليتهاي روزانه مرغداري (نحوه خوراك دادن، نوع و ميزان آن ، جيره هاي ويژه و ... ) و پيگيري ثبت فعاليتها توسط هنرآموز بطور مستمر و ارائه گزارش به رئيس هنرستان هر روز يك بار. </t>
  </si>
  <si>
    <t xml:space="preserve">هماهنگي با انباردار جهت اطلاع از وضعيت ميزان مواد مصرفي موجود. </t>
  </si>
  <si>
    <t xml:space="preserve">آشنايي كامل و نظارت دقيق بر مسايل ايمني كارگاه و يادآوري نكات ايمني به هنرجويان. </t>
  </si>
  <si>
    <t xml:space="preserve">نظارت بر ورود و خروج هنرجويان وافراد غيرمسئول در محدوده كارگاه توليد. </t>
  </si>
  <si>
    <t xml:space="preserve">پاسخ به مكاتبات اداري در حدود كارگاه توليد تحت تصدي به مسئولين آموزشگاه. </t>
  </si>
  <si>
    <t xml:space="preserve">قراردادن وسايل ايمني (كپسول آتش نشاني ، جعبه كمكهاي اوليه و ... ) در محل قابل دسترسي. </t>
  </si>
  <si>
    <t xml:space="preserve">استفاده از لباس كار در مرغداري و ملزم نمودن هنر جويان به استفاده از لباس كار و وسايل حفاظت فردي متناسب با رشته. </t>
  </si>
  <si>
    <t xml:space="preserve">هماهنگي لازم بين كارگاههاي وابسته به بخش مربوطه. </t>
  </si>
  <si>
    <t xml:space="preserve">تمهيدات تدابير امنيتي براي  جلوگيري از سرقت. </t>
  </si>
  <si>
    <t>نظارت بر نحوه تحويل و ابزار و تجهيزات مورد نياز آموزش و تحويل بموقع در اسرع وقت به انبار</t>
  </si>
  <si>
    <t>مسئول كتابخانه</t>
  </si>
  <si>
    <t xml:space="preserve">تهيه و تنظيم فيش براي كتابهاي موجود كتابخانه بنحوي كه به سهولت در دسترس متقاضيان قرار گيرد </t>
  </si>
  <si>
    <t>تحويل كتب مورد درخواست كاركنان و دانش آموزان مدرسه در قبال اخذ رسيد و ثبت در دفتر تحويل كتب طبق ضوابط</t>
  </si>
  <si>
    <t>نگهداري نشريات وارده به كتابخانه و تنظيم فهرست لازم براي آنها</t>
  </si>
  <si>
    <t xml:space="preserve">شماره گزاري كتابها و تهيه فهرست براي آنها </t>
  </si>
  <si>
    <t>طبقه بندي و تنظيم كتب و نشريات موجود در كتابخانه در قفسه هاي مطابق سيستم جاري در كتابخانه ها</t>
  </si>
  <si>
    <t>راهنمايي كاركنان و دانش آموزان مدرسه نسبت به كتابهايي كه موضوعات مورد درخواست آنها در آن منعكس مي باشد</t>
  </si>
  <si>
    <t>تهيه درست كتب مورد نياز كتابخانه و ارائه آن به مدير مدرسه جهت تهيه آن</t>
  </si>
  <si>
    <t xml:space="preserve">تحويل گرفتن مجدد كتابها و قراردادن آنها در محل مربوطه </t>
  </si>
  <si>
    <t xml:space="preserve">تهيه فهرست كتب امانتي كه مسترد نگرديده و اقدام لازم بمنظور استرداد </t>
  </si>
  <si>
    <t>ثبت كتب تحويلي از اداره و اهدايي افراد يا خريداري شده در دفتر كتابخانه با درج كليه مشخصات و تعيين فيش مربوطه و اضافه نمودن به ساير فيشها در محل ذيربط طبق ضوابط</t>
  </si>
  <si>
    <t xml:space="preserve">كتابدار موظف است تعليمات لازم در مورد كتابداري و ديگر ضرورتهاي مربوط به حفظ ايمني محيط كتابخانه را با شركت در دوره هاي آموزشي مربوط فراگيرد. </t>
  </si>
  <si>
    <t xml:space="preserve">تهيه پيش نويس و گزارش هاي لازم </t>
  </si>
  <si>
    <t xml:space="preserve">برنامه ريزي جهت جذب دانش آموزان به مطالعه و كتابخواني مانند دعوت از نويسندگان، شاعران.... متناسب با سطح دانش‎آموزان استعدادهاي درخشان  </t>
  </si>
  <si>
    <t xml:space="preserve">تهيه منابع اصيل و معتبر در حوزه هاي ديني- علمي، پژوهشي، اجتماعي، ادبي، جهت دسترسي دانش‎ْآموزان و استفاده تهيه محتواهاي الكترونيكي </t>
  </si>
  <si>
    <t>جلوگيري از افزايش بي رويه كتب كمك آموزشي و تست كنكور در كتابخانه</t>
  </si>
  <si>
    <t>تلاش در جهت راه اندازي كتابخانه الكترونيكي و استفاده از فن آوري هاي نوين در سيستم طبقه بندي و امانت دهي</t>
  </si>
  <si>
    <t>مشاور روانی و تست های هوش و توانایی های حسی و حرکتی</t>
  </si>
  <si>
    <t xml:space="preserve">رعایت اصول و موازین اسلامی در انجام وظایف محوله. </t>
  </si>
  <si>
    <t>همکاری با رئیس و سایر کارکنان آموزشگاه در انجام وظایف مربوط.</t>
  </si>
  <si>
    <t>سعی وافر در حفظ و نگهداری آنچه که بعنوان ابزار کار در اختیار گرفته شده است.</t>
  </si>
  <si>
    <t xml:space="preserve">مطالعه و بررسی در مورد مسائل روانشناختی به منظور انجام برخوردهای مناسب با آن. </t>
  </si>
  <si>
    <t>اهتمام در تهیه و تنظیم استانداردهای لازم جهت ارتقاء بهداشت روان و ارسال آن برای مشخص شدن جهت اظهار نظر و تاییدیه از طریق مدیریت آموزشگاه به سازمان آموزش و پرورش استثنایی.</t>
  </si>
  <si>
    <t>دقت کامل بر حسن اجرای وظایف مربوط اعم از تکمیل پرسشنامه و دیگر فعالیتهای مربوط.</t>
  </si>
  <si>
    <t xml:space="preserve"> بررسی و مطالعه فرمهای تکیل شده به منظور آشنایی به میزان مشکلات دانش آموزان استثنایی در این خصوص. </t>
  </si>
  <si>
    <t xml:space="preserve"> شرکت در جلسات و کمیسیونهای مربوط با هماهنگی مدیریت آموزشگاه و ارائه نظرات مشورتی و تخصصی در صورت لزوم. </t>
  </si>
  <si>
    <t xml:space="preserve"> انجام آزمونهای روانی از قبیل آزمون هوش، شخصیت و تعیین استعدادهای دانش آموزان استثنایی و تعیین تواناییهای مناسب آنان. </t>
  </si>
  <si>
    <t xml:space="preserve"> مطالعه و بررسی آزمونهای انجام شده به منظور اتخاذ تصمیم بهینه جهت تحقق اهداف سازمانی و برنامه ریزی لازم و بهینه برای دانش آموزان استثنایی جهت بهبود روند فعالیتها.</t>
  </si>
  <si>
    <t xml:space="preserve">اجرای برنامه های مربوط به بهداشت روان جهت حفظ سلامت روانی. </t>
  </si>
  <si>
    <t>همکاری با مربیان بهداشت، کار در مانگر، گفتار درمانی، سنجش هوش و استعداد دانش آموزان و سایر واحدهای بهداشتی و درمانی در مواقع ضروری.</t>
  </si>
  <si>
    <t>تکمیل کار برگ نهایی جامع مشاوره که قبلاً به تمام مراکز آموزشی ارسال گردیده است.</t>
  </si>
  <si>
    <t xml:space="preserve">اهتمام در تنظیم پرسشنامه شناسایی جهت انجام آزمونهای هوش، استفاده از ابزارهای روانشناختی به منظور شناخت دقیق دانش آموزان با اجرای تستهای مختلف. </t>
  </si>
  <si>
    <t xml:space="preserve">حضور مستمر در قسمتهای مختلف واحدهای آموزشی بر حسب احساس نیاز جهت مشاهده و بررسی تغییرات رفتاری و پیشرفتهای حاصله تحصیلی دانش آموزان استثنایی. </t>
  </si>
  <si>
    <t>تبادل نظر با معلمان و مربیان استثنایی و رفع مشکلات و نارسائیهای دانش آموزان استثنایی.</t>
  </si>
  <si>
    <t xml:space="preserve">پیگیری برای چگونگی پیشرفت تحصیلی و رفتاری دانش آموزان در واحدهای آموزشی سازمان آموزش و پرورش استثنایی. </t>
  </si>
  <si>
    <t xml:space="preserve"> مصاحبه و مذاکره با خانواده های دانش آموزان استثنایی به منظور همکاری در رفع مشکلات رفتاری دانش آموزان. </t>
  </si>
  <si>
    <t>مصاحبه تشخیص و بالینی برای شناخت دانش آموزان استثنایی.</t>
  </si>
  <si>
    <t xml:space="preserve"> بازدید از منزل دانش آموزان استثنایی در صورت نیاز با توجه به امکانات آموزشگاه در مدارسی که انجام وظایف مددکاری بعهده مشاور می باشد.</t>
  </si>
  <si>
    <t xml:space="preserve"> انجام مشاوره فردی، گروهی و خانوادگی. </t>
  </si>
  <si>
    <t>مطالعه و بررسی وضعیت درسی دانش آموزان و مشکلات تحصیلی، اعم از افت تحصیلی موقت و غیبتهای مستمر و اهتمام لازم به منظور راهنمایی و ارائه راهکاری لازم به معلم مربوطه.</t>
  </si>
  <si>
    <t>مشاور</t>
  </si>
  <si>
    <t xml:space="preserve">برنامه ريزي  وانجام فعاليت هاي راهنمايي و مشاوره در مدرسه به منظور ارتقاي سطح سلامت روان دانش آموزان و تلاش  براي حل  و پيشگيري از مشكلات رواني – فتاري و تحصيلي آنان </t>
  </si>
  <si>
    <t>برنامه ريزي به منظور افزايش آگاهي كاركنان مدرسه ، اوليا ء و دانش آموزان از برنامه هاي راهنمايي و مشاوره و فراهم نمودن زمينه ي مشاركت</t>
  </si>
  <si>
    <t>برنامه ريزي به منظور شناسايي دانش آموزان در معرض خطر و ارائه خدمات تخصصي به آنان و در صورت نياز ارجاع آنان به هسته ها و مراكز مشاوره و خدمات روان شناختي آموزش و پرورش</t>
  </si>
  <si>
    <t xml:space="preserve">تشكيل پرونده  الكترونيكي مشاوره اي براي دانش آموزان و تهيه و ارائه  گزارش آمار تنوع و فراواني  مشكلات رواني – ر فتاري و تحصيلي دانش آموزان </t>
  </si>
  <si>
    <t>انجام آزمون هاي روان شناختي و استفاده از نتايج آنها با ترسيم نيمرخ  رواني – رفتاري و تحصيلي دانش آموزان براي ارائه خدمات مشورتي به آنان</t>
  </si>
  <si>
    <t>ارائه خدمات راهنمايي و مشاوره شغلي به دانش آموزان براي طرح ريزي شغلي با استفاده از روش ها و ابزارهاي مناسب</t>
  </si>
  <si>
    <t>-تدريس دروس برنامه ريزي  تحصيلي ، شغلي وآموزش آداب و  مهارت هاي زندگي بر اساس ضوابط و دستورالعمل هاي مربوطه</t>
  </si>
  <si>
    <t xml:space="preserve">مطالعه و اقدام پژوهي در زمينه امور راهنمايي ، مشاوره و بهداشت روان به منظور توسعه كمي و كيفي اين خدمات در مدرسه </t>
  </si>
  <si>
    <t>توانمند سازی روانی-  رفتاری و  تحصيلي دانش آموزان  بر اساس ضوابط و دستورالعمل هاي مربوطه</t>
  </si>
  <si>
    <t>برگزاري جلسات مستمر با دانش آموزان و اولياء آنها به منظور  ارتقاي سطح آگاهي آنان در زمينه ي امور تحصيلي و شغلي و خانوادگي</t>
  </si>
  <si>
    <t xml:space="preserve">انجام بررسي هاي مشاوره اي به منظور هدايت تحصيلي و انتخاب رشته و شاخه  تحصيلي صحيح دانش آموزان </t>
  </si>
  <si>
    <t xml:space="preserve">شركت در جلسات گروه هاي آموزشي و دوره هاي ضمن خدمت به منظور دانش افزايي و ارائه خدمات بهتر در زمينه راهنمايي و مشاوره </t>
  </si>
  <si>
    <t>-برنامه ريزي به منظور اجراي مطلوب برنامه هاي هفته بهداشت روان  ،  هفته  معرفي مشاغل   و ارائه خدمات مشاوره ای و سلامت روان در قالب طرح های مشارکتی دانش آموزی مانند هميار مشاور</t>
  </si>
  <si>
    <t xml:space="preserve">-هدایت تحصیلی حرفه ای دانش آموزان با همکاری نیروهای توانبخشی ، معلمین و سایر همکاران </t>
  </si>
  <si>
    <t>ارائه خدمات مشاوره ای به دانش آموزان در انتخاب رشته های مهارتی متناسب با استعداد ، توانمندیها و علاقه فردی ، محیطی و خانوادگی با کمک سایر همکاران آموزشگاه از جمله نیروهای توانبخشی</t>
  </si>
  <si>
    <t>هدایت حرفه ای دانش آموزان با همکاری مددکار ، نیروهای توانبخشی ، معلمین و سایر همکاران محترم آموزشگاه</t>
  </si>
  <si>
    <t>-ارائه خدمات مشاوره به دانش آموزان در انتخاب شغل متناسب با توانمندیها ، علاقه و استعداد دانش آموز و موقعیت خانوادگی و شرایط جامعه با هماهنگی سایر همکاران آموزشگاه از جمله مددکار ، نیروهای توانبخشی مسئول کارگاه و ...</t>
  </si>
  <si>
    <t>مكانسين ماشين آلات كشاورزي</t>
  </si>
  <si>
    <t xml:space="preserve"> ا نجام وظيفه در کليه مراکز وا بسته به هنرستان کشاورزی تابعه </t>
  </si>
  <si>
    <t xml:space="preserve">تهيه گزارش کارکرد وتحويل سفارشات موجود در حد توا نائی ومعلومات شغلی </t>
  </si>
  <si>
    <t xml:space="preserve"> نگهداری وآماده نگهداشتن تجهيزات ووسائل وماشين آلات کشاورزی هنرستان وبرآورد صورت نيازمنديهای لازم بمنظور تعميرات آنها </t>
  </si>
  <si>
    <t xml:space="preserve">ا نجام تعميرات ماشين آلات کشاورزی اعم از سبک وسنگين وتعويض قطعات يدکی درحد توانائی ومعلومات شغلی </t>
  </si>
  <si>
    <t xml:space="preserve"> بازديد مستمر از کليه ماشين آلات کشاورزی موجود در هنرستان بمنظور رفع عيوب وآماده نگهداشتن آنها برای ا نجام امور کشاورزی </t>
  </si>
  <si>
    <t xml:space="preserve"> همکاری با مسئولان ذيربط در امور فنی </t>
  </si>
  <si>
    <t xml:space="preserve">پاسخگوئی به سئوالات مراجعان </t>
  </si>
  <si>
    <t xml:space="preserve">تهيه پيشنويس مکاتبات مربوطه </t>
  </si>
  <si>
    <t>مكانيسين ماشين آلات خط توليد</t>
  </si>
  <si>
    <t xml:space="preserve">رعايت اصول و موازین تقوي اسلامي و تقوي خدمت </t>
  </si>
  <si>
    <t xml:space="preserve">انجام وظيفه در كليه امور مربوط به خط تولید در هنرستان بر اساس مقررات یا دستور مدیر </t>
  </si>
  <si>
    <t xml:space="preserve">تهيه گزارش كاركرد و تحويل سفارشات موجود در حد توانايي و معلومات شغلي </t>
  </si>
  <si>
    <t xml:space="preserve"> نگهداري و آماده نگهداشتن تجهيزات و وسايل و ماشين آلات خط تولید و برآورد صورت نيازمنديهاي لازم بمنظور تعميرات و آماده به کار نگه داشتن آنها </t>
  </si>
  <si>
    <t xml:space="preserve">انجام تعميرات ماشين آلات كشاورزي اعم از سبك و سنگين و تعويض قطعات يدكي در حد توانايي و معلومات شغلي و ارائه گزارش مکتوب به مسئول مافوق </t>
  </si>
  <si>
    <t xml:space="preserve">بازديد مستمر از كليه ماشين آلات خط تولید موجود در هنرستان بمنظور رفع عيوب و آماده نگهداشتن آنها براي انجام امور توليد </t>
  </si>
  <si>
    <t>آماده نمودن ماشين آلات بصورت مسمتر براي انجام امور توليد و فهرست برداری از ماشین آلات معیوب با ارائه اقلام و قطعات یدکی مربوط و براورد مخارج تقریبی و اعلام کتبی به مدیر</t>
  </si>
  <si>
    <t xml:space="preserve">تهيه ليست ماشين آلات كشاورزي  و سایر امکانات تولیدی مورد نياز  هنرستان و ارائه به مسئول مافوق جهت اتخاذ تصميم </t>
  </si>
  <si>
    <t xml:space="preserve">نگهداري و حفظ خط توليد بصورت مستمر </t>
  </si>
  <si>
    <t xml:space="preserve">تلاش در جهت استفاده بهينه از ماشين آلات كشاورزي در خط توليد و سایر تجهیزات خط تولید در هنرستانهای غیرکشاورزی </t>
  </si>
  <si>
    <t xml:space="preserve">نظارت فني بر ماشين آلات كشاورزي وسایر تجهیزات خط تولید به منظور حفظ كيفيت ماشين آلات مورد نظر به منظور تولیدات مربوط در کنار آموزش دروس تخصصی به هنرجویان </t>
  </si>
  <si>
    <t xml:space="preserve"> همکاری با هنر آموزان و سرپرست بخشو معاون فنی مربوط در راستای تحقق آموزش به همراه تولید در هنرستان</t>
  </si>
  <si>
    <t>موتورچي</t>
  </si>
  <si>
    <t xml:space="preserve">همکاری با مسئولين هنرستان در رابطه با وظايف محوله </t>
  </si>
  <si>
    <t>همکاری با تکنيسين تاسيسات ومکانيسين ماشين آلات در رابطه با وظايف محوطه</t>
  </si>
  <si>
    <t xml:space="preserve"> رعايت کليه مسايل ايمنی وحفاظتی ماشين آلات در کليه مراحل مربوط به شغل </t>
  </si>
  <si>
    <t>درخواست نيازهای ضروری از قبيل سوخت موتورها ، روغن واسکازين و…</t>
  </si>
  <si>
    <t xml:space="preserve"> اقدامات لازم قبل از روشن نمودن موتورها وپس از خاموش نمودن آنها </t>
  </si>
  <si>
    <t xml:space="preserve"> روشن وخاموش نمودن بموقع موتور با رعايت جوانب ايمنی وديگر مقررات </t>
  </si>
  <si>
    <t xml:space="preserve"> مراقبت دائم با سرکشی مرتب به موتور خانه ورعايت اصول صحيح کار درتابلوی برق ودرجات نصب شده روی موتور وتا بلودر رابطه با تکافوی آب ، روغن وسوخت وگزارش به مسئولين مربوطه از جمله تکنيسين تاسيسات .مکانيسين ماشين آلات</t>
  </si>
  <si>
    <t xml:space="preserve">روشن وخاموش نمودن الکتروپمپها وساير موتورهای مولد نيرو ونظارت بر آن وگزارش مرتب به مسئولين مربوطه جهت رفع عيوب </t>
  </si>
  <si>
    <t xml:space="preserve"> سرويس ، نگهداری ومراقبت مستمر از کليه موتورهای موجود بخصوص پس از انجام کار وتنظيف وگريس کاری آنان بمنظور آماده بکار شدن مجدد ، همکاری با مکانيسين ماشين آلات </t>
  </si>
  <si>
    <t xml:space="preserve"> مراقبت وحراست از کليه موتورها ووسايل موجود در موتورخانه وانجام اقدامات ضروری برای حفاظت وايمنی آنها در رابطه با سرقت ، آتش سوزی و…</t>
  </si>
  <si>
    <t xml:space="preserve"> بازديد های مرتب ودقيق از کليه قسمتها موتور وموتورخانه </t>
  </si>
  <si>
    <t xml:space="preserve"> کمک در تعمير کليه موتورهای موجود </t>
  </si>
  <si>
    <t xml:space="preserve"> حضور در محل موتورخانه ونظارت بهنگام کارموتورمربوطه </t>
  </si>
  <si>
    <t xml:space="preserve">انبار دار </t>
  </si>
  <si>
    <t xml:space="preserve">اقدام به تحويل گرفتن اجناس كه توسط كارپـرداز ومسئول توزيع كتب درسي خريداري وبه انبارحمل شده است مطابق نمونه از آن طبق آئين نامه معاملات دولتي ؛ </t>
  </si>
  <si>
    <t xml:space="preserve">صدور قبض انبار به عنوان رسيد جنس به منظور تحويل به كارپردازي؛ </t>
  </si>
  <si>
    <t>تطبيق كالاهاي خرايداري وتحويل شده به انباربانمونه اصلي؛</t>
  </si>
  <si>
    <t xml:space="preserve">تلاش جهت  حفظ و حراست اجناس تحويلي به انبار وجلوگيري از حيف وميل وخسارات به آنها ؛ </t>
  </si>
  <si>
    <t xml:space="preserve">ثبت مشخصات و اقلام اجناس وارده به انبار و در دفاتر انبارورايانه موجود؛ </t>
  </si>
  <si>
    <t xml:space="preserve">تهيه بيلان موجودي انبار براساس دفاترورايانه مربوط درآخرهر هفته ؛ </t>
  </si>
  <si>
    <t>مطلع ساختن مسئولين ذي ربط درمورد اتمام اجناس ازهرنوع به منظور تدارك وتحويل آنها به انبار؛</t>
  </si>
  <si>
    <t>ضبط يك نسخه ازقبوض انبار وحواله انباردرپرونده مربوط ؛</t>
  </si>
  <si>
    <t xml:space="preserve">بروزنمودن اطلاعات انباربااستفاده ازسيستم رايانه اي؛ </t>
  </si>
  <si>
    <t>طبقه بندي اموال موجوددرانبار؛</t>
  </si>
  <si>
    <t>رسيدگي به موجودي انباروصورت برداري ازكالاهاي موجودبصورت مستمروارائه گزارشات لازم؛</t>
  </si>
  <si>
    <t>نظارت كامل برموادغذايي موجوددرانبار؛</t>
  </si>
  <si>
    <t>همكاري لازم جهت توزيع تغذيه وپوشاك رايگان ؛</t>
  </si>
  <si>
    <t>نظارت برخروج كالاووسايل موجوددرانبار؛</t>
  </si>
  <si>
    <t>تهيه ليست اقلامي كه قابل امحائي  باشدجهت ارائه  به مسئول ين مربوط؛</t>
  </si>
  <si>
    <t xml:space="preserve">رعايت مسايل حفا ظتي وايمني انبار؛   </t>
  </si>
  <si>
    <t>تهيه پيش نويس نامه هاي مربوط به انبار؛</t>
  </si>
  <si>
    <t>بايگان</t>
  </si>
  <si>
    <t xml:space="preserve">دريافت نامه ها ،  پيش نويس ها و سوابق پرونده هائيكه بايد بايگاني شود از مسئول مربوط براساس تقسيم كار  ؛ </t>
  </si>
  <si>
    <t>تنظيم نامه ها ، پيش نويس ها بر اساس شماره كلاسمان ؛</t>
  </si>
  <si>
    <t xml:space="preserve">تعيين پرونده مربوط به هر سابقه و بيرون آوردن آن به منظور جايگزين كردن و ضبط سوابق رسيده در پرونده با رعايت نظم و ترتيب  ؛ </t>
  </si>
  <si>
    <t>تشكيل پرونده هاي جديد بايگاني بر اساس دستور مسئول مربوط ؛</t>
  </si>
  <si>
    <t>مراقبت و نگهداري از سوابق و اوراق موجود در بايگاني و خودداري از تحويل دادن آن به اشخاص غير مجاز ؛</t>
  </si>
  <si>
    <t>آماده نمودن پرونده يا سابقه درخواستي بر طبق دستور مسئول مربوط و تحويل آن به درخواست كننده با اخذ رسيد ؛</t>
  </si>
  <si>
    <t xml:space="preserve"> پيگيري لازم جهت اعاده سوابق و پرونده هائي كه براي اقدام از بايگاني خارج مي شود .</t>
  </si>
  <si>
    <t>تنظيم و نگهداري برگه هاي رسيده بر حسب تاريخ.</t>
  </si>
  <si>
    <t>رسيدگي و برگ شماري و لاك ومهر نمودن پرونده و سوابقي كه به ساير ادارات و موسسات و سازمانهاي دولتي فرستاده مي شود برابر ضوابط.</t>
  </si>
  <si>
    <t>رسيدگي به پرونده ها به نحو مطلوب وجلوگيري از آسيب هاي احتمالي از قبيل نور آفتاب ، رطوبت ، گردوخاك و اتش سوزي و غيره.</t>
  </si>
  <si>
    <t>اعلام به موقع درخواست ملزومات ، وسايل و لوازم التحرير مورد نياز به مسئول مربوط.</t>
  </si>
  <si>
    <t>تهيه پيش نويس مكاتبات و گزارشهاي لازم.</t>
  </si>
  <si>
    <t>پاسخگويي مناسب به تماس هاي تلفني و سئوالات حضوري مراجعان در چهار چوب وظايف مربوط به پست مورد تصدي</t>
  </si>
  <si>
    <t xml:space="preserve">ثبات ومتصدي امور دفتري </t>
  </si>
  <si>
    <t>دريافت نامه هاي وارده وصادره ازمسئول دبيرخانه به منظورثبت درسيستم رايانه ودفاتر؛</t>
  </si>
  <si>
    <t xml:space="preserve">ثبت وشماره وتاريخ وخلاصه نامه ها با ذكر مشخصات صاحب نامه ها ومقامات اقدام كننده دردفاتر انديكاتور وسيستم رايانه  ؛ </t>
  </si>
  <si>
    <t xml:space="preserve">ثبت شماره رديف مربوط دردفتر انديكاتوروياسيستم رايانه  با تاريخ روز ثبت روي نامه هاي وارده يا صادره وعطفي ؛ </t>
  </si>
  <si>
    <t>ثبت شماره نامه هاي وارده در دفتر انديكس به منظور پيگيريهاي بعدي وساير امور مربوط دراين زمينه؛</t>
  </si>
  <si>
    <t xml:space="preserve">تفكيك نامه هاي صادره وتحويل پيش نويسها به بايگاني دراسرع وقت ؛ </t>
  </si>
  <si>
    <t xml:space="preserve">توزيع نامه هاي وارده بين دواير و واحدها دراسرع وقت با نظرمسئول دبيرخانه ؛ </t>
  </si>
  <si>
    <t>نوشتن دفاتر نامه رساني وانجام اقدامات مربوط به پست كردن نامه ها ؛</t>
  </si>
  <si>
    <t>تحويل دفاتر نامه رساني ونامه ها و بخشنامه ها ودستورالعمل ها وغيره به نامه رسان و خدمتگزار؛</t>
  </si>
  <si>
    <t xml:space="preserve">همكاري با بايگان وماشين نويس ونامه رسان درصورت لزوم ؛ </t>
  </si>
  <si>
    <t>مراقبت درحفظ ونگهداري دفاتر انديكاتور وانديكس وسيستم رايانه وسايرابزاركاراداري ؛</t>
  </si>
  <si>
    <t>تهيه نسخه  پشتيبان ازاطلاعات موجوددررايانه؛</t>
  </si>
  <si>
    <t>همكاري با سايركاركنان شاغل دردبيرخانه؛</t>
  </si>
  <si>
    <t>تهيه پيش نويس مكاتبات وگزارش هاي لازم ؛</t>
  </si>
  <si>
    <t>پاسخگويي مناسب به تماس هاي تلفني وسوالات حضوري مراجعان در چارچوب وظايف مربوط به پست مورد تصدي  ؛</t>
  </si>
  <si>
    <t>حسابدار جمعدار اموال</t>
  </si>
  <si>
    <t xml:space="preserve">دريافت بخشنامه ها و دستورالعمل هاي رسيده درمورد اموال و انجام اقدامات لازم ؛ </t>
  </si>
  <si>
    <t>نگهداري حساب اموال ( منقول و غيرمنقول) اداره وآموزشگاه هاي تابعه وتنظيم دفاتر لازم ونگهداري آنها؛</t>
  </si>
  <si>
    <t xml:space="preserve">تهيه وتنظيم سياهه اموال اداره وآموزشگاه ها ؛ </t>
  </si>
  <si>
    <t>اقدام به نصب برچسپ برروي اموال دولتي ؛</t>
  </si>
  <si>
    <t>رسيدگي به وضع اموال ودفاتر آموزشگاه ها و اقدام لازم براي انتقال اموال و وسايل زايد براحتياج مدارس به يكديگر ؛</t>
  </si>
  <si>
    <t>تنظيم اسناد اموال وتهيه فهرست وصورتحساب ساليانه اموال به منظور ارسال به مراجع ذيربط؛</t>
  </si>
  <si>
    <t>انجام اقدام لازم به منظور خارج نمودن اموال اسقاطي دولتي اداره و آموزشگاه ها به انبار اسقاط با تنظيم سند انتقال طبق مقررات و در حدود اختيارات مربوط ؛</t>
  </si>
  <si>
    <t>انجام ساير امورحسابداري براساس تقسيم كار وهمكاري با ساير حسابداران درانجام وظايف مربوط ؛</t>
  </si>
  <si>
    <t>همكاري در تنظيم كليه اسناد وهزينه دستمزد وحقوق كاركنان غيررسمي وتعاون ، حقوق و ترفيع حق التدريسي ، فوق العادهها ، اضافه كار ، پاداش مطالبات معوقه وديون وساير و فوق العاده هاي كاركنان براساس مقررات مالي موجود از طريق سيستم مكانيزه با نظر مسئول مافوق ؛</t>
  </si>
  <si>
    <t>اقدام در خصوص تحويل اموال منتقلين از اداره ؛</t>
  </si>
  <si>
    <t>پيشنهاد برگزاري دوره به مسئولين مافوق در صورت لزوم ؛</t>
  </si>
  <si>
    <t>شركت درجلسات وكميسيون هاي مربوط ؛</t>
  </si>
  <si>
    <t xml:space="preserve">پاسخگويي مناسب به تماس هاي تلفني وسوالات حضوري مراجعان در چارچوب وظايف مربوط به پست مورد تصدي </t>
  </si>
  <si>
    <t xml:space="preserve">حسابدار و مسئول حساب کتب درسی و نشريات کمک آموزشی  </t>
  </si>
  <si>
    <t xml:space="preserve">اقدام به تهيه فهرست كتب درسي مورد نياز براي هرسال تحصيلي براساس آمار دانش آموزان وارسال آنها به واحد مربوط ؛ </t>
  </si>
  <si>
    <t>اقدام به تحويل گرفتن كتب درسي وارسال آنها به واحدهاي آموزشي مربوط واخذ رسيد لازم؛</t>
  </si>
  <si>
    <t>نظارت برتوزيع كتابها ونشريات كمك آموزشي موردنياز آموزشگاه هاي منطقه ؛</t>
  </si>
  <si>
    <t>تنظيم صورتحساب به منظور تحويل گرفتن بهاي كتب ونگهداري حساب آنها دردفترمربوط؛</t>
  </si>
  <si>
    <t xml:space="preserve">اقدام به تحويل نشريات كمك آموزشي براساس مقررات مربوط وتوزيع آنها بين آموزشگاه ها و دريافت بهاي آن جهت واريز به حساب مربوط ؛ </t>
  </si>
  <si>
    <t>انجام سايرامور حسابداري براساس تقسيم كار وهمكاري با سايرحسابداران و تهيه اسناد و دفاتر مربوط ؛</t>
  </si>
  <si>
    <t>همكاري با سايرمسئولان درانجام وظايف مربوط ؛</t>
  </si>
  <si>
    <t xml:space="preserve">همكاري لازم در تنظيم اسناد ، هزينه حقوق و دستمزد كاركنان غيررسمي  ، حقوق و ترفيع حق التدريسي ها ، فوق العاده ، اضافه كار ، پاداش مطالبات معوقه ، ديون وساير ، فوق العاده هاي  براساس مقررات مالي موجود از طريق سيستم مكانيزه با نظر مسئول مافوق  ؛ </t>
  </si>
  <si>
    <t>همكاري با انباردار ومتصدي توزيع كتب درسي ونشريات كمك آموزشي به منظور تسريع در توزيع كتابها؛</t>
  </si>
  <si>
    <t>شركت دركميسيونهاوجلسات مربوط؛</t>
  </si>
  <si>
    <t>تهيه پيش نويس مكاتبات و گزارش هاي لازم ؛</t>
  </si>
  <si>
    <t>حضور درمحل خدمت قبل از شروع وخروج ازآن پس ازپايان كاراداري ونظافت  كامل اطاقها ومحوطه وراهروهـا ، درب وپنجره وشيشه هاي واحد مربوط و غيره براساس تقسيم كار ؛</t>
  </si>
  <si>
    <t>مراقبت در تميزنگهداشتن دائمي محل كار؛</t>
  </si>
  <si>
    <t xml:space="preserve">مراقبت درحفظ ونگهداري لوازم واثاثيه واحد مربوط ودادن گزارش هاي لازم ؛ </t>
  </si>
  <si>
    <t>انجام اموريكه مربوط به كار اداره مي باشد طبق دستوري كه ازمسئولين مي گيرد؛</t>
  </si>
  <si>
    <t>گزارش به موقع به مسئولين مربوط براي انجام فوري كارهاي تعميراتي يا تأسيساتي ساختمان؛</t>
  </si>
  <si>
    <t xml:space="preserve">تحويل گرفتن وسايل نظافت و سعي وجديت درحفظ وصرفه جوئي درآنها ؛ </t>
  </si>
  <si>
    <t>حمل  وجابجايي اثاثيه ولوازم اداري درنهايت دقت؛</t>
  </si>
  <si>
    <t>دريافت پرونده ها،نامه هاوسايرمكاتبات ويادداشتهاي اداري وپيامهاي شفاهي وكتبي وتوزيع ورساندن آنهابين افرادواحدمربوط وياسايرواحدها؛</t>
  </si>
  <si>
    <t>تهيه چاي وغذاوسايراحتياجات كاركنان واحدهاي مربوط ونگهداري ونظافت لوازم ووسايل آبدارخانه ؛</t>
  </si>
  <si>
    <t>پاسخگويي مناسب به تماس هاي تلفني وسوالات حضوري مراجعان در چارچوب وظايف مربوط به پست مورد تصدي ؛</t>
  </si>
  <si>
    <t>راننده سنگين</t>
  </si>
  <si>
    <t xml:space="preserve">مراقبت درحفظ ونگهداري وسيله نقليه واعلام هرگونه عيب ونقص كه به خودروهاي تحويلي وارد ميشود به مسئول مافوق ؛ </t>
  </si>
  <si>
    <t>انجام كامل ماموريتهاي محوله طبق نظرمسئول  مربوط؛</t>
  </si>
  <si>
    <t>رعايت اصول وموازين اخلاقي دربرخورد باسرنشينان اتومبيل؛</t>
  </si>
  <si>
    <t xml:space="preserve">رانندگي با يكي از وسايل نقليه موتوري سنگين نظير اتوبوس ، كاميون  ضمن رعايت مقررات وتحويل ندادن اتومبيل به افرادي كه قانوناً حق استفاده از آن را ندارند ؛ </t>
  </si>
  <si>
    <t>بازديد مداوم از قسمت هاي مختلف وسيله نقليه تحويلي ومراقبت دائم ازآب و روغن باطري وقسمت هاي اسـاسي آن ؛</t>
  </si>
  <si>
    <t xml:space="preserve">پارك نمودن وسيله نقليه پس از انجام كارهاي ارجاعي درپاركينگ اداره يا محل مشخص شده ؛ </t>
  </si>
  <si>
    <t>بازديد وكنترل قسمتها ، تجهيزات و وسايل ، لوازم و ساير متعلقات خودرو قبل از حركت جهت حصول اطمينان از صحت آن  وگزارش تعميرات موردنياز؛</t>
  </si>
  <si>
    <t xml:space="preserve">تشخيص ورفع عيوب معمولي وسيله نقليه تحت نظر وانجام تعميرات مقدماتي وسيله نقليه درمواقع ضروري وگزارش آن به مسئول مافوق  ؛ </t>
  </si>
  <si>
    <t xml:space="preserve">عدم استفاده شخصي از اتومبيل اداره ؛ </t>
  </si>
  <si>
    <t>دريافت وتحويل محمولات طبق بارنامه ومشخصات مربوط؛</t>
  </si>
  <si>
    <t>گزارش ميزان كاركردونحوه انجام وظايف وماموريتهاوشرح وقايع وحوادث به مسئول مافوق؛</t>
  </si>
  <si>
    <t>به کارگيری  مساعي لازم در جهت تكريم و حفظ حرمت ارباب رجوع و پاسخگويي مناسب به مراجعان ؛</t>
  </si>
  <si>
    <t>انجام كامل ماموريتهاي محوله طبق نظر مسئول مافوق ؛</t>
  </si>
  <si>
    <t xml:space="preserve">رانندگي بايكي از وسايل نقليه موتوري سبك نظير سواري ، جيب ، استيشن ، جيب وانت ، ميني بوس  ضمن رعايت مقررات وبانظرمسئول مافوق و تحويل ندادن اتومبيل به افرادي كه قانوناً حق استفاده از آن را ندارند ؛ </t>
  </si>
  <si>
    <t>بازديد مداوم  از قسمت هاي مختلف وسيله نقليه تحويلي ومراقبت دائم از آب و روغن باطري وقسمت هاي اسـاسي آن ؛</t>
  </si>
  <si>
    <t xml:space="preserve">تشخيص ورفع عيوب معمولي وسيله نقليه تحت نظر وانجام تعميرات مقدماتي وسيله نقليه درمواقع ضروري  وگزارش آن به مسئول مربوط ؛ </t>
  </si>
  <si>
    <t>عدم استفاده شخصي از اتومبيل اداره  ؛</t>
  </si>
  <si>
    <t xml:space="preserve">گزارش نحوه انجام ماموريت و شرح وقايع و حوادث به مسئول مافوق ؛ </t>
  </si>
  <si>
    <t xml:space="preserve">  سرايدار و نگهبان</t>
  </si>
  <si>
    <t xml:space="preserve">کارشناس    ساماندهي داوطلبانه وواگذاريها </t>
  </si>
  <si>
    <t>مطالعه و تحليل وضعيت سوادآموزي شهرستان و برآورد حجم عمليات كلاسگذاري دوره هاي سوادآموزي  وتحکیم</t>
  </si>
  <si>
    <t xml:space="preserve">مطالعه وشناسايي حوزه هاي  (كلاسگذاري) فعاليت سوادآموزي  </t>
  </si>
  <si>
    <t>مطالعه و تأمين منابع انساني ( ناظر آموزشی ،آموزشيار ، مسئول مركز يادگيري محلي ، داوطلبين آموزش دهنده )</t>
  </si>
  <si>
    <t>مطالعه وظرفيت يابي به منظور توسعه فعاليت هاي سواد آموزي ومشاركت هاي بين بخشي ( برون سپاري) در سطح شهرستان</t>
  </si>
  <si>
    <t>مطالعه  وتوجيه عوامل اجرايي طرح ها وتوافقنامه هاي سواد آموزي ( نيروهاي مسلح ، زندان ها ، كاركنان و.....)</t>
  </si>
  <si>
    <t>سازماندهي  و صدور احكام آموزشي منابع انساني آموزشي (ناظر آموزشی ،آموزشيار ، مسئول مركز يادگيري محلي ، داوطلبين آموزش دهنده و...)</t>
  </si>
  <si>
    <t>تدوين برنامه اجرايي مسابقات فرهنگي وآموزشي شهرستان</t>
  </si>
  <si>
    <t xml:space="preserve">تدوين برنامه اجرايي طرح ها وتوافقنامه هاي سوادآموزي ( نيروهاي مسلح ، زندان ها و كاركنان ) </t>
  </si>
  <si>
    <t xml:space="preserve">برنامه ريزي و توزيع كلاس ها بين ناظر آموزشی براي بازديد و نظارت بر عملکرد آنان  </t>
  </si>
  <si>
    <t xml:space="preserve">همكاري  با بخش هاي درون سازماني جهت اجراي برنامه هاي سوادآموزي </t>
  </si>
  <si>
    <t xml:space="preserve">هماهنگي وهمكاري  با كميته وكارگروه هاي مرتبط ( در انتخاب و بكارگيري ناظر آموزشی ، مسئولین مجتمع هاي آموزشی ، سازماندهي آموزشياران ، ارزيابي عملكرد ياريگران آموزشي ، برنامه راهبردي شهرستان ، مسابقات علمي و فرهنگي ، جشنواره هاي تدريس برتر و عوامل آموزشي نمونه ) </t>
  </si>
  <si>
    <t>همكاري  در ارزشيابي آموزشياران ، ناظر آموزشی ، مسئولین مراكز يادگيري محلي ومجتمع هاي آموزشی ونيروهاي ابوابجمعي شهرستان</t>
  </si>
  <si>
    <t xml:space="preserve">همكاري با نهاد ها و دستگاه هاي ذيربط شهرستاني  براي اجراي طرح ها و  تفاهم نامه هاي مشترك و كلاس هاي خاص ( نيروهاي مسلح ، كاركنان ، زندان ها ، فرد به فرد ، دومكانه ودوزمانه و....) </t>
  </si>
  <si>
    <t xml:space="preserve">هماهنگي با واحدهاي ذيربط در توزيع اقلام آموزشي وتداركاتي كلاس ها </t>
  </si>
  <si>
    <t xml:space="preserve">نظارت و پيگيري برنامه بازديد ميداني از كلاس  هاي سوادآموزي </t>
  </si>
  <si>
    <t xml:space="preserve">نظارت و پيگيري اجراي قوانين ومقررات آموزشي در شهرستان </t>
  </si>
  <si>
    <t xml:space="preserve">همکاری ، نظارت وكنترل برفرآيند جذب ، ثبت نام ، تشكيل كلاس و درج اطلاعات  مخاطبان در سامانه سوادآموزي </t>
  </si>
  <si>
    <t xml:space="preserve">نظارت برفرآيند اجرايي كارگاه ها ، جلسات آموزشي و ناظر آموزشی با آموزشياران  </t>
  </si>
  <si>
    <t>نظارت برفرآيند زمان تشكيل واتمام كلاس ها ، روشهاي تدريس وپيشرفت تحصيلي</t>
  </si>
  <si>
    <t>نظارت برنحوه اجرای فعاليت هاي كيفيت بخشي شهرستان ها</t>
  </si>
  <si>
    <t xml:space="preserve">جمع آوري اطلاعات ، تجزيه ، تحليل وارزيابي فعاليت ها وتهيه گزارش های نوبه ای </t>
  </si>
  <si>
    <t xml:space="preserve">کارشناس  دوره های تحکیم وانتقال   </t>
  </si>
  <si>
    <t xml:space="preserve">انجام وظايف تحت نظر رييس اداره / كارشناس مسئول سوادآموزي شهرستان </t>
  </si>
  <si>
    <t xml:space="preserve">انجام  برنامه هاي آموزش دوره هاي تحكيم سواد و انتقال </t>
  </si>
  <si>
    <t>پیگیری اجرای برنامه های جذب ، ثبت نام ، نگهداری  و هدايت مخاطبان كلاس هاي سوادآموزي و دوره انتقال و تحكيم سواد</t>
  </si>
  <si>
    <t>همكاري درجهت سازماندهی و بكارگيري آموزش دهندگان برنامه هاي آموزشي دوره هاي انتقال و تحكيم سواد</t>
  </si>
  <si>
    <t xml:space="preserve">شناسايي و ظرفيت يابي مناطق مستعد اجراي طرح ها و برنامه هاي آموزشي </t>
  </si>
  <si>
    <t xml:space="preserve">اجراي برنامه هاي مشاركتی  با ادارات و دستگاه هاي شهرستان </t>
  </si>
  <si>
    <t>نظارت بر روند اجراي  طرح ها و برنامه هاي آموزشي دوره هاي تحكيم سواد و انتقال</t>
  </si>
  <si>
    <t>اجراي فعاليت هاي آموزشي و فرهنگي ( خواندن با خانواده ، مسابقات علمی و دینی،  برنامه های خاص مناسبت ها و...)</t>
  </si>
  <si>
    <t>برنامه ریزی و اجرای جلسات  توجیهی ، آموزشی و کارگاه های آموزشی ويژه آموزش دهندگان و ناظران آموزشی دوره هاي تحكيم سواد و انتقال</t>
  </si>
  <si>
    <t>هدايت و راهنمايي آموزش دهندگان شهرستان و برنامه ريزي و تلاش در جهت دانش افزايي شغلي آنان</t>
  </si>
  <si>
    <t>تهيه گزارش مرحله ای از  عملكرد و اجراي فعاليت ها و برنامه هاي آموزشي دوره هاي تحكيم سواد و انتقال شهرستان</t>
  </si>
  <si>
    <t>هماهنگی با سنجش وارزشیابی تحصیلی درانجام آزمون های مختلف</t>
  </si>
  <si>
    <t xml:space="preserve">هماهنگی با کارشناس سامانه جهت پالایش اطلاعات سوادآموزی </t>
  </si>
  <si>
    <t>هماهنگی و نظارت بر فعالیت های آموزشی درمجتمع های آموزشی</t>
  </si>
  <si>
    <t xml:space="preserve">هماهنگی درانجام ارزیابی سالانه از عملکرد آموزش دهندگان با هماهنگی مدیران آموزشی مجتمع ها و ناظرین آموزشی </t>
  </si>
  <si>
    <t>انجام ساير امور محوله درراستاي وظايف اداري</t>
  </si>
  <si>
    <t xml:space="preserve">کارشناس  دوره هاي  سوادآموزی </t>
  </si>
  <si>
    <t xml:space="preserve">تهیه و تنظیم پیش نویس دستورالعمل ها و نمون برگ های آموزشی </t>
  </si>
  <si>
    <t xml:space="preserve">مطالعه وظرفیت یابی  و توزیع منطقی حجم عملیات آموزشی فعالیتهای سوادآموزی در شهرستانهای تابعه </t>
  </si>
  <si>
    <t xml:space="preserve">انجام بازدیدهای میدانی کارشناسان به منظور آسیب شناسی  در خصوص فعالیتهای سوادآموزی </t>
  </si>
  <si>
    <t>ارائه راهکارهای مناسب جهت سازماندهی منابع انسانی آموزشی و نظارت بر اجرای آن</t>
  </si>
  <si>
    <t>تهیه و تدوین طرح های محلی سوادآموزی و نظارت بر روند اجرای آزمایشی طرحها</t>
  </si>
  <si>
    <t xml:space="preserve">جمع آوری داده ها و پردازش آن در قالب گزارش های نوبه ای و مقطعی </t>
  </si>
  <si>
    <t xml:space="preserve">تهیه و تدوین الگوی برنامه ریزی عملیاتی </t>
  </si>
  <si>
    <t xml:space="preserve">هماهنگی اخذ مجوز کلاسهای زیر حد نصاب با شرایط خاص برای دوره های سوادآموزی </t>
  </si>
  <si>
    <t>هماهنگی برای انجام  اصلاح و تغییرات مورد نیاز اطلاعات مخاطبان در سامانه سوادآموزی</t>
  </si>
  <si>
    <t xml:space="preserve">هماهنگی برای  اجرایی شدن سامانه سوادآموزی و جمع بندی  مشکلات احتمالی و پیگیری برای اصلاح </t>
  </si>
  <si>
    <t xml:space="preserve">انجام هماهنگی های لازم  برای  اخذ تاییدیه اطلاعات جشن شکرگزاری از استانداری وساماندهی آمار و اطلاعات جشن شکرگزاری </t>
  </si>
  <si>
    <t>هماهنگی و همکاری برای عملیاتی شدن طرح ها وتوافقنامه های سواد آموزی ( نیروهای مسلح ، زندان ها ، کارکنان،فرد به فرد ، آموزش رسانه ای و.....)</t>
  </si>
  <si>
    <t xml:space="preserve">هماهنگی وهمکاری با نهاد ها و دستگاه های ذیربط استانی برای اجرای طرح ها و  تفاهم نامه های مشترک و کلاس های خاص ( نیروهای مسلح ، کارکنان ، زندان ها ، عشایر ،  فرد به فرد ، دومکانه ودوزمانه و....) </t>
  </si>
  <si>
    <t>نظارت بر نحوه کاربرد  سامانه سوادآموزی و اجرای تحت شبکه آن در شهرستان</t>
  </si>
  <si>
    <t xml:space="preserve">نظارت بر نحوه توزیع اقلام آموزشی مورد نیاز شهرستان ها </t>
  </si>
  <si>
    <t>نظارت کنترل برنحوه اجرای فعالیت آموزشی فرهنگی برای سوادآموزان</t>
  </si>
  <si>
    <t xml:space="preserve">نظارت واعمال کنترل برفرآیند جذب ، ثبت نام وتشکیل کلاس و نحوه درج اطلاعات در سامانه سوادآموزی </t>
  </si>
  <si>
    <t xml:space="preserve">کارشناس  سوادآموزی </t>
  </si>
  <si>
    <t>انجام وظايف تحت نظر  كارشناس مسئول دوره هاي سوادآموزي وآموزش هاي داوطلبانه وواگذاريها</t>
  </si>
  <si>
    <t xml:space="preserve">کارشناس  مسئول  دوره هاي سوادآموزي وساماندهي داوطلبانه وواگذاريها </t>
  </si>
  <si>
    <t xml:space="preserve">برنامه ريزي دانش افزايي شغلي خود ونيروهاي ابوابجمعي </t>
  </si>
  <si>
    <t>بهره برداري از سامانه سوادآموزي</t>
  </si>
  <si>
    <t>کارشناس ارزشیابی تحصیلی</t>
  </si>
  <si>
    <t xml:space="preserve">بررسی و تجزیه و تحلیل وضعیت تحصیلی دوره های سوادآموزی اعم از روشهای کمی ، و.....و ارائه بازخورد لازم </t>
  </si>
  <si>
    <t>تجزيه و تحليل از فعاليت‌هاي سنجش و ارزشيابي شهرستانهای تابعه و ارايه بازخورد حاصله به مراجع ذيربط در سطح استان و ستاد سازمان</t>
  </si>
  <si>
    <t>مطالعه و بررسي دقيق بخشنامه‌ها و . . . ابلاغی سازمان و اقدام در انتقال به موقع موارد خواسته شده به نيروهاي اجرايي در سطح شهرستانها تابعه</t>
  </si>
  <si>
    <t xml:space="preserve">برنامه ریزی و نظارت بر اجرای آزمونهای علمی </t>
  </si>
  <si>
    <t xml:space="preserve">انجام بازدیدهاو بررسی  میدانی به منظور تجزیه و تحلیل و ارائه گزارش از روند ارزشیابی تحصیلی </t>
  </si>
  <si>
    <t>اجرای ارزشيابي های تحصیلی  از برنامه‌هاي آموزشي در حال اجرا و تجزيه و تحليل آن‌ها و ارايه گزارش به مبادي ذيربط بر اساس سياست‌هاي ابلاغي از سوي سازمان مركزي و استان</t>
  </si>
  <si>
    <t>ايجاد هماهنگي و نظارت بر تصحيح و تجديد نظر اوراق امتحاني (فرد به فرد و متفرقه) بر اساس ضوابط و مقررات مربوط</t>
  </si>
  <si>
    <t>برنامه ریزی وشركت در جلسات آموزشي و . . . به منظور دريافت و انتقال به موقع برنامه‌هاي سنجش و ارزشيابي و انجام نتایج آن بر اساس ضوابط و مقررات اعلام شده</t>
  </si>
  <si>
    <t>نظارت بر فرایندتأييد صحت و سقم مدارك و مستندات سنجش و ارزشيابي مطابق با دستورالعمل‌هاي ابلاغي و پيگيري در راستاي اجراي صحيح آنها</t>
  </si>
  <si>
    <t>تهيه و تشكيل بانك سئوالات امتحاني  استاندارد در سطح استان برآورد و هماهنگی در چاپ و تکثیر فرمهای امتحانی</t>
  </si>
  <si>
    <t xml:space="preserve">نظارت مستمر بر میزان پیشرفت و هدایت تحصیلی  در شرایط ویژه و برگزاری امتحانات خاص </t>
  </si>
  <si>
    <t>نظارت بر امحا و تخمیر پرونده های آموزشی، اوراق امتحانی وانسداد دفاتر امتحانی  سالانه آن بر اساس دستورالعملهای مربوطه بازخوردهای ارائه شده و تاثیر آن بر تقویت یادگیری مخاطبان</t>
  </si>
  <si>
    <t>نظارت، بررسي و پيگيري امور مربوط به آيين نامه انضباطي و سنجش و ارايه گزارش به مبادي ذيربط به استناد شيوه‌نامه‌ها و دستورالعمل مربوطه</t>
  </si>
  <si>
    <t>تهيه دستورالعمل ها و مستندسازي فعاليت های مربوط به وظایف سازمانی</t>
  </si>
  <si>
    <t>نظارت و هماهنگي با كارشناسان سنجش و ارزشيابي شهرستانها واستان در خصوص سامانه و ارايه رهنمودهاي لازم</t>
  </si>
  <si>
    <t xml:space="preserve">   کارشناس سنجش تحصیلی</t>
  </si>
  <si>
    <t xml:space="preserve">بررسی و تجزیه و تحلیل وضعیت تحصیلی دوره های سوادآموزی اعم از روشهای کمی و ارائه بازخورد لازم </t>
  </si>
  <si>
    <t xml:space="preserve">تسلط و توانايي كنترل اطلاعات ثبت شده سنجش و ارزشيابي شهرستان ها در سامانه  و پيگيري ثبت به موقع اطلاعات در سامانه توسط كارشناس شهرستان </t>
  </si>
  <si>
    <t>کارشناس سنجش و ارزشیابی تحصیلی</t>
  </si>
  <si>
    <t xml:space="preserve">بررسی و تجزیه و تحلیل وضعیت تحصیلی دوره های سوادآموزی اعم از روشهای کمی ،توصیفی و.....و ارائه بازخورد لازم </t>
  </si>
  <si>
    <t xml:space="preserve">تهيه و تشكيل بانك سئوالات امتحاني  استاندارد در سطح استان و نظارت بر نحوه تشكيل بانك سئوالات شهرستاني </t>
  </si>
  <si>
    <t>نظارت و هماهنگي با كارشناسان سنجش و ارزشيابي شهرستانها واستان در خصوص ورود اطلاعات ارزشيابي به سامانه و ارايه رهنمودهاي لازم</t>
  </si>
  <si>
    <t xml:space="preserve">هدایت امور کارشناسان تحت پوشش با استفاده از ابزارهای نوین مدیریتی </t>
  </si>
  <si>
    <t>کارشناس مسئول سنجش و ارزشیابی تحصیلی</t>
  </si>
  <si>
    <t>اخذ تنخواه گردان لازم براي خريد وسايل ولوازم يا انجام  تعميرات واحدهاي اداري وآموزشي و سايرامورمربوط ازمسئول ذيربط؛</t>
  </si>
  <si>
    <t xml:space="preserve">اقدام لازم جهت خريد نوشت افزار و لوازم اداري و وسايل مورد نياز آموزشگاه هاي منطقه طبق دستور مدير/ رئيس اداره و رئيس امور پشتيباني وانجام مقدمات لازم ازقبيل تنظيم استعلام بهاء وغيره با رعايت كامل آئين نامه ها ومقررات مربوط ؛ </t>
  </si>
  <si>
    <t>اهتمام لازم درمورد حمل اجناس ولوازم خريداري شده به انبار و تحويل دادن آنها به انباردار واخذ قبض انبـار؛</t>
  </si>
  <si>
    <t>اقدام لازم براي تعمير وسايل ولوازم اداري ، آموزشگاه هاي /منطقه طبق درخواستهاي رسيده ودستورصادر؛</t>
  </si>
  <si>
    <t xml:space="preserve">اقدام لازم جهت تنظيم اسناد وسايل ولوازم اداري ومطبوعات وتحويل آنها به رئيس امور پشتيباني براساس مدارك مربوط ؛ </t>
  </si>
  <si>
    <t>اقدام به تهيه وسايل مربوط به جشنها واعياد با نظرمسئولين ذيربط؛</t>
  </si>
  <si>
    <t xml:space="preserve">همكاري با رئيس امور پشتيباني دربرآورد پيش بيني نيازهاي  اداره وآموزشگاه ها وبخش هاي تابعه ؛ </t>
  </si>
  <si>
    <t>اقدام به واريز تنخواه گردان دريافتي برابر قوانين و مقررات ؛</t>
  </si>
  <si>
    <t xml:space="preserve">همكاري با رئيس امور پشتيباني درانجام وظايف مربوط ؛ </t>
  </si>
  <si>
    <t xml:space="preserve">برآورد هزينه تعميرات ساختمان هاي  اداره  وآموزشگاه هاي منطقه با همكاري عوامل اجرايي مربوط ؛ </t>
  </si>
  <si>
    <t xml:space="preserve">اقدام لازم درمورد تعميرساختمان هاي مذكور و رفع نواقص آن با نظرمسئولان مربوط ؛ </t>
  </si>
  <si>
    <t>تنظيم اسناد خريد مصالح ساختمان ودستمزد وتحويل آنها به رئيس امور پشتيباني   ؛</t>
  </si>
  <si>
    <t>انجام امور مربوط به ساختمانهاي استيجاري آموزش وپرورش با توجه به گزارش هاي واصله  و بازديد مداوم؛</t>
  </si>
  <si>
    <t>نظارت برتعمير دستگاههاي تلفن و كولر وتهويه وغيره واقدامات لازم درمورد رفع نقص وخرابي آنها؛</t>
  </si>
  <si>
    <t>تهيه پيش نويس مكاتبات مربوط و گزارش هاي لازم ؛</t>
  </si>
  <si>
    <t xml:space="preserve">تهيه پيش نويس مكاتبات وگزارش هاي لازم؛ </t>
  </si>
  <si>
    <t>پاسخگويي مناسب به تماس هاي تلفني وسوالات حضوري مراجعان در چارچوب وظايف مربوط به پست مورد تصدي؛</t>
  </si>
  <si>
    <t>كارشناس  آموزشهای داوطلبانه  ،واگذاریهاوترويج سوادآموزي</t>
  </si>
  <si>
    <t>هماهنگی و رایزنی با دستگاه های داخل کشور به منظور گسترش همکاری های بین بخشی</t>
  </si>
  <si>
    <t>همکاری در تهیه پیش نویس، تفاهم نامه ها، قرارداد ها و دستورالعمل های اجرایی برنامه های مشترک سازمان با دیگر دستگاه های داخلی و خارجی</t>
  </si>
  <si>
    <t xml:space="preserve">انجام بررسی های کارشناسی در خصوص چگونگي اجراي آموزش هاي داوطلبانه </t>
  </si>
  <si>
    <t xml:space="preserve">انجام بررسی های کارشناسی درزمينه واگذاري هاي آموزشي به بخش هاي دولتي وغير دولتي و فراهم آوري زمينه عقد قرارداد با افراد  داوطلب همكاري درفعاليت هاي سوادآموزي  </t>
  </si>
  <si>
    <t>بررسی و مطالعه در خصوص امکانات مورد نیاز و اعتبارات مترتب بر اجرای برنامه های مشارکتی</t>
  </si>
  <si>
    <t>انجام بررسی های کارشناسی در خصوص طرحهای مشارکتی استانی و ارائه نظرات کارشناسی در خصوص توافقنامه ها، قراردادها و دستورالعمل های اجرایی به دستاندرکاران اجرای برنامه در سطوح مختلف</t>
  </si>
  <si>
    <t>نظارت بر اجرای برنامه های مشارکتی در سطح استانی، ملی و بین المللی و جمع بندی گزارشهای مربوط</t>
  </si>
  <si>
    <t>تهیه گزارش فصلي از فعالیت های انجام شده</t>
  </si>
  <si>
    <t xml:space="preserve">نگهداری سوابق و مستندات حوزه فعالیت به صورت الکترونیک و در صورت نیاز مکتوب </t>
  </si>
  <si>
    <t>تهیه پیش نویس مکاتبات و پاسخ به نامه های رسیده</t>
  </si>
  <si>
    <t>پیگیری و نظارت بر حسن اجرای برنامه های مشارکتی در سطح استانها و شهرستانها</t>
  </si>
  <si>
    <t>همکاری در جمعبندی و ارائه گزارش از عملکرد مشارکتی دستگاه ها و استانهای کشور</t>
  </si>
  <si>
    <t>برقراری ارتباط مستمر با دیگر مدیریت های سازمان ولحاظ نمودن نقطه نظرات مشاوره ای آنان در برنامه های مشارکتی</t>
  </si>
  <si>
    <t>برقراری ارتباط مستمر با طرف های همکاری جهت تبادل اطلاعات به منظور حسن اجرای برنامه های مشترک</t>
  </si>
  <si>
    <t>تهیه و تنظیم دستورالعمل ها و بخشنامه ها مربوطه طبق ضوابط و مقررات</t>
  </si>
  <si>
    <t>تلاش در جهت افزایش مهارت های علمی در راستای وظایف شغلی</t>
  </si>
  <si>
    <t xml:space="preserve">كارشناس اتوماسيون اداري  </t>
  </si>
  <si>
    <t xml:space="preserve">تقسيم كاربين كاركنان دبيرخانه و مراقبت برحسن انجام وظايف آنان . </t>
  </si>
  <si>
    <t>دريافت نامه ها ، بخشنامه ها ودستورالعملهاي وارده وتحويل به موقع آنها به مقام مربوط به منظور اطلاع وارجـاع .</t>
  </si>
  <si>
    <t xml:space="preserve">مطالعه نامه ها ، بخشنامه ها ، دستورالعملهاي رسيده وتقسيم آن به قسمتهاي تابعه اداره براساس اختيارات تفويض شده . </t>
  </si>
  <si>
    <t>رسيدگي درانجام امورجاري دبيرخانه</t>
  </si>
  <si>
    <t>تحويل پيش نويس نامه ها ، بخشنامه ها ،فرمها و دستورالعملها به ماشين نويسي پس ازامضاء مقام مربوط.</t>
  </si>
  <si>
    <t xml:space="preserve">اقدام  لازم به منظور مقابله نامه ها وتطبيق پيش نويس ها با متن تايپ شده و رفع نواقص آن . </t>
  </si>
  <si>
    <t>اقدام به تكثير بخشنامه ها ، دستورالعملها ، فرمها وغيره پس از صدور دستور مقام مربوط با رعايت صرفه جوئي.</t>
  </si>
  <si>
    <t xml:space="preserve">تطبيق رونوشت با اصل نامه ها واسناد وتأييد و گواهي آنها . </t>
  </si>
  <si>
    <t xml:space="preserve">ممهورنمودن  نامه ها،گواهي ها ، كارنامه ها ، ارزش تحصيلي ها وغيره به مهر مديريت /اداره/منطقه آموزش وپرورش پس از تأييد مقام مسئول اداره . </t>
  </si>
  <si>
    <t xml:space="preserve">بررسي به پيش نويس مكاتبات ونامه ها به منظور تكميل امضاء تهيه كنندگان. </t>
  </si>
  <si>
    <t>نظارت بر ايجاد و توسعه اتوماسيون اداري در سطح شهرستان /منطقه.</t>
  </si>
  <si>
    <t>تعيين سطح دسترسي افراد متصل به اتوماسيون اداري و نحوه بهره برداري از آن با هماهنگي مقام مافوق.</t>
  </si>
  <si>
    <t>تلاش درجهت گسترش فرهنگ استفاده از اتوماسيون اداري در سطح شهرستان/منطقه</t>
  </si>
  <si>
    <t>تحويل نامه‌هاي تايپ شده به مدير/رئيس يا معاونين جهت امضاء برحسب تفويض اختيار.</t>
  </si>
  <si>
    <t>پاسخگويي به سئوالات مراجعان وانجام راهنماييهاي لازم .</t>
  </si>
  <si>
    <t>نظارت مستقيم برحسن انجام كاركاركنان دبيرخانه ، بايگاني ، ماشين نويسي و نامه رسانان برابر سازمان مصوب.</t>
  </si>
  <si>
    <t>كارشناس ارزيابي عملكرد و پاسخگويي به شكايات</t>
  </si>
  <si>
    <t>سعي دراشاعه وترويج ارزشها و رفتارهاي منطبق با موازين اسلامي درسطح  مديريت /اداره.</t>
  </si>
  <si>
    <t>همكاري  لازم جهت حسن اجراي ضوابط ومقررات ودستورالعملهاي ابلاغي درزمينه شغل مربوطه.</t>
  </si>
  <si>
    <t xml:space="preserve">همكاري  لازم جهت اجراي دستورالعمل ها و بخشنامه هاي صادره از وزارت آموزش وپرورش و اداره كل  . </t>
  </si>
  <si>
    <t>همكاري با سايركاركنان اداري به منظور اطلاع ازپيشرفت برنامه هاي آموزشي وپرورشي وتهيه گزارشهاي لازم دراين زمينه.</t>
  </si>
  <si>
    <t>همكاري در امر برنامه ريزي و تدوين معيارها و شاخص هاي علمي و منطقي  واحدهاي مربوطه به منظور ارزيابي از عملكرد آنها و ارائه نتايج به مسئول مافوق 0</t>
  </si>
  <si>
    <t>تلاش براي اجراي دستورالعملهاي ارزيابي از عملكردوتكميل فرمهاي مربو ط وتهيه مستندات لازم و ارائه نتايج به مسئولين مافوق0</t>
  </si>
  <si>
    <t>همكاري لازم با گروههاي بازرسي اعزامي از دفترارزيابي عملكرد و اداره كل متبوع به منظور حسن انجام وظايف محوله.</t>
  </si>
  <si>
    <t xml:space="preserve">بازرسي هاي دوره اي وموردي از واحدهاي آموزشي پرورشي واداري تابعه با هماهنگي مدير/ رئيس اداره آموزش وپرورش وارائه گزارش لازم به مسولين . </t>
  </si>
  <si>
    <t>پيگيري لازم به منظور حسن اجراي  شيوه نامه ها و دستورالعمل هاي صادره از طرف دفترارزيابي عملكردوزارت و اداره كل  متبوع .</t>
  </si>
  <si>
    <t xml:space="preserve"> بررسي وپاسخگويي به شكايات اشخاص حقيقي وحقوقي از واحدهاي تابعه وتهيه گزارشهاي لازم وارائه به مسئول مافوق . </t>
  </si>
  <si>
    <t>بررسي و پاسخگويي به موقع به  شكايات مراجعان حضوري وجمع آوري اطلاعات لازم جهت ارائه به مسئولين مافوق .</t>
  </si>
  <si>
    <t xml:space="preserve"> همكاري لازم جهت تهيه گزارشهاي  ماهانه با توجه به وظايف محوله به مسئولين مافوق.</t>
  </si>
  <si>
    <t>انجام سايرامورارجاعي مربوط در صورت لزوم .</t>
  </si>
  <si>
    <t>شرکت  در کمیسیون نقل و انتقالات اضطراری بدون حق رای و جهت ارزیابی کار اعضا</t>
  </si>
  <si>
    <t xml:space="preserve">كارشناس امور اجرايي كانون فرهنگي و تربيتي  </t>
  </si>
  <si>
    <t>نظارت و رسيدگي به كليه امورانضباطي اداري وحضوروغياب اعضاء وارائه آن به رئيس كانون ؛</t>
  </si>
  <si>
    <t>نظارت ومراقبت لازم بر مسايل ايمني وهمچنين مراقبت برحفظ پاكيزگي ووضع وبهداشتي كانون ؛</t>
  </si>
  <si>
    <t>همكاري بارئيس كانون جهت پيش بيني اعتبارات موردنيازساليانه كانون؛</t>
  </si>
  <si>
    <t>شركت درشوراهاوگروههاي پرورشي بانظر رئيس كانون وتلاش براي اجراي برنامه هاي مصوب؛</t>
  </si>
  <si>
    <t>تشكيل پرونده پرسنلي جهت مربيان واعضای كانون بر طبق دستور رئيس كانون ؛</t>
  </si>
  <si>
    <t>تهيه وتنظيم دفتراموال كانون ،پلاك كوبي اموال مربوط، برطبق دستورالعمل هاي مربوط وباهمكاري واحدهاي ذيربط؛</t>
  </si>
  <si>
    <t xml:space="preserve">انجام امورمالي كانون براساس مقررات مربوط و تهيه و تنظيم  اسناد مربوط؛ </t>
  </si>
  <si>
    <t>تهيه وتنظيم ليست حق التدريس وحق الزحمه پرسنل وعوامل اجرايي كانون برابرضوابط ومقررات موجود وباهماهنگي واحدهاي ذيربط درمديريت /اداره  وارسال گزارش كارماهيانه ؛</t>
  </si>
  <si>
    <t>اهتمام لازم جهت رفع مشكلات ونارسائي هاي جاري كانون بانظررئيس كانون؛</t>
  </si>
  <si>
    <t>مطالعه وبررسي  وتلاش براي حسن اجراي كليه دستورالعمل هاي ارسالی  ازسوي وزارت ، اداره كل ومديريت /اداره متبوع درزمينه شغل مورد تصدی ؛</t>
  </si>
  <si>
    <t>پاسخگويي مناسب به تماس های حضوری و غیر حضوری در چارچوب وظايف پست مورد تصدی ؛</t>
  </si>
  <si>
    <t xml:space="preserve">كارشناس امور اداري و تشكيلات </t>
  </si>
  <si>
    <t xml:space="preserve">نگهداري وحفاظت ازسخت افزارها ونرم افزارهايي كه دراختياردارد . </t>
  </si>
  <si>
    <t xml:space="preserve">تلاش براي استفاده بهينه ازسيستمهاي رايانه اي موجود </t>
  </si>
  <si>
    <t>مطالعه وارزيابي فعالتهاي سيستمهاي موجودوارايه پيشنهادات لازم جهت نيل به اهداف سازماني</t>
  </si>
  <si>
    <t>اجراي برنامه هاي ابلاغي از اداره كل آموزش وپرورش استان  .</t>
  </si>
  <si>
    <t>اظهار نظر در خصوص تهيه فرم هاي اداري به منظور پيشرفت امور</t>
  </si>
  <si>
    <t>ابلاغ شرح وظايف كاركنان واحدهاي اداري وآموزشي.</t>
  </si>
  <si>
    <t xml:space="preserve">بررسي سازمان واحدهاي آموزشي و كوشش در تطبيق آنها با ضوابط و درجه بندي مصوب و تهيه گزارشهاي لازم در اين زمينه </t>
  </si>
  <si>
    <t xml:space="preserve">اقدام لازم جهت حسن اجراي ضوابط درجه بندي واحدهاي آموزشي  </t>
  </si>
  <si>
    <t>نظارت بر انتصابات اداري و بررسي شرايط احراز پست ها باهماهنگي  مسئول امور اداري</t>
  </si>
  <si>
    <t>بررسي و تاييد احكام صادره براي متصديان پست هاي اداري به منظور جهت رعايت شماره وعنوان دقيق پستهاي سازماني برابر ضوابط ابلاغي .</t>
  </si>
  <si>
    <t>تهيه برنامه هاي لازم جهت تسريع وتسهيل كارهاي اداري.</t>
  </si>
  <si>
    <t xml:space="preserve">ارايه طرحهاي لازم جهت  بهبود روشهاي اداري </t>
  </si>
  <si>
    <t xml:space="preserve">انجام امورمربوط به دبيرخانه طرح تكريم  وجلب رضايت ارباب رجوع ،تحول اداري ونظام پذيرش پيشنهادها بارعايت مفادبخشنامه هاي ابلاغي. </t>
  </si>
  <si>
    <t>تهيه گزارشات ماهانه وساليانه جهت ارايه به مسئول  مافوق.</t>
  </si>
  <si>
    <t xml:space="preserve">بازديد از واحدهاي آموزشي به منظور بررسي سيستمها وساختار سازماني با نظر مسئول مافوق </t>
  </si>
  <si>
    <t>شركت درجلسات وكميسيونهاي مربوط با نظر مقامات مافوق</t>
  </si>
  <si>
    <t xml:space="preserve"> كارشناس انجمن اولياء و مربيان </t>
  </si>
  <si>
    <t>تلاش براي حسن اجراي بخشنامه هاودستورالعملهاي مربوط به شغل</t>
  </si>
  <si>
    <t xml:space="preserve">اقدامات لازم به منظور تشكيل شوراي انجمن اولياء ومربيان برابر دستورالعملهاي مربوط . </t>
  </si>
  <si>
    <t xml:space="preserve">پيگيري و ايجاد زمينه مساعد جهت استفاده استادان وصاحب نظران ومعرفي مدرسان آموزش خانواده به منظور تشكيل كلاسهاي آموزش خانواده وجلسات عمومي . </t>
  </si>
  <si>
    <t xml:space="preserve">اهتمام لازم درخصوص تشكيل صحيح وبه موقع انجمنهاي مدارس وتلاش  درجهت دريافت صورتجلسات وبررسي مسائل مربوط و پيشنهاد ابطال انتخابات وعزل اعضاء انجمن درصورت عدم احراز صلاحيت طبق آيين نامه . </t>
  </si>
  <si>
    <t xml:space="preserve">تمهيد مقدمات براي انتخاب ومعرفي نمايندگان اولياء جهت عضويت در شوراي آموزش وپرورش وتشكيل جلسات مستمربا نمايندگان مذكور به منظوردست يابي به راهكارهاي لازم به منظور  طرح درشوراي آموزش وپرورش . </t>
  </si>
  <si>
    <t xml:space="preserve">تشويق صاحبنظران درارائه طرحها و برنامه هاي لازم جهت پيشبرد اهداف انجمن اولياء ومربيان ودرصورت لزوم انعكاس به نمايندگان انجمن به منظور طرح در شوراي آموزش وپرورش . </t>
  </si>
  <si>
    <t xml:space="preserve">ايجاد ارتباط با شخصيتهاي مذهبي ، فرهنگي ، اجتماعي ، سازمانها ، ارگانها ، ادارات ، مؤسسات خيريه ، خيّرين و رسانه هاي گروهي و محلي به منظور تحقق اهداف انجمن اولياء ومربيان . </t>
  </si>
  <si>
    <t xml:space="preserve">فراهم آوردن زمينه تشكيل گروههاي  تخصصي  و مهارتي اولياء به منظور بهره گيري از توانمنديهاي فكري و مادي اولياء درجهت توسعه مشاركتها درآموزش وپرورش. </t>
  </si>
  <si>
    <t>همكاري دربرگزاري كلاسهاي آموزش خانواده براي كارمندان ونهادها ودستگاههاي اجرايي باتوجه به دستورالعمل هاي مربوط.</t>
  </si>
  <si>
    <t xml:space="preserve">تمهيد مقدمات تأسيس ، تجهيز ، توسعه وايجاد تسهيلات لازم براي مركز راهنمايي ومشاوره خانواده برابر شيوه نامه هاي اجرايي مربوط . </t>
  </si>
  <si>
    <t xml:space="preserve">نظارت برتشكيل كلاسهاي آموزش خانواده وفعاليتهاي مراكز راهنمايي ومشاوره خانواده . </t>
  </si>
  <si>
    <t xml:space="preserve">معرفي مراكز راهنمايي ومشاوره خانواده به صورت جامع ومطلوب به واحدهاي آموزشي وپرورشي وسايرنهادهاي ذيـربط . </t>
  </si>
  <si>
    <t>همكاري وتلاش براي توسعه وگسترش اشتراك مجله پيوند و توزيع به موقع آن دربين مشتركين</t>
  </si>
  <si>
    <t xml:space="preserve">همكاري و تلاش جهت تجهيزكتابخانه هاي مدارس </t>
  </si>
  <si>
    <t>بازديد از واحدهاي آموزشي و پرورشي  وارزشيابي فعاليتهاي مربوط به انجمن اولياء ومربيان وارائه گزارش به مسئولين ذيربط  طبق دستور مقامات مافوق</t>
  </si>
  <si>
    <t xml:space="preserve">برنامه ريزي جهت برگزاري مناسبتهاي هفته پيوند و روز جهاني خانواده </t>
  </si>
  <si>
    <t xml:space="preserve">كارشناس آموزش پيش‌دبستاني  </t>
  </si>
  <si>
    <t>همكاري لازم جهت اجراي بخشنامه ها و دستورالعمل هاي واصل از سوي منطقه .</t>
  </si>
  <si>
    <t xml:space="preserve">همكاري در تهيه وتنظيم بخشنامه ها ودستورالعملهاي مربوط به پيش دبستانها جهت ابلاغ به واحدهاي ذيربط </t>
  </si>
  <si>
    <t>همكاري در تهيه وتنظيم طرحهاي لازم جهت كيفيت بخشيدن به فعاليتهاي  آموزشي و پرورشي</t>
  </si>
  <si>
    <t xml:space="preserve">همكاري در اجراي دقيق ساختار آموزشي وپرورشي پيش دبستاني با توجه به درجه بندي و ضوابط  مربوط وبانظر مسئول مافوق  . </t>
  </si>
  <si>
    <t xml:space="preserve">جمع أوري ا طلاعات لازم ازوضعيت نيروي انساني/تعدادواحدهاي أموزشي /كلاسهاوتعدادنوآموزان وبررسي لازم جهت رعايت ضوابط موجود </t>
  </si>
  <si>
    <t xml:space="preserve">بررسي مستمر وضعيت  نيروي پيش دبستانها واقدام لازم  جهت تامين نيروي موردنيازو ارائه گزارش  به كارشناس مسئول مربوط  . </t>
  </si>
  <si>
    <t xml:space="preserve">همكاري در تهيه وتدوين برنامه فعاليتهاي ساليانه آموزش و پرورش پيش دبستاني براساس ضوابط و دستورالعمل هاي مربوط </t>
  </si>
  <si>
    <t>همكاري درپيش بيني نيازمنديهاي مدارس پيش دبستاني از نظرمربی و وسايل ولوازم  وفضاي مورد نياز با همكاري واحدهاي ذيربط</t>
  </si>
  <si>
    <t xml:space="preserve">بررسي گزارشهاي رسيده از واحدهاي پيش دبستاني  در مورد سازمان آنها وتهيه گزارش كلي وارائه آن به كارشناس مسئول مربوط جهت اقدام مقتضي . </t>
  </si>
  <si>
    <t xml:space="preserve">همكاري با مسئول مربوط در جهت تحقق امور مربوط به توليد محتواي آموزشي ،فعال نمودن نيروهاي موجود ، تحقق مدرسه محوري و تعامل با گروه هاي آموزشي به منظور كيفيت بخشي به آموزش و پرورش دانش آموزان   </t>
  </si>
  <si>
    <t>اخذ فرم پيشرفت برنامه هاي درسي وتهيه گزارش واعلام نتيجه به مسئول مربـوط .</t>
  </si>
  <si>
    <t xml:space="preserve">تهيه نمودارجهت واحدهاي پيش دبستاني و ثبت تعداد دانش آموزان – مربيان و آموزگاران درآن . </t>
  </si>
  <si>
    <t>اقدام لازم در مورد غيبت كاركنان واحدهاي آموزشي مربوطه</t>
  </si>
  <si>
    <t xml:space="preserve">تهيه گزارشهاي  ماهانه وسالانه ازفعاليتهاي انجام شده جهت ارايه به مسولين مربوطه </t>
  </si>
  <si>
    <t xml:space="preserve">شركت درجلسات وكميسيونهاي مربوط حسب دستور  . </t>
  </si>
  <si>
    <t xml:space="preserve"> كارشناس آموزش دبستاني </t>
  </si>
  <si>
    <t xml:space="preserve">همكاري در تهيه و تنظيم بخشنامه ها ودستورالعملهاي مربوط به دبستانهاجهت ابلاغ به واحدهاي ذيربط </t>
  </si>
  <si>
    <t>همكاري در تهيه وتنظيم طرحهاي لازم جهت كيفيت بخشيدن به فعاليتهاي  آموزشي وپرورشي</t>
  </si>
  <si>
    <t xml:space="preserve">همكاري در اجراي دقيق ساختار آموزشي وپرورشي دبستاني  با توجه به درجه بندي و ضوابط  مربوط وبانظر مسئول مافوق  . </t>
  </si>
  <si>
    <t xml:space="preserve">جمع‌آوري اطلاعات لازم از وضعيت نيروي انساني/ تعدادواحدهاي آموزشي / كلاسهاوتعداددانش اموزان وبررسي لازم جهت رعايت ضوابط موجود </t>
  </si>
  <si>
    <t>بررسي درخواستهاي نقل وانتقال آموزگاران دبستاني و تهيه ليست مربوط با نظر كارشناس مسئول مربوطه .</t>
  </si>
  <si>
    <t xml:space="preserve">بررسي مستمروضعيت  نيروي دبستانها واقدام لازم  جهت تامين نيروي موردنيازو ارائه گزارش  به كارشناس مسئول مربوط  . </t>
  </si>
  <si>
    <t xml:space="preserve">همكاري در تهيه وتدوين برنامه فعاليتهاي ساليانه آموزش و پرورش دبستاني براساس ضوابط و دستورالعمل هاي مربوط </t>
  </si>
  <si>
    <t>همكاري درپيش بيني نيازمنديهاي مدارس ابتدائي  ازنظرمعلم وكادردفتري و وسايل ولوازم  وفضاي مورد نياز با همكاري واحدهاي ذيربط</t>
  </si>
  <si>
    <t xml:space="preserve">بررسي گزارشهاي رسيده ازواحدهاي دبستاني درمورد سازمان آنها وتهيه گزارش كلي وارائه آن به كارشناس مسئول مربوط جهت اقدام مقتضي . </t>
  </si>
  <si>
    <t>رسيدگي وتأييد مدارك تحصيلي دانش آموزان منتقل شده جهت ارسال به واحدهاي آموزشي با هماهنگي كارشناس مسئول مربوط.</t>
  </si>
  <si>
    <t>اخذ فرم پيشرفت برنامه‌هاي درسي و تهيه گزارش و اعلام نتيجه به مسئول مربـوط .</t>
  </si>
  <si>
    <t xml:space="preserve">تهيه نمودار جهت واحدهاي دبستاني و ثبت تعداد دانش آموزان،  و آموزگاران در آن . </t>
  </si>
  <si>
    <t xml:space="preserve">تهيه گزارشهاي  ماهانه و سالانه از فعاليتهاي انجام شده جهت ارايه به مسولين مربوطه </t>
  </si>
  <si>
    <t xml:space="preserve">همكاري در امر برگزاري جشنواره هاي الگوهاي برتر تدريس، مسابقات علمي، فرهنگي، هنري و... در دوره مربوط با هماهنگي واحدهاي ذيربط </t>
  </si>
  <si>
    <t xml:space="preserve">تهيه پيش نويس مكاتبات وگزارشهاي لازم جهت ارائه به مسئول مافوق </t>
  </si>
  <si>
    <t xml:space="preserve">كارشناس آموزش راهنمايي تحصيلي  </t>
  </si>
  <si>
    <t xml:space="preserve">همكاري در تهيه وتنظيم برنامه فعاليتهاي سالانه آموزش پرورش راهنمايي تحصيلي در ابتداي سال تحصيلي بانظرمسئول ذيربط . </t>
  </si>
  <si>
    <t xml:space="preserve">نظارت برنحوه نقل وانتقال دبيران ، افراد متقاضي مأموريت تحصيلي ومرخصي . </t>
  </si>
  <si>
    <t xml:space="preserve">تهيه وتنظيم  بخشنامه ها ودستورالعملهاي مربوط به  امورآموزشي و پرورشي راهنمايي تحصيلي و دوره عمومي بزرگسالان و ابلاغ به واحدهاي ذيربط و نظارت برحسن اجراي آنها   . </t>
  </si>
  <si>
    <t xml:space="preserve"> همكاري در تهيه طرحهاو برنامه هاي  لازم جهت توسعه كمي وكيفي امورآموزشي و پرورشي توسعه وتاسيس واحدهاي آموزشي </t>
  </si>
  <si>
    <t xml:space="preserve">بررسي ومطالعه وضع مدارس راهنمايي تحصيلي  عمومي  وبزرگسالان ازنظر پيشرفت برنامه درسي وامور پرورشي و تجهيزات و وسايل مورد نياز وانجام اقدامات لازم درمورد آنها . </t>
  </si>
  <si>
    <t>انجام اقدامات لازم درمورد هماهنگ كردن برنامه درسي راهنمائي تحصيلي  از طريق گزارش گيري و بازديد از واحدهاي آموزشي ذيربط طبق نظر مقام مافوق</t>
  </si>
  <si>
    <t xml:space="preserve">همكاري لازم بااموراداري جهت تهيه پيش نويس  ابلاغ نقل وانتقال دبيران ومربيان با توجه به سازمان  مدارس  با هماهنگي مسئول مافوق </t>
  </si>
  <si>
    <t>همكاري لازم درخصوص معرفي دبيران ومربيان جهت شركت دردوره هاي كارآموزي با هماهنگي واحدهاي ذيربط.</t>
  </si>
  <si>
    <t xml:space="preserve">تهيه فهرست ميزان احتياجات مدارس راهنمايي تحصيلي ودوره عمومي برزگسالان  ازحيث دبيربا توجه به درخواستهاي انتقال واصله  . </t>
  </si>
  <si>
    <t xml:space="preserve">پيش بيني نيازمنديهاي آموزشي و پرورشي راهنمايي ازنظر نيروي انساني با توجه به درجه بندي وضوابط مربوط . </t>
  </si>
  <si>
    <t xml:space="preserve">انجام اقدامات لازم درمورد غيبت دبيران ومربيان سايركاركنان ذيربط واعلام نتيجه  به واحدهاي مربوط . </t>
  </si>
  <si>
    <t xml:space="preserve">تهيه گزارشهاي ماهانه وسالانه ازفعاليتهاي انجام شده جهت ارايه به مسولين مربوطه </t>
  </si>
  <si>
    <t xml:space="preserve">تلاش براي  ارزشيابي مستمرازفعاليتهاي آموزشي و پرورشي به منظوركيفيت بخشي به برنامه هاي  آموزشي و پرورشي ورفع نارسايي هاي موجود باهماهنگي كارشناس مسئول مربوط.    </t>
  </si>
  <si>
    <t xml:space="preserve">بازديدازواحدهاي آموزشي وارايه ي  گزارشهاي  لازم به مسئول مافوق .  </t>
  </si>
  <si>
    <t xml:space="preserve"> تنظيم سازمان آموزشي و پرورشي مدارس راهنمايي .</t>
  </si>
  <si>
    <t xml:space="preserve">همكاري لازم جهت حسن انجام فعاليتهاي پرورشي موظف در واحدهاي آموزشي ذيربط با نظر مسئول مافوق </t>
  </si>
  <si>
    <t xml:space="preserve">جمع آ وري ا طلاعات لازم ازوضعيت نيروي انساني، تعدادواحدهاي آ موزشي ،كلاسهاوتعداد دانش اموزان دورههاي مربوط به مسئول مافوق </t>
  </si>
  <si>
    <t xml:space="preserve">همكاري  در جهت برگزاري مسابقات علمي ،فرهنگي ،هنري و ادبي جشنواره ها  </t>
  </si>
  <si>
    <t xml:space="preserve">شركت درجلسات وكميسيونهاي مربوط حسب دعوت و با نظر مسئول مافوق  . </t>
  </si>
  <si>
    <t xml:space="preserve">پاسخگويي مناسب به تماس هاي تلفني وسوالات حضوري مراجعان در چارچوب وظايف مربوط به پست مورد تصدي به منظور حفظ حرمت و تكريم ارباب رجوع  </t>
  </si>
  <si>
    <t>كارشناس آموزش متوسطه فني و حرفه‌اي و كاردانش</t>
  </si>
  <si>
    <t xml:space="preserve">اقدام لازم در جهت حسن اجراي بخشنامه هاي مربوط به آموزش و پرورش فني حرفه اي و كاردانش جهت اقدام لازم . </t>
  </si>
  <si>
    <t>تلاش جهت ارايه طرحهاي لازم جهت توسعه كمي وكيفي فعاليتهاي آ موزشي وپرورشي مدارس فني وحرفه اي وكاردانش</t>
  </si>
  <si>
    <t>اقدام لازم جهت حسن انجام فعاليتهاي آ موزشي وپرورشي  درواحدهاي آموزشي ذيربط.</t>
  </si>
  <si>
    <t xml:space="preserve">تنظيم سازمان آموزشي وپرورشي آموزشگاههاي فني وحرفه اي وكاردانش با توجه به درجه بندي وضوابط موجود . </t>
  </si>
  <si>
    <t>نظارت برجريان ثبت نام دانش آموزان دوره آموزش و پرورش فني وحرفه اي كاردانش وارائه گزارش لازم به  مسئول مافوق</t>
  </si>
  <si>
    <t xml:space="preserve"> دريافت مدارك تحصيلي دانش آموزان  منتقلي مربوطه ازشهرستانها ومناطق  مربوط وبالعكس .</t>
  </si>
  <si>
    <t xml:space="preserve">ارسال مدارك تحصيلي منتقلين به واحدهاي متقاضي مربوط پس از بررسيهاي لازم وتطبيق دروس باتوجه به شيوه نامه هاي ابلاغي . </t>
  </si>
  <si>
    <t xml:space="preserve">ابلاغ بخشنامه ها ودستورالعملهاي مربوط به آموزشگاههاي تحت نظارت . </t>
  </si>
  <si>
    <t xml:space="preserve">تلاش جهت حسن  امورآموزشي دانش آموزان شاغل به تحصيل درمراكزخارج از آموزش و پرورش </t>
  </si>
  <si>
    <t>همكاري لازم جهت حسن اجراي آ زمونهاي مهارتي باهماهنگي واحدهاي مربوطه</t>
  </si>
  <si>
    <t xml:space="preserve">سازماندهي دوره هاي كارآموزي وكارورزي  </t>
  </si>
  <si>
    <t xml:space="preserve">همكاري لازم جهت معرفي دبيران ومربيان داوطلب جهت شركت در كلاسهاي كارآموزي با نظرمعاون مربوط . </t>
  </si>
  <si>
    <t xml:space="preserve">شركت درجلسات وسمينارهاي مربوط به آموزش و پرورش فني وحرفه اي وكاردانش                         </t>
  </si>
  <si>
    <t xml:space="preserve">مراقبت برپيشرفت برنامه هاي درسي آموزش وپرورش فني وحرفه اي ، كاردانش </t>
  </si>
  <si>
    <t xml:space="preserve"> توزيع بولتن ونشريات بين دبيران و كاركنان آموزشي وپرورشي درسطوح فوق الذكر .</t>
  </si>
  <si>
    <t xml:space="preserve"> انجام امورمشمولين نظام وظيفه سطوح آموزشي مربوط . </t>
  </si>
  <si>
    <t xml:space="preserve">پيش بيني نيازمنديهاي آموزشي وپرورشي مربوط از نظرتأمين نيروي انساني با توجه به درجه بندي وضوابط موجود وتجهيزات ساختماني وآزمايشگاهي . </t>
  </si>
  <si>
    <t xml:space="preserve">بررسي لازم درمورد غيبت دبيران ومربيان وسايركاركنان واعلام نتايج به واحدهاي مربوطه ومسئول مافوق . </t>
  </si>
  <si>
    <t>همكاري لازم ارزشيابي مستمرازفعاليتهابه منظوربهبودبرنامه هاي  آموزشي و پرورشي ورفع نارسايي هاي موجود</t>
  </si>
  <si>
    <t xml:space="preserve">همكاري لازم برنحوه نقل وانتقال دبيران،هنرآموزان  وسايركاركنان . </t>
  </si>
  <si>
    <t xml:space="preserve">تهيه گزارشات ماهيانه وساليانه ازفعاليتهاي انجام شده درواحدهاي آموزشي وپرورشي مربوط </t>
  </si>
  <si>
    <t xml:space="preserve">كوشش لازم جهت تهيه وتنظيم شاخص هاي آموزش و پرورش و تجزيه وتحليل آنها و ارائه گزارشهاي لازم </t>
  </si>
  <si>
    <t xml:space="preserve">كارشناس آموزش متوسطه نظري </t>
  </si>
  <si>
    <t xml:space="preserve">اقدام لازم درخصوص تهيه وصدوردستورالعملهاي مربوط به آموزش وپرورش متوسطه نظري وپيش دانشگاهي  . </t>
  </si>
  <si>
    <t xml:space="preserve">همكاري وسازماندهي آموزشي وپرورشي آموزشگاههاي متوسطه ، پيش دانشگاهي  با توجه به درجه بندي وضوابط موجود . </t>
  </si>
  <si>
    <t xml:space="preserve">تلاش جهت تلفيق فعاليتهاي آموزشي وپرورشي در واحدهاي آموزشي مربوط </t>
  </si>
  <si>
    <t xml:space="preserve">همكاري لازم در امر تحقق مدرسه محوري باهمكاري واحدهاي ذيربط در اداره كل متبوع </t>
  </si>
  <si>
    <t xml:space="preserve">رسيدگي به آمار وجريان ثبت نام دانش آموزان دوره آموزش متوسطه نظري و پيش دانشگاهي  وارائه گزارش لازم به مقام مسئول جهت اقدامات لازم . </t>
  </si>
  <si>
    <t xml:space="preserve">اقدام لازم جهت  ارسال مدارك تحصيلي منتقلين به واحدهاي متقاضي پس ازانجام  بررسيهاي لازم . </t>
  </si>
  <si>
    <t xml:space="preserve">اقدام به ابلاغ بخشنامه ها ودستورالعملهاي مربوط به آموزشگاههاي تحت نظارت . </t>
  </si>
  <si>
    <t xml:space="preserve">معرفي دبيران داوطلب جهت شركت در كلاسهاي كارآموزي با نظرمسولين مربوط . </t>
  </si>
  <si>
    <t xml:space="preserve">شركت درجلسات وسمينارهاي مربوط به آموزش متوسطه نظري  وپيش دانشگاهي و دوره تكميلي بزرگسالان </t>
  </si>
  <si>
    <t>مراقبت برپيشرفت برنامه هاي آموزشي و پرورشي متوسطه نظري   و پيش دانشگاهي.</t>
  </si>
  <si>
    <t>اقدام به توزيع بولتن ونشريات بين دبيران و كاركنان آموزشي دردوره ي مربوطه .</t>
  </si>
  <si>
    <t xml:space="preserve">انجام امورمشمولين نظام وظيفه سطوح آموزشي دردوره مربوط . </t>
  </si>
  <si>
    <t xml:space="preserve">پيش بيني نيازمنديهاي آموزشي و پرورشي مربوط از نظرتأمين نيروي انساني با توجه به درجه بندي وضوابط موجود ،تجهيزاتي، ساختماني وآزمايشگاهي . </t>
  </si>
  <si>
    <t xml:space="preserve">انجام اقدامات لازم درمورد غيبت دبيران وسايركاركنان واعلام نتايج به مسئولين مافوق  . </t>
  </si>
  <si>
    <t>بازديدازواحدهاي آموزشي وپرورشي جهت اقدام لازم به منظور رفع مشكلات موجودبانظرمسولين ذيربط</t>
  </si>
  <si>
    <t>همكاري لازم جهت ارزشيابي مستمرازفعاليتهابه منظوربهبودبرنامه هاي  آموزشي و پرورشي ورفع نارسايي هاي موجود</t>
  </si>
  <si>
    <t xml:space="preserve">نظارت برنحوه نقل وانتقال دبيران وسايركاركنان . </t>
  </si>
  <si>
    <t xml:space="preserve">تهيه گزارشهاي  ماهانه وسالانه ازفعاليتهاي انجام شده </t>
  </si>
  <si>
    <t>تلاش لازم در جهت حسن برگزاري مسابقات ،علمي فرهنگي ، هنري ،ادبي و جشنواره ها</t>
  </si>
  <si>
    <t xml:space="preserve">همكاري جهت تشكيل شوراي دانش آموزي با هماهنگي واحدهاي ذيربط </t>
  </si>
  <si>
    <t xml:space="preserve">تعامل با گروه هاي آموزشي به منظور ارتقاء سطح فعاليتهاي آموزش و پرورش </t>
  </si>
  <si>
    <t xml:space="preserve">اهتمام لازم به منظور تلفيق فعاليتهاي آموزش وپرورش </t>
  </si>
  <si>
    <t xml:space="preserve">تهيه وتنظيم شاخص هاي آموزش و پرورش و تجزيه وتحليل آنها و ارائه گزارشهاي لازم </t>
  </si>
  <si>
    <t>كارشناس آموزش نيروي انساني و تكريم مقام معلم</t>
  </si>
  <si>
    <t>اهتمام جهت حسن اجراي ضوابط ومقررات ودستورالعملهاي درزمينه شغل مربوط</t>
  </si>
  <si>
    <t>تلاش براي حسن اجراي دستورالعملهاي ابلاغي از اداره کل دررابطه با دوره هاي آ موزشي موردنيازكاركنان</t>
  </si>
  <si>
    <t xml:space="preserve">تهيه طرحهاي لازم براي حسن اجراي دوره هاي آموزشي كاركنان وارائه آن به کارشناس مسئول مربوطه </t>
  </si>
  <si>
    <t>تهيه طرحها و برنامه هاي لازم جهت توسعه آ موزش ضمن خدمت واستفاده  بهينه ازدوره هاي آ موزشي</t>
  </si>
  <si>
    <t xml:space="preserve">پيشنهاد دوره هاي لازم جهت توانمندسازي كاركنان اداري و آموزشي </t>
  </si>
  <si>
    <t xml:space="preserve">ارزيابي مستمراز برگزاري دوره هاي آموزشي </t>
  </si>
  <si>
    <t xml:space="preserve">نظارت واجراي دوره هاي آموزشي براساس برنامه هاي پيش بيني شده با توجه به امكانات موجود و با نظرمعاون پژوهش، برنامه ريزي و آموزش نيروي انساني. </t>
  </si>
  <si>
    <t xml:space="preserve">پيش بيني وتهيه وسايل آموزشي وكمك آموزشي متناسب با نياز دوره ها با همكاري مسئولين ذيربط </t>
  </si>
  <si>
    <t xml:space="preserve">تهيه سرفصلهاي دوره هاوارايه به مدرسين  جهت تهيه منابع آموزشي </t>
  </si>
  <si>
    <t xml:space="preserve">پيش بيني وجذب مدرسان واجد شرايط براي اجراي دوره ها با نظرمعاون پژوهش، برنامه ريزي و آموزش نيروي انساني و مسئولين مربوط . </t>
  </si>
  <si>
    <t xml:space="preserve">برآورد اعتبارات لازم به منظور برگزاري دوره هاي كارآموزي درسطح  منطقه  وارائه آن به مسئولين  مربوطه . </t>
  </si>
  <si>
    <t xml:space="preserve">هزينه اعتبار دوره ها براساس دستورالعملهاي صادره وضوابط ومقررات مربوط . </t>
  </si>
  <si>
    <t xml:space="preserve">تهيه پيش نويس مكاتبات لازم با اداره كل استان در زمينه اجراي دوره هاي آموزش ضمن خدمت درسطح منطقه  . </t>
  </si>
  <si>
    <t>اقدام لازم درجهت اجراي صحيح دستورالعملها وبرنامه هاي اعلام شده ازسوي اداره برنامه ریزی وآموزش نیروی انسانی اداره كل متبوع .</t>
  </si>
  <si>
    <t xml:space="preserve">تهيه گزارشات آماري وتفصيلي از وضعيت آموزش ضمن خدمت اداره مربوط جهت انعكاس آن به  اداره كل متبوع . </t>
  </si>
  <si>
    <t xml:space="preserve">تهيه دفاترآماري ونرم افزارهاي لازم  به منظورثبت اسامي داوطلبان دوره هاي آموزش ضمن خدمت نيروي انساني . </t>
  </si>
  <si>
    <t xml:space="preserve">تعيين ومعرفي داوطلبان واجدشرايط براي شركت دردوره هاي  كارآموزي وبازآموزي  . </t>
  </si>
  <si>
    <t>توزيع مطالب آموزشي ونشريات علمي بين شركت كنندگان دربرنامه هاي آموزشي .</t>
  </si>
  <si>
    <t xml:space="preserve">تهيه فهرست دبيران ، مدرسان مجرب و متعهد جهت معرفي به مركز آموزش ضمن خدمت استان  . </t>
  </si>
  <si>
    <t xml:space="preserve">تهيه وسايل رفاهي براي شركت كنندگان دردوره هاي ضمن خدمت . </t>
  </si>
  <si>
    <t>تهيه گزارشات ماهانه وسالانه از فعاليتهاي انجام شده  وارائه آن به مقام مافوق جهت ارائه به مسئولين ذيربط</t>
  </si>
  <si>
    <t>اهنمام لازم در برگزاري دوره هاي آموزش جهت نيروهاي آزاد و سربازمعلم باهمكاري واحدهاي ذيربط برابرضوابط موجود.</t>
  </si>
  <si>
    <t xml:space="preserve">بررسي ، مطالعه ،تحقيق و پژوهش به منظور كسب مهارتهاي لازم و ارتقاء علمي جهت ارائه ي راهكارهاي مناسب در زمينه ي شغل مورد تصدي </t>
  </si>
  <si>
    <t xml:space="preserve">كارشناس بودجه  </t>
  </si>
  <si>
    <t>اهتمام لازم جهت حسن اجراي ضوابط ومقررات ودستورالعملها درزمينه شغل مربوط.</t>
  </si>
  <si>
    <t>هماهنگي و همكاري با كارشناس مسئول مربوط</t>
  </si>
  <si>
    <t>شركت درگردهمايي هاي استاني جهت اطلاع ازسياستها واهداف موردنظر طبق نظر مقام مافوق</t>
  </si>
  <si>
    <t>مستندسازي فعاليتهاو برنامه ريزي وثبت اطلا عات موجود.</t>
  </si>
  <si>
    <t>انجام امورمربوط به دبيرخانه كميته برنامه ريزي</t>
  </si>
  <si>
    <t xml:space="preserve">ارسال فرمهاي گزارش ماهانه به واحدهاي ذيربط و دقت درجمع آوري آنها و راهنمايي مديران مدارس و سير عوامل درتنظيم آمارها و فرمهاي مذكور . </t>
  </si>
  <si>
    <t xml:space="preserve">دريافت نمونه فرمهاي بودجه ودستورالعملها و از واحدبودجه استان . </t>
  </si>
  <si>
    <t>پيشنهاد بودجه منطقه به كارشناس مسئول</t>
  </si>
  <si>
    <t>انجام اقدامات لازم به منظورتوزيع اعتبارات ابلاغي   .</t>
  </si>
  <si>
    <t xml:space="preserve">تلاش براي رعايت ضوابط اجرايي بودجه </t>
  </si>
  <si>
    <t>نظارت برنحوه  صحيح هزينه اعتبارات  ابلاغي</t>
  </si>
  <si>
    <t>همكاري لازم جهت تنظيم بودجه استان.</t>
  </si>
  <si>
    <t xml:space="preserve">ارايه پيشنهادات لازم  جهت تامين  منابع مالي جديد.    </t>
  </si>
  <si>
    <t xml:space="preserve">انجام امور مربوط به ثبت تغييرات تأمين رديف حقوقي ، انتصاب مجدد وتأمين رديف حقوقي جديدالاستخدام  تغییر دوره /ماموریت تحصیلی ،احكام مزايا و حق التدريس وحق الزحمه ها با رعایت قوانین ومقررات . </t>
  </si>
  <si>
    <t>مطالعه وبررسي مداوم در مورد نیازهای  آموزش وپرورش به منظور پيش بيني دقيق بودجه .</t>
  </si>
  <si>
    <t>همكاري باسايرواحدها به منظور پيش بيني كادر مورد نياز آن ها و برآورد احتياجات پرسنلي منطقه  جهت اعلام آن به اداره كل.</t>
  </si>
  <si>
    <t>همكاري با مسئولان امورمالي وپشتیبانی اداری در راستای پیشبرد اهداف  آموزش وپرورش .</t>
  </si>
  <si>
    <t xml:space="preserve">تلاش براي بروزنمودن اطلاعات بااستفاده ازسيستم هاي رايانه اي.  </t>
  </si>
  <si>
    <t xml:space="preserve">هماهنگی با واحدهای ذیربط در خصوص بکارگیری نیروهای پاره وقت ،سرباز معلم و... </t>
  </si>
  <si>
    <t>همکاری در زمینه تامین ردیفهای استخدامی طبق دستور العملها ی مربوط.</t>
  </si>
  <si>
    <t>بررسی مطالعه ،تحقیق،پژوهش به منظور کسب مهارتهای لازم وارتقاءعلمی جهت ارائه ی راهکارهای مناسب در زمینه ی شغل مورد تصدی .</t>
  </si>
  <si>
    <t>تهیه وتنظیم بخشنامه ها ودستور العمل های لازم در زمینه شغل مورد تصدی وابلاغ به واحدهای ذیربط ودقت لازم جهت جسن اجرای آنها.</t>
  </si>
  <si>
    <t xml:space="preserve">كارشناس پژوهش و تحقيقات </t>
  </si>
  <si>
    <t>همکاری با سایر کارشناسان ذیربط  در زمینه وظایف محوله.</t>
  </si>
  <si>
    <t>ارتباط مستمر با كارشناسان پژوهش و تحقيقات استان  و پیگیری امور محوله از طرف آنان با هماهنگی مسئول مافوق.</t>
  </si>
  <si>
    <t>اقدام در جهت تهیه کتب مرجع و ابزار لازم در زمینه تحقیقات به منظور پشتیبانی از طرح های پژوهشی در سطح شهرستان/منطقه.</t>
  </si>
  <si>
    <t>ایجاد بستر مناسب جهت راه اندازی کمیته های تحقیقاتی، پژوهشی در شهرستان / منطقه.</t>
  </si>
  <si>
    <t>برقراری ارتباط با دانشگاهها و مراکز آموزشی و تحقیقاتی در سطح ظهرستان /منطقه و هماهنگی با واحدهای کارشناسی تحقیقات استان جهت تبادل اطلاعات با نظر مسئول مافوق.</t>
  </si>
  <si>
    <t>اقدام لازم جهت فعال نمودن برنامه های معلم پژوهنده در سطح منطقه.</t>
  </si>
  <si>
    <t>اقدام در خصوص برگزاری دوره های ضمن خدمت مورد نیاز جهت فرهنگیان علاقه مند به امر تحقیق و پژوهش با همکاری واحدهای ذیربط.</t>
  </si>
  <si>
    <t>بررسی و اظهار نظر در مورد ادامه فعالیت موسسات پژوهشی تحقیقی که طرح های پژوهشی را انجام می دهند. با توجه به گزارش های ارسال شده از لحاظ پیشرفت کمی و کیفی.</t>
  </si>
  <si>
    <t>اقدام در خصوص شناسایی و ایجاد بانک اطلاعاتی محققان، پژوهشگران و صاحب نظران در مسائل آموزش و پرورش به منظور استفاده از تجربیات و نظرات آنها در سطح شهرستان/منطقه.</t>
  </si>
  <si>
    <t>اقدام در زمینه برگزاری دوره های آموزشی کوتاه مدت جهت رابطین تحقیقاتی و فرهنگیان علاقه مند به تحقیق.</t>
  </si>
  <si>
    <t>اقدام در زمینه تهیه دستور کار جلسات شورای تحقیقات و پیگیری مصوبات تا حصول نتیجه.</t>
  </si>
  <si>
    <t>همکاری لازم با مجریان طرح های تحقیقاتی  در شهرستان/منطقه جهت حل مشکلات آنان.</t>
  </si>
  <si>
    <t>تهیه پیش نویس مکاتبات و ارائه گزارشات لازم به مسئولین مافوق.</t>
  </si>
  <si>
    <t>اقدام در جهت شناسایی اسناد و مدارک پژوهشی به منظور راه اندازی و تقویت بانک های اطلاعاتی مبتنی بر فناوری های نوین.</t>
  </si>
  <si>
    <t>اقدام در جهت سوق دادن موضوعات تحقیقات و پایان نامه های دانشگاهی به سمت مسائل و مشکلات آموزش و پرورش شهرستان/منطقه.</t>
  </si>
  <si>
    <t>اقدام لازم در خصوص  برنامه های معلم پژوهنده در سطح شهرستان/منطقه.</t>
  </si>
  <si>
    <t>اقدام لازم به منظور نشر یافته های پژوهشی و انعکاس آنها به مسئولین مافوق.</t>
  </si>
  <si>
    <t>بررسی، مطالعه و تحقیق و پژوهش به منظور کسب مهارتهای لازم و ارتفاء علمی جهت ارائه راهکارهای مناسب در زمینه شغل مورد تصدی.</t>
  </si>
  <si>
    <t>استفاده از فن آوری اطلاعات و ارتباطات و اتوماسیون اداری در زمینه شغل و وظایف محوله.</t>
  </si>
  <si>
    <t>شرکت در جلسات ، گردهمائی، کمیسیون ها و دوره های آموزشی و کمیته های کاری در حیطه وظایف محوله با نظر مس ئولین ما فوق.</t>
  </si>
  <si>
    <t xml:space="preserve">كارشناس پيگيري امور دفتر  </t>
  </si>
  <si>
    <t xml:space="preserve">يادداشت تاريخ و ساعت تشكيل جلسات و ملاقاتها و اعلام به مدير / رييس اداره </t>
  </si>
  <si>
    <t>برقراي ارتباط تلفني ويادداشت اسامي وخلاصه درخواستهاوارايه گزارش به مدير/رييس اداره</t>
  </si>
  <si>
    <t xml:space="preserve">پاسخگوئي به سئوالات مراجعان مربوط و مراقبت درحسن انجام كارآنها </t>
  </si>
  <si>
    <t>ثبت نامه هادردفتر/ اتوماسيون مخصوص</t>
  </si>
  <si>
    <t>مرتب كردن نامه هاجهت مطالعه وامضاواعاده انهابه واحدهاي مربوط</t>
  </si>
  <si>
    <t xml:space="preserve">دريافت نامه ها اوراق ،پرونده ها و ساير مكاتبات رسيده به حوزه محل خدمت و ثبت خلاصه مشخصات وجريان آنها در رايانه يا دفاتر مربوط </t>
  </si>
  <si>
    <t xml:space="preserve">تفكيك وتوزيع نامه ها ،گزارشها و ساير مكاتبات بين افراد واحد مربوط و پيگيري كردن آنها ودورنگارآنهادرصورت لزوم. </t>
  </si>
  <si>
    <t xml:space="preserve">انجام اقدامات لازم در زمينه نگهداري و بايگاني كردن پرونده ها ،اوراق ،نامه ها ،گزارشها وساير اسناد ومدارك واحد مربوط در محل هاي مخصوص </t>
  </si>
  <si>
    <t>تنظيم ليست متقاضيان ملاقات با مدير/رئيس مربوط و تعيين ساعات ملاقات براي آنها</t>
  </si>
  <si>
    <t xml:space="preserve">تهيه وتنظيم گزارشها لازم پيرامون مطالب ووقايع مهم روزانه جهت ارائه به مدير/رئيس مربوط </t>
  </si>
  <si>
    <t xml:space="preserve">ابلاغ دستورهای صادره  به اشخاص وموسسات ذيربط وواحدهاي تابعه برحسب خط مشي تعيين شده و در صورت لزوم پيگيري انها </t>
  </si>
  <si>
    <t>آماده كردن سوابق و پرونده هاي مربوط به كميسيونها و جلسات وسمينارهابراي اطلاع ومطالعه مدير/رئيس.</t>
  </si>
  <si>
    <t>تنظيم اوقات جلسات وكميسيونهايي كه دردفترمدير/رئيس تشكيل مي گرددومطلع ساختن مقامات ياافرادشركت كننده درجلسه.</t>
  </si>
  <si>
    <t>پاسخگويي مناسب به مراجعين وراهنمايي آنهاودرصورت لزوم فراهم آوردن امكانات انجام درخواستهايي كه تقاضاي آن بدون ملاقات بامقام ذيربط امكان پذيراست.</t>
  </si>
  <si>
    <t>رازداري وحفظ امانت وبرخوردمناسب باارباب رجوع</t>
  </si>
  <si>
    <t xml:space="preserve">استفاده از فناوری اطلاعات و اتوماسیون اداری در زمینه شغل و وظایف محوله. </t>
  </si>
  <si>
    <t xml:space="preserve">كارشناس تربيت بدني </t>
  </si>
  <si>
    <t xml:space="preserve">ابلاغ بخشنامه ها ودستورالعملهاي صادره از وزارت مبتوع و اداره كل آموزش وپرورش استان به واحدهاي آموزشي با نظر و هماهنگي كارشناس مسئول. </t>
  </si>
  <si>
    <t xml:space="preserve">تهيه وتنظيم برنامه هفتگي مربيان ورزش با نظر مقامات مافوق و هماهنگي با مدارس ذيربط . </t>
  </si>
  <si>
    <t xml:space="preserve">تلاش جهت حسن اجراي برنامه هاي تربيت بدني در واحدهاي آموزشي شهرستان و منطقه . </t>
  </si>
  <si>
    <t>ارزشيابي دقيق از فعاليتهاي مربيان ورزشي واحدهاي آموزشي از طريق بازديدهاي مداوم و مستمر .</t>
  </si>
  <si>
    <t xml:space="preserve">ا هتمام لازم  جهت تشكيل كانون هاي ورزشي در رشته هاي مختلف و نظارت مستمر بر كار آنها </t>
  </si>
  <si>
    <t>بررسي گزارش فعاليتهاي ورزشي آموزشگاههاي مربوط و تهيه گزارش كلي براساس آن به منظور ارسال به اداره كل آموزش وپرورش استان و ساير واحدهاي ذيربط .</t>
  </si>
  <si>
    <t>اجراي طرح استعداد يابي  و كشف و هدايت توانمنديهاي دانش آموزان ورزشكار و نظارت بر كار مربيان ورزش در مدارس و كانونها در اين راستا</t>
  </si>
  <si>
    <t>اجراي طرح اصلاح ناهنجاريهاي فيزيكي دانش آموزان با انجام حركات اصلاحي</t>
  </si>
  <si>
    <t xml:space="preserve">تهيه و تنظيم برنامه استفاده دانش آموزان ازسالنها و ميادين ورزشي ونظارت برفعاليت آنها . </t>
  </si>
  <si>
    <t xml:space="preserve">مراقبت در حفظ اموال تربيت بدني منطقه برطبق ضوابط ومقررات موجود . </t>
  </si>
  <si>
    <t xml:space="preserve">معرفي مربيان ورزشي جهت گذراندن كلاسهاي كارآموزي ودوره هاي كوتاه مدت طبق دستورالعملهاي صادره  </t>
  </si>
  <si>
    <t xml:space="preserve">تلاش لازم به منظور  تشكيل گروهها وانجمنهاي ورزشي آموزشگاههاي حوزه  مربوط . </t>
  </si>
  <si>
    <t xml:space="preserve">همكاري لازم جهت  تشكيل شوراي ورزشي وشركت درجلسات مربوط به آن . </t>
  </si>
  <si>
    <t xml:space="preserve">تهيه مقدمات ،لوازم و انتخاب محل جهت برگزاري مسابقات ورزشي آموزشگاههاي تابعه و بكارگيري تمهيدات مناسب  ونظارت برحسن اجراي آن .تهیه تقویم مسابقات </t>
  </si>
  <si>
    <t xml:space="preserve">انجام اقدامات لازم براي انتخاب ومعرفي ورزشكاران جهت شركت در مسابقات قهرماني آموزشگاههاي استان وكشور . </t>
  </si>
  <si>
    <t>تهيه گزارش كار ماهانه وسالانه ازفعاليتهاي ورزشي در سطح منطقه به منظور ارايه آن به مسئولين مافوق ودرصورت لزوم ارسال آنها به واحدهاي مركزي وسازمان آموزش وپرورش مربوط .</t>
  </si>
  <si>
    <t xml:space="preserve">انجام طرحهاي مناسب جهت ترويج فرهنگ ورزش همگاني و ارتقاء سطح سلامت جامعه </t>
  </si>
  <si>
    <t xml:space="preserve">تهيه دستورالعملهاي لازم درمورد انجام برنامه هاي ورزشي دوره هاي مختلف تحصيلي مربوط به مدارس طبق دستور ومقررات مربوط . </t>
  </si>
  <si>
    <t xml:space="preserve">برنامه ریزی وهدایت امر تربیت بدنی در مسیر هدایت دانش آموزان به اخلاق ورزشی، پایبندی به ارزشها، روحیه شهامت و مردانگی و جوانمردی </t>
  </si>
  <si>
    <t xml:space="preserve">كارشناس تعاون و امور رفاهي كاركنان  </t>
  </si>
  <si>
    <t>همكاري لازم جهت حسن اجراي نامه ها وبخشنامه هاي ابلاغي از حوزه ستادي  و سازمان  درزمينه شغل مربوط واقدام مقتضي.</t>
  </si>
  <si>
    <t xml:space="preserve">برنامه ريزي جهت حسن انجام امورمحوله </t>
  </si>
  <si>
    <t xml:space="preserve">تهيه دستورالعملها وبخشنامه هاي موردنياز با نظر مسئول مافوق </t>
  </si>
  <si>
    <t>اقدام لازم  جهت حسن  انجام امور مربوط به بيمه كاركنان آموزشي واداري از قبيل صدور و تعويض دفترچه درماني و ...</t>
  </si>
  <si>
    <t>انجام امور مربوط به خانه هاي سازماني و خانه هاي معلم</t>
  </si>
  <si>
    <t>انجام امور مربوط به متقاضيان وام ( كاركنان اداري وآموزشي) .</t>
  </si>
  <si>
    <t xml:space="preserve">تهيه وارائه فهرست لازم جهت كسرحق بيمه كاركنان به كارشناسي امورمالي  . </t>
  </si>
  <si>
    <t xml:space="preserve">تهيه پيش نويس مكاتبات مربوط به معرفي كاركنان اداري وآموزشي به ساير بخش ها و حوزه ها با نظر مقام مافوق </t>
  </si>
  <si>
    <t xml:space="preserve">همكاري لازم جهت ايجاد و توسعه صندوقهاي وام ضروري و صندوق ذخيره فرهنگيان و... </t>
  </si>
  <si>
    <t xml:space="preserve">تهيه پيش نويس مكاتبات مربوط به معرفي معلمان و كاركنان جهت دريافت  تسهيلات لازم ازطريق بانكها وغيره </t>
  </si>
  <si>
    <t>اقدام لازم جهت كسراقساط  تسهيلات  رفاهي دريافتي ازطريق كاركنان.</t>
  </si>
  <si>
    <t>انجام امورمربوط به مهدهاي كودك وابسته به وزارت آموزش و پرورش در سطح شهرستان/منطقه</t>
  </si>
  <si>
    <t xml:space="preserve">نظارت و تهيه گزارش دوره اي از مراكزآموزشي ورفاهي فرهنگيان. </t>
  </si>
  <si>
    <t xml:space="preserve">تهيه پيش نويس مكاتبات مربوط به تشكيل شركتهاي تعاوني مسكن ومصرف كاركنان و معلمان . </t>
  </si>
  <si>
    <t xml:space="preserve">اقدام لازم در خصوص ايجاد تسهيلات درماني ،‌ رفاهي وبيمه اجتماعي ،تكميلي ،حوادث ،اماكن اداري و مسكوني كاركنان وفق  مقررات  </t>
  </si>
  <si>
    <t>پيگيري امورمربوط به بيماران صعب العلاج با نظر مسئول ما فوق</t>
  </si>
  <si>
    <t xml:space="preserve">پيگيري مربوط به كمك هاي غير نقدي كاركنان با هماهنگي واحدهاي ذيربط </t>
  </si>
  <si>
    <t>كارشناس تكنولوژي، گروههاي آموزشي</t>
  </si>
  <si>
    <t>همكاري بامعاون مربوطه وسايركارشناسان</t>
  </si>
  <si>
    <t xml:space="preserve">اهتمام لازم جهت حسن اجراي ضوابط ومقررات ودستورالعملهاي ابلاغي درزمينه شغل </t>
  </si>
  <si>
    <t>برنامه ريزي درمورد چگونگي هدايت و ترغيب دبيران و هنر آموزان در فرايند ياددهي و يادگيري   .</t>
  </si>
  <si>
    <t xml:space="preserve">برنامه ريزي جهت گسترش كاربردتكنولوزي درواحدهاي آموزشي </t>
  </si>
  <si>
    <t>تلاش براي توسعه وتجهيزوراه اندازي سيستمهاي صوتي وتصويري وآ زمايشگاهي وكارگاهي</t>
  </si>
  <si>
    <t xml:space="preserve">برنامه ريزي  به منظور اجراء وگسترش طرح آموزش از طريق تصوير در واحدهاي آموزشي </t>
  </si>
  <si>
    <t xml:space="preserve">تهيه طرحهاي لازم جهت استفاده معلمان ازوسايل كمك آ موزشي </t>
  </si>
  <si>
    <t>همكاري باآ موزش نيروي انساني اداره كل جهت تشكيل دوره هاي آ موزشي موردنياز معاونين فناوري آموزشي واحدهاي آموزشي</t>
  </si>
  <si>
    <t>بررسي مستمروسايل وموادكمك آ موزشي موجود در واحدهاي آ موزشي</t>
  </si>
  <si>
    <t xml:space="preserve">هدايت وسازماندهي فعاليتهاي آ زمايشگاهها وكارگاهها و برگزاري مسابقات كارگاهي و آزمايشگاهي </t>
  </si>
  <si>
    <t xml:space="preserve">اقدام لازم جهت توزيع تجهيزات آ موزشي  </t>
  </si>
  <si>
    <t xml:space="preserve">تلاش لازم به منظورتهيه وتوليدنرم افزارهاي آ موزشي موردنيازواحدهاي آموزشي </t>
  </si>
  <si>
    <t>اقدام لازم جهت تشكيل گروههاي آموزشي و تامين نيروهاي مورد نياز برابر مقررات و ضوابط موجود</t>
  </si>
  <si>
    <t>نظارت برفعاليتهاي گروههاي آموزشي وايجادهماهنگي هاي لازم</t>
  </si>
  <si>
    <t xml:space="preserve">همكاري با كارشناسان آموزش و پرورش متوسطه نظري ومهارتي در راستاي ترويج فرهنگ استفاده از تكنولوژي آموزشي در مدارس </t>
  </si>
  <si>
    <t>تهيه طرحهاي لازم جهت بالابردن كارايي گروههاي آموزشي</t>
  </si>
  <si>
    <t xml:space="preserve">تهيه برنامه ساليانه  ودستوركارجلسات </t>
  </si>
  <si>
    <t>جمع آوري صورتجلسات و نظرات گروههاي آ موزشي  وجمع بندي وانعكاس ان به واحدهاي آموزشي  منطقه</t>
  </si>
  <si>
    <t>ارزشيابي ازفعاليت گروههاي آ موزشي</t>
  </si>
  <si>
    <t xml:space="preserve">برنامه ريزي جهت استفاده از شبكه هاواطلاع رساني در زمينه  ياد دهي و يادگيري </t>
  </si>
  <si>
    <t xml:space="preserve">كارشناس حراست </t>
  </si>
  <si>
    <t>-     همكاري باكارشناس مسول درانجام امورمحوله</t>
  </si>
  <si>
    <t xml:space="preserve">-      ارايه  طرح  هاي لازم جهت حراست ونگهداري ازپرسنل ، تأسيسات ومدارك محرمانه مديريت / اداره و واحدهاي تابعه به كارشناس مسول . </t>
  </si>
  <si>
    <t>-     نظارت ومراقبت بركليه امور مربوط به حراست وانجام اقدامات لازم به منظور پيشگيري از حوادث غيرمترقبه بانظرمقامات مافوق.</t>
  </si>
  <si>
    <t xml:space="preserve">-      همكاري جهت رعايت كليه دستورالعملهاي حفاظتي و نظارت برحسن اجراي آنها وارائه پيشنهادات اصلاحي درجهت رفع نقايص و بهبود روشهاي حراستي به  مسئول مافوق . </t>
  </si>
  <si>
    <t>-     انجام بررسيهاي مستمر به منظور حصول اطمينان از رعايت اصول حراستي درامور مكاتباتي ومخابراتي بانظرمسئول مافوق.</t>
  </si>
  <si>
    <t xml:space="preserve">-     همكاري جهت كنترل ونظارت و بررسي وضع حراستي مديريت / اداره و واحدهاي تابعه وتهيه گزارشهاي لازم . </t>
  </si>
  <si>
    <t>-     كنترل ونظارت بر اسناد ومدارك محرمانه واصله از ادارات وسازمانهاي دولتي وحراست ازآنها براساس مقررات بانظركارشناس  مسول.</t>
  </si>
  <si>
    <t>-     انجام امور حراستي مرتبط با حوزه فناوري اطلاعات به منظور اطمينان از حفظ و حراست داده ها و شبكه هاي ارتباطي با همكاري مقام مافوق</t>
  </si>
  <si>
    <t>-     همكاري لازم جهت حفاظت ازجلسات ، سخنرانيها وگردهمائيهاي مربوطه كه ازسوي مديريت/ اداره /منطقه آموزش وپرورش برگزار ميگردد.</t>
  </si>
  <si>
    <t>-     بررسي گزارشهاي رسيده درخصوص مسائل حراستي .</t>
  </si>
  <si>
    <t>-     بازديد از واحدهاي تابعه به صورت موردي و ادواري طبق دستور مقامات مسئول</t>
  </si>
  <si>
    <t xml:space="preserve">-     شركت درجلسات وكميسيونهاي مربوط . </t>
  </si>
  <si>
    <t xml:space="preserve">-     بررسي ،مطالعه ،تحقيق . پژوهش به منظور كسب مهارتهاي لازم و ارتقاء علمي جهت ارائه ي راهكارهاي مناسب در زمينه ي شغل مورد تصدي </t>
  </si>
  <si>
    <t>-    استفاده از فناوری اطلاعات و اتوماسیون اداری در زمینه شغل و وظایف محوله.</t>
  </si>
  <si>
    <t xml:space="preserve">-    تهيه پيش نويس مكاتبات وگزارشهاي لازم </t>
  </si>
  <si>
    <t xml:space="preserve">-    پاسخگويي مناسب به تماس هاي تلفني وسوالات حضوري مراجعان در چارچوب وظايف مربوط به پست مورد تصدي  </t>
  </si>
  <si>
    <t>-    انجام سايرامور ارجاعي مربوط در صورت لزوم</t>
  </si>
  <si>
    <t xml:space="preserve">  كارشناس حقوقي، املاك و حمايت قضايي كاركنان</t>
  </si>
  <si>
    <t>همكاري با كارشناس مسئول مربوطه درانجام امورمحوله</t>
  </si>
  <si>
    <t>تعقيب دعاوي واحدهاي تابعه درمراجع قضايي عليه اشخاص حقيقي وحقوقي بانظر مدير/رييس اداره.</t>
  </si>
  <si>
    <t>اظهارنظرحقوقي  درباره انعقاد قراردادهاي مدير/ رئيس اداره  و واحدهاي تابعه باا شخاص حقيقي وحقوقي.</t>
  </si>
  <si>
    <t>شركت فعال درتمامي جلسات دادرسي قضايي و رسيدگي در مراجع تشخيص وحل اختلاف جهت دفاع ازحقوق آ موزش و پرورش</t>
  </si>
  <si>
    <t>اقدام لازم جهت وصول هزينه هاي تحصيلي اشخاص متعهدكه ازتعهدخوداستنكاف نموده اند</t>
  </si>
  <si>
    <t xml:space="preserve">تلاش لازم جهت وصول اضافه دريافتي اشخاص حقيقي وحقوقي ازاعتبارات آ موزش و پرورش با هماهنگي واحدهاي ذيربط </t>
  </si>
  <si>
    <t>اهتمام لازم به منظورتحصيل اسناد مالكيت اراضي واعيان آموزش و پرورش ومكانيزه نمودن آ نها</t>
  </si>
  <si>
    <t xml:space="preserve">مراجعه به ادارات ذيربط جهت تنظيم قرارداداجاره املاك  آموزشي </t>
  </si>
  <si>
    <t xml:space="preserve">اهتمام لازم جهت رعايت حقوق آموزش و پرورش درخريداملاك موردنياز </t>
  </si>
  <si>
    <t xml:space="preserve">انجام خدمات حمايت قضايي از كاركنان اموزش و پرورش از جمله مشاوره ،تهيه دادخواست ، شركت در جلسات دادرسي به لحاظ قانوني و حمايت قضايي از كاركنان دولت </t>
  </si>
  <si>
    <t>همكاري لازم باسايركارشناسان وكاركنان اداري.</t>
  </si>
  <si>
    <t>همكاري لازم باكارشناسي امورحقوقي سازمان</t>
  </si>
  <si>
    <t>نظارت لازم برتهيه آيبن نامه ها ودستورالعملهاي موردنيازواظهارنظرحقوقي نسبت به آنها</t>
  </si>
  <si>
    <t xml:space="preserve">اقدام به وصول مطالبات آموزش و پرورش از اشخاص حقيقي وحقوقي </t>
  </si>
  <si>
    <t xml:space="preserve">كارشناس خريد </t>
  </si>
  <si>
    <t>همكاري با ساير كاركنان اداره تداركات و خدمات در انجام وظايف محوله؛</t>
  </si>
  <si>
    <t>نظارت بر كار كارپردازان و ارائه راهنمائي‌هاي لازم؛</t>
  </si>
  <si>
    <t>اقدام لازم جهت اخذ تنخواه‌گردان مورد نياز براي خريد وسايل و ملزومات با نظر رئيس و مقام مافوق</t>
  </si>
  <si>
    <t>انجام خريدهايي كه طبق دستور مسئولين مافوق انجام مي‌گيرد؛</t>
  </si>
  <si>
    <t>مراقبت در انجام تشريفات قانوني لازم در معاملات دولتي و رعايت كامل آيين‌نامه‌ها و مقررات مربوط؛</t>
  </si>
  <si>
    <t>نظارت بر انبار و هزينه مربوط به امور نقليه منطقه؛</t>
  </si>
  <si>
    <t>تلاش لازم به منظور تهيه و تعمير وسايل و لوازم اداري واحدهاي تابعه طبق درخواست‌هاي رسيده و دستورات لازم با رعايت قوانين و مقررات و رعايت اصل صرفه‌جويي؛</t>
  </si>
  <si>
    <t>اهتمام لازم جهت تنظيم اسناد خريد وسايل و لوازم و مصالح ساختماني مربوط به  شهرستان /منطقه</t>
  </si>
  <si>
    <t>اقدام به واريز تنخواه گردان دريافتي؛</t>
  </si>
  <si>
    <t>انجام  هزينه‌ها و اسناد عمراني و تأسيساتي و نظارت بر هزينه هاي واحد هاي آموزشي و مدارس</t>
  </si>
  <si>
    <t>نظارت بر نحوه حمل اجناس و لوازم خريداري شده به انبار و تحويل آنها به انباردار و اخذ رسيد و قبض انبار؛</t>
  </si>
  <si>
    <t>مراقبت لازم در نحوه انجام هزينه‌هاي جاري و تهيه اسناد هزينه؛</t>
  </si>
  <si>
    <t xml:space="preserve">كارشناس روابط عمومي </t>
  </si>
  <si>
    <t>همكاري لازم با مدير / رييس اداره و معاونان .</t>
  </si>
  <si>
    <t xml:space="preserve">تلاش براي حسن اجراي بخشنامه هاودستورالعملهاي مربوط به شغل. </t>
  </si>
  <si>
    <t>برقراري ارتباط مناسب بارسانه هاي ارتباط جمعي جهت انعكاس اخبار.</t>
  </si>
  <si>
    <t>مطالعه وبررسي روزنامه ها واستخراج مسايل مرتبط باآموزش وپرورش</t>
  </si>
  <si>
    <t>تهيه گزارش ازفعاليتهاي اداره وجمعبندي جهت ارائه به اداره كل آموزش و پرورش استان</t>
  </si>
  <si>
    <t>همكاري دربرگزاري جشنهاوسمينارهاوسايرمراسم باواحدهاي مربوط</t>
  </si>
  <si>
    <t>نظارت برانجام امورتشريفات وپذيرايي مدعوين با همكاري واحدهاي مربوط</t>
  </si>
  <si>
    <t>بررسي وكنترل بايگاني هاي جاري وراكدبارعايت مقررات وبررسي وكنترل اسنادوهماهنگي باسازمان جهت امحا اوراق براساس مقررات</t>
  </si>
  <si>
    <t xml:space="preserve">تهيه اسنادي كه بايستي برابرمقررات به سازمانهاي ذيربط ارسال گردد  </t>
  </si>
  <si>
    <t>شركت درجلسات وگردهمائي ها وسمينارهاي مربوطه با كسب اجازه ازمسئول مافوق.</t>
  </si>
  <si>
    <t>شركت درشوراي معاونين باكسب اجازه ازمدير/رييس اداره</t>
  </si>
  <si>
    <t>تلاش براي تهيه نشريات تبليغاتي، فني و بولتن هاي داخلي</t>
  </si>
  <si>
    <t>اجراي امورمطبوعاتي وسمعي وبصري وتهيه برنامه راديويي وتلويزيوني ازفعاليتهاي اداره  باكسب اجازه ازمدير/رييس اداره</t>
  </si>
  <si>
    <t xml:space="preserve">انتقال افكارعمومي مخاطبين درمسايل شهرستان/منطقه به مدير/رييس اداره   </t>
  </si>
  <si>
    <t>شركت درجلسات وكميسيونهاي مربوط .</t>
  </si>
  <si>
    <t>استفاده از فناوری اطلاعات و اتوماسیون اداری در زمینه شغل و وظایف محوله.</t>
  </si>
  <si>
    <t>كارشناس سلامت و پيشگيري از آسيب‌هاي اجتماعي</t>
  </si>
  <si>
    <t>ارائه طرح‌هاي لازم به منظور بهبود وضع تغذيه دانش‌آموزان و بهداشت دانش‌آموزان و پيشگيري از سوء مصرف مواد مخدر؛</t>
  </si>
  <si>
    <t>انجام اقدامات لازم در جهت جلب همكاري مسئولان بهداشت و درمان و آموزش پزشكي منطقه به منظور معالجه و مداواي دانش‌آموزان بيمار؛</t>
  </si>
  <si>
    <t>اجراي طرح تهيه شناسنامه سلامت دانش‌آموزان با هماهنگي واحدهاي ذيربط؛</t>
  </si>
  <si>
    <t>بازديد دوره‌اي و موردي از واحد‌هاي آموزشي تابعه به منظور بررسي فعاليت‌ها و نيازهاي بهداشتي آنها؛</t>
  </si>
  <si>
    <t>هماهنگي‌هاي لازم در زمينه اعزام اكيپ‌هاي مختلف كارشناسي بهداشت، درمان و آموزش پزشكي به منظور بررسي و شناسايي مسائل بهداشتي واحدهاي آموزشي منطقه و اقدام در خصوص رفع آنها با نظر مسئولين مافوق؛</t>
  </si>
  <si>
    <t>پیشنهاد وارائه طرح تهیه و چاپ نشريات مختلف به صورت پوستر، عكس و … در زمينه پیشگیری ازآسیبهای اجتماعی ازطریق واحدهای ذیربط.</t>
  </si>
  <si>
    <t>انجام اقدامات لازم در جهت جلب همكاري نهادها و موسسات و افراد خير در تامين نيازمنديهاي بهداشتي و تغذيه دانش‌آموزان محروم و بي‌بضاعت؛</t>
  </si>
  <si>
    <t>اجراي طرح‌هاي مربوط به سلامت دهان و دندان دانش‌آموزان و....</t>
  </si>
  <si>
    <t>تهيه گزارشهاي لازم به صورت ماهانه و سالانه از فعاليت‌هاي انجام گرفته جهت ارائه به مسئولين مافوق؛</t>
  </si>
  <si>
    <t>تهيه طرحها و برنامه‌هاي لازم جهت گسترش و ارتقاء فعاليت‌هاي بهداشتي منطبق با شرايط محلي و منطقه‌اي؛</t>
  </si>
  <si>
    <t>تهيه طرح‌هاي لازم جهت پيشگيري ازآسيب‌هاي اجتماعي؛</t>
  </si>
  <si>
    <t xml:space="preserve">نظارت بر نحوه تهيه، توزيع و مصرف شير رايگان در واحدهاي آموزشي،باهمکاری واحد مربوط..  </t>
  </si>
  <si>
    <t>بررسي، مطالعه، تحقيق و پژوهش به منظور كسب مهارتهاي لازم و ارتقاء علمي جهت ارايه‏ي راهكارهاي مناسب در زمينه شغل مورد تصدي؛</t>
  </si>
  <si>
    <t>نظارت بربوفه های مدارس ، تغذیه رایگان وآشپزخانه های مدارس ازلحاظ رعایت مسایل بهداشتی .</t>
  </si>
  <si>
    <t xml:space="preserve">كارشناس سنجش </t>
  </si>
  <si>
    <t>طراحي ،تهيه و ارتقاء شيوه ها و ابزار هاي سنجش آموزش و پرورش</t>
  </si>
  <si>
    <t>نظارت در استقرار و ارتقاء نظام مديريت الكترونيكي سنجش و ارزشيابي تحصيلي و بانك سئوال با همكاري حوزه هاي ذيربط</t>
  </si>
  <si>
    <t>بهره گيري از فن آوري نوين اطلاعات و ارتباطات  در نظام سنجش و ارزشيابي آموزش و پرورش</t>
  </si>
  <si>
    <t>نظارت در اجراء و كنترل نظامند صدور و ارتقاء ضريب ايمني مدارك دوره‌هاي تحصيلي آموزش و پرورش با هماهنگي واحدهاي ذيربط</t>
  </si>
  <si>
    <t>نظارت بر امتحانات نهايي ، و هماهنگ استاني و ملي و آزمون هاي رواني ، و استعداد سنجي دانش‌آموزان مدارس المپيادها و ساير آزمون‌هاي آموزش و پرورش</t>
  </si>
  <si>
    <t xml:space="preserve">همكاري در نهادينه سازي فرهنگ تحليل آزمون و كار جهت يافته هاي آن در كليه سطوح آموزشي و پرورشي </t>
  </si>
  <si>
    <t>طراحي ، تهيه و اعتبار سنجي آزمونهاي علمي آموزشي و رواني</t>
  </si>
  <si>
    <t xml:space="preserve">برآورد اعتبارات مورد نياز برنامه ها ، طراحها و فعاليت‌هاي سنجش آموزش و پرورش و پيشنهاد آن به مراجع ذيربط </t>
  </si>
  <si>
    <t>نظارت بر ارزيابي عملكرد حوزه‌هاي اجرايي سنجش آموزش و پرورش مناطق</t>
  </si>
  <si>
    <t>بهره گيري از ظرفيت‌هاي بخش غير دولتي و ارائه خدمات به نهادها و مؤسس‌هاي درون سازماني و برون سازماني در چارچوب ضوابط و مقررات مربوط</t>
  </si>
  <si>
    <t>اجراي كار طبقه بندي ، نگهداري و امحاء اسناد و مدارك سنجش و ارزشيابي آموزش و پرورش برابر ضوابط</t>
  </si>
  <si>
    <t>تهيه ، تدوين و اطلاع رساني بخشنامه ها و دستورالعمل هاي مورد نياز در چار چوب وظايف اختيارات</t>
  </si>
  <si>
    <t>ارائه پيشنهاد لازم درخصوص تدوين و اصلاح قوانين ، آئين نامه ها و مقررات سنجش و ارزشيابي آموزش و پرورش به مقامات مافوق</t>
  </si>
  <si>
    <t>نظارت بر حسن اجراي امتحانات دوره هاي مختلف تحصيلي و تهيه گزارش هاي لازم در اين مورد جهت ارائه به مسئولين مافوق</t>
  </si>
  <si>
    <t>پيش بيني وسايل و ملزومات مورد نياز حوزه هاي امتحانات نهايي متوسطه نظري و مهارتي و نظارت بر نحوه توزيع آنها</t>
  </si>
  <si>
    <t>نظارت ليست هاي ثبت مشخصات و ريز نمرات دانش آموزان معرفي شده به امتحانات نهايي متوسطه و تحويل آنها به رؤساي هيئتهاي ممتحنه و جمع آوري و حفظ سوابق و ارسال نسخه لازم از آنها به واحدهاي مربوط</t>
  </si>
  <si>
    <t>بررسي و تاييد در مورد انتخاب محل حوزه هاي امتحاني و ارائه پيشنهادهاي لازم در اين زمينه</t>
  </si>
  <si>
    <t>تاييد رؤساي هيئتهاي ممتحنه و طراحان سئوال به مسئولين مافوق و پيشنهاد صدور ابلاغ براي آنها</t>
  </si>
  <si>
    <t>نظارت بر آماده سازي سوالات امتحاني هماهنگ و ارسال آنها به ادارات آموزش و پرورش شهرستانها و مناطق تابعه استان</t>
  </si>
  <si>
    <t>نظارت و كنترل لازم در زمينه گواهينامه ها و تنظيم ليست ريز نمرات</t>
  </si>
  <si>
    <t>برنامه ريزي جهت انجام كليه امور مربوط به قرنطينه ( مخزن اصلي و پشتوانه مخزن ) و همكاري و هماهنگي با ناظر امتحانات استان و ستاد</t>
  </si>
  <si>
    <t>پيشنهاد انتخاب ناظرين آگاه به مسايل اجرايي امتحانات به مسئولان مافوق جهت اعزام به مناطق تابعه</t>
  </si>
  <si>
    <t>اتخاذ تصميم درخصوص جمع آوري اطلاعات لازم و تجزيه و تحليل نتايج امتحانات داخلي و نهايي</t>
  </si>
  <si>
    <t>نظارت مستمر بر نحوه ارزشيابي و طراحي سئوالات استاندارد واحدهاي آموزشي با هماهنگي گروه هاي آموزشي</t>
  </si>
  <si>
    <t xml:space="preserve"> صدور ارزش تحصيلي جهت ارسال به موسسات آموزش عالي و ساير نهادهاي درخواست كننده</t>
  </si>
  <si>
    <t>بررسي و انجام اصلاحيه ها ( ي سجلي يا تحصيلي ) در دفاتر امتحانات</t>
  </si>
  <si>
    <t>نظارت بر انجام امور پايگاه اطلاعات رايانه اي دانش آموزان دوره هاي تحصيلي و دريافت گزارش هاي لازم جهت ارائه به مسئولين مافوق</t>
  </si>
  <si>
    <t>مراقبت بر نحوه ثبت و نگهداري اطلاعات دانش آموزي دوره هاي تحصيلي در سيستم رايانه اي</t>
  </si>
  <si>
    <t>نظارت بر اجراي آيين نامه ها و ساير مقررات امتحاني و رسيدگي به اختلافات ناشي از اجراي آنها</t>
  </si>
  <si>
    <t>نظارت بر اجراي ارزشيابي توصيفي برابر سياست هاي ابلاغي وزارت آموزش و پرورش با هماهنگي هاي واحدهاي ذيربط</t>
  </si>
  <si>
    <t>استفاده از ارسال اطلاعات نمرات دانش آموزي به وزارت علوم جهت ورود دانش آموزان به دانشگاه</t>
  </si>
  <si>
    <t>همكاري با ساير كاركنان در راستاي انجام وظيفه محوله</t>
  </si>
  <si>
    <t>نظارت بر حسن اجراي وظايف واحدهاي تابعه و ارائه راهنمايي لازم</t>
  </si>
  <si>
    <t>مطالعه ، تحقيق و پژوهش به منظور كسب مهارتهاي لازم و ارتقاي علمي جهت ارائه راهكارهاي مناسب در زمينه شغل مورد تصدي</t>
  </si>
  <si>
    <t xml:space="preserve">كارشناس طرح وبرنامه كانون فرهنگي و تربيتي </t>
  </si>
  <si>
    <t>تهيه و تدوين طرح و برنامه مناسب براي استفاده  دانش آموزان دوره هاي مختلف تحصيلي درزمينه فعاليت هاي مختلف فرهنگي ،تقويتي ،ادبي، ورزشي ،علمي ومهارتي و... بانظررئيس كانون؛</t>
  </si>
  <si>
    <t>برنامه ريزي لازم درزمينه برگزاري سمينارها،اردوهاي تشويقي ،تربيتي ، علمي واكتشافي براي دانش آموزان بانظررئيس كانون؛</t>
  </si>
  <si>
    <t>تهيه طرحهاوبرنامه هاي لازم درزمينه فيلم وانتشارنشريات وجزوات لازم براي استفاده دانش آموزان؛</t>
  </si>
  <si>
    <t>همكاري لازم بارئيس كانون جهت برگزاري جشنواره نمايشگاه ومسابقات فرهنگي وعلمي به مناسبت هاي خاص؛</t>
  </si>
  <si>
    <t>تهيه وتنظيم گزارش ماهيانه ازفعاليت هاي انجام شده درزمينه هاي مختلف وارائه به رئيس كانون ؛</t>
  </si>
  <si>
    <t>ايجادزمينه وبسترلازم به منظورانجام فعاليت هاي محتوايي وتحقيقاتي باهمكاري مسئولين برنامه هاومربيان كانون؛</t>
  </si>
  <si>
    <t>برنامه ريزيتلاش براي جذب دانش آموزان در امورجوانه ها نوجوانان وجوانان(رهبران جوان)وسازماندهي آنان برابرضوابط موجود؛</t>
  </si>
  <si>
    <t xml:space="preserve">اهتما م لازم براي تشكيل كلاسهاي تئوري وعملي براي برنامه هاي كانون طبق دستورالعمل هاي ابلاغي ازسوي وزارت ، اداره كل  ومديريت /اداره متبوع؛   </t>
  </si>
  <si>
    <t>شركت درجلسات وگردهمايي ها باكسب اجازه ازرئيس كانون؛</t>
  </si>
  <si>
    <t>همكاري بارئيس كانون جهت پيش بيني اعتبارات موردنيازفعاليت هاي  كانون ؛</t>
  </si>
  <si>
    <t>مطالعه وبررسي  وتلاش براي حسن اجراي كليه دستورالعمل هاي ارسالی از ازسوي وزارت ، اداره كل ومديريت /اداره متبوع درزمينه شغل مورد تصدی؛.</t>
  </si>
  <si>
    <t>نظارت وارزشيابي از برنامه هاي مختلف كانون شامل جوانه هاي انجمن نوجوانان وجوانان وديگربرنامه هاي؛</t>
  </si>
  <si>
    <t>پاسخگویي مناسب به تماس های حضوری و غير حضوری در چارچوب وظایف پست مورد تصدی؛</t>
  </si>
  <si>
    <t xml:space="preserve">كارشناس فرهنگي و هنري </t>
  </si>
  <si>
    <t xml:space="preserve">همكاري مداوم ومستمر با كارشناس مسئول وانجام وظايف مربوط به شغل . </t>
  </si>
  <si>
    <t>اجراي دقيق دستورالعملهاي صادره از واحدهاي ستادي و اداره كل آموزش وپرورش استان درارتباط با امور فرهنگي هنری وفوق برنامه  .</t>
  </si>
  <si>
    <t>انجام همكاري هاي لازم با سايرواحدهاي تحت نظارت معاونت مربوطه درسطح منطقه .</t>
  </si>
  <si>
    <t>ايجاد ارتباط با بخشهاي فرهنگي نهادها و ارگانهاي انقلاب اسلامي با نظركارشناس مسئول .</t>
  </si>
  <si>
    <t>تلاش  برای تهيه وتدوين برنامه برگزاري مسابقات فرهنگي وهنري وادبی  با همكاري واحدهای ذیربط .</t>
  </si>
  <si>
    <t>برنامه ریزی واقدام درجهت تشکیل نمایشگاههای مختلف آثار هنری وفرهنگی کتب  .</t>
  </si>
  <si>
    <t>اقدام لازم درزمينه تشويق دانش آموزان به خلق آثار فرهنگي وهنري برطبق موازين اسلامي.</t>
  </si>
  <si>
    <t>كوشش در شناخت دانش آموزان مستعد كه در زمينه هاي فرهنگي وهنري وانتشاراتي مي توانند آثاری را ازخود ارايه دهند و ايجاد امكانات لازم براي اينگونه دانش آموزان با نظرمقام مسئول.</t>
  </si>
  <si>
    <t>تهيه وتنظيم جزوات ونشريات تربيتي وفرهنگي درسطح منطقه با همكاري عوامل مربوط .</t>
  </si>
  <si>
    <t xml:space="preserve">كوشش در جهت توسعه وتجهيز كتابخانه در واحدهاي آموزشي تابعه با همكاري عوامل ذيربط و تلاش برای تقویت فرهنگ کتابخوانی </t>
  </si>
  <si>
    <t xml:space="preserve">كوشش درشناسايي آثار جالب مذهبي وفرهنگي وهنري منطقه وتنظيم گزارشات لازم دراين زمينه جهت ارايه به مقامات مسئول . </t>
  </si>
  <si>
    <t>ايجاد انگيزه هاي مناسب دربين دانش آموزان ومعلمان منطقه براي مطالعه كتاب های  سودمند واستفاده از وسایل سمعی وبصری .</t>
  </si>
  <si>
    <t xml:space="preserve">تهيه اطلاعات لازم از كتابخانه ها و عناوين كتب موجود درسطح منطقه . </t>
  </si>
  <si>
    <t>نظارت برتوزيع بولتن ها و جزوات و نشريات فرهنگی هنري وادبی كه درسطح منطقه  دربين دانش آموزان توزيع مي گردد.</t>
  </si>
  <si>
    <t xml:space="preserve">برنامه ريزي واقدام جهت برگزاري مسابقات وجشنواره هاي فرهنگي وهنري براساس دستورالعمل هاي ابلاغی  . </t>
  </si>
  <si>
    <t>بررسي هاي لازم پيرامون فعاليتهاي مختلف فرهنگي و هنري ادبی دانش آموزان به منظورفراهم نمودن زمينه رشد وشكوفايي استعدادهاي آنان در سطح منطقه .</t>
  </si>
  <si>
    <t xml:space="preserve">سرود همگانی و نقاشی همگانی </t>
  </si>
  <si>
    <t>تلاش و جدیت در اجرای مناسب مراسم ایام ا... و مناسبتهای دیگر با برنامه ریزی مطلوب</t>
  </si>
  <si>
    <t>كارشناس فعاليت‌هاي اردويي و فوق برنامه</t>
  </si>
  <si>
    <t>اجراي دقيق دستورالعملهاي صادره از واحدهاي ستادي واداره كل آموزش وپرورش استان درارتباط با امور فرهنگي هنری وفوق برنامه  .</t>
  </si>
  <si>
    <t>برنامه ریزی واقدام درجهت تشکیل نمایشگاههای مختلف آثار هنری و فرهنگی کتب  .</t>
  </si>
  <si>
    <t>اقدام لازم درزمينه تشويق دانش آموزان به خلق آثار فرهنگي و هنري برطبق موازين اسلامي.</t>
  </si>
  <si>
    <t>تهيه وتنظيم جزوات ونشريات تربيتي ونرم افزار های گردشگری وفرهنگي درسطح منطقه با همكاري عوامل مربوط .</t>
  </si>
  <si>
    <t>برنامه ریزی ونظارت براجرای مراسم صبحگاهی مدارس .</t>
  </si>
  <si>
    <t>كارشناس فناوري اطلاعات، آمار و برنامه‌ريزي</t>
  </si>
  <si>
    <t>تلاش  در جهت حسن اجراي ضوابط ودستورالعملهاي ابلاغي درزمينه شغل مربوط.</t>
  </si>
  <si>
    <t>كنترل جريان عمليات رايانه ودستگاههاي جانبي.</t>
  </si>
  <si>
    <t>نگهداري وحفاظت ازسخت افزارها ونرم افزارهايي كه دراختيارمنطقه مي باشد و  پيشنهاد در خصوص خريد نرم افزار ها و سخت افزارهاي مورد نياز به منطقه</t>
  </si>
  <si>
    <t xml:space="preserve">گزارش نارسايي ها در برنامه ها به مسئولين مربوط واهتمام لازم جهت رفع آن . </t>
  </si>
  <si>
    <t>اهتمام لازم جهت تهيه نسخه بايگاني از اطلاعات به منظور حفظ آن ازخطرهاي احتمالي كه ممكن است براي رايانه پيش بيايـد.</t>
  </si>
  <si>
    <t>تلاش براي استفاده بهينه ازسيستمهاي رايانه اي موجود و بروز نمودن اطلاعات</t>
  </si>
  <si>
    <t>اجراي برنامه هاي ابلاغي از اداره کل آموزش وپرورش استان  .</t>
  </si>
  <si>
    <t>نصب وراه اندازي  و پشتيباني وعيب يابي رايانه هاي موجود ودستگاههاي جانبي</t>
  </si>
  <si>
    <t xml:space="preserve">بررسي ، مطالعه و تحقيق به منظور كسب مهارتهاي لازم و ارتقاء علمي جهت ارائه ي راهكارهاي مناسب در زمينه ي شغل مورد تصدي </t>
  </si>
  <si>
    <t xml:space="preserve">همكاري با كارشناس مسئول درمورد تعيين تعداد كلاسهاي مدارس واعلام آن به مسئولان مربوط و برآورد  نياز آنها . </t>
  </si>
  <si>
    <t xml:space="preserve">تهيه فرمهاي گزارش ماهانه باتوجه به عوامل مورد نياز براي تنظيم دفاتر وجداول آماري . </t>
  </si>
  <si>
    <t xml:space="preserve">ثبت و تنظيم گزارشهاي آمار ماهانه درسطوح مختلف تحصيلي دردفاتر آمار وسيستم رايانه هردوره مربوط برابرضوابط ومقررات. </t>
  </si>
  <si>
    <t xml:space="preserve">توزيع پرسشنامه هاي آمار تفصيلي امتحانات به كليه مدارس ودقت درجمع آوري به موقع وارسال آنها به دفاتر ذيربط . </t>
  </si>
  <si>
    <t xml:space="preserve">مراجعه به واحدهاي آموزشي به منظور راهنمائي مديران مدارس و همكاري با افراد مذكور جهت تنظيم صحيح پرسشنامه ها با نظركارشناس  مسئول  . </t>
  </si>
  <si>
    <t xml:space="preserve">اقدام به جمع آوري آمار و كنترل وتصحيح آنها با گزارشهاي آماري مربوط . </t>
  </si>
  <si>
    <t xml:space="preserve">كوشش درتنظيم صحيح جداول آماري مربوط به آمارگيري آموزش وپرورش </t>
  </si>
  <si>
    <t>تنظيم كليه جداول آماري ازقبيل جداول نقل وانتقالات وتاركين خدمت واستخدام جديد وغيره .</t>
  </si>
  <si>
    <t xml:space="preserve">همكاري با مسئولين آموزش  وامور اداري مديريت / اداره به منظور پيش بيني كادر مورد نياز آنها وبرآورد احتياجات پرسنلي منطقه واعلام آن وتلفيق طرحها و برنامه ها. </t>
  </si>
  <si>
    <t xml:space="preserve">تجزيه وتحليل نتايج آمارهاوتطبيق آن بااهداف آموزش وپرورش </t>
  </si>
  <si>
    <t>تهیه وتنظیم هدفها ،خط مشی ها ،روشها ضوابط ودستور العملها وفرمهای مربوط .</t>
  </si>
  <si>
    <t>همکاری با دستگاه های اجرایی وسایر واحدهای ذیربط در تهیه برنامه های کوتاه مدت ، میان مدت و بلند مدت در حوزه مربوط .</t>
  </si>
  <si>
    <t>دریافت و بررسی سیاست ها وخط مشی های پیشنهادی در زمینه بخش های مختلف با نظر مسئول مافوق.</t>
  </si>
  <si>
    <t>انجام امور مربوط به برنامه توسعه سنواتي دركليه سطوح تحصيلي  ونتيجه گيري توسعه تقريبي دانش آموزان درسال تحصيلي آينده و تعيين تعداد كلاس وسهم مورد نياز براي بعد واعلام به مسئولان مربوط جهت تهيه وتأمين آموزگار ، دبير، محل كلاس با نظر كارشناس مسئول.</t>
  </si>
  <si>
    <t xml:space="preserve">همكاري با كارشناس مسئول مربوط  درتشكيل جلسات براي مديران واحدهای آموزشی ومربیان جهت توجيه  آنان با برنامه های طرح شده. </t>
  </si>
  <si>
    <t xml:space="preserve">كارشناس گزينش </t>
  </si>
  <si>
    <t xml:space="preserve">رعايت قسط و عدل اسلامي درانجام وظايف محوله با توجه به دستورالعملها وضوابط مصوب . </t>
  </si>
  <si>
    <t xml:space="preserve">اجراي كليه بخشنامه ها و دستورالعملهاي مربـوطه . </t>
  </si>
  <si>
    <t xml:space="preserve">انجام تحقيق درباره داوطلبان ورود  به خدمت و متعهدين خدمت به وزارت متبوع ازطريق برقراري ارتباط با دانشگاهها ، مراكزتربيت معلم وسايرمراكزآموزشي و.... </t>
  </si>
  <si>
    <t xml:space="preserve">رعايت ضوابط و دستورالعملها و روشهاي ابلاغي درانجام تحقيقات محوله . </t>
  </si>
  <si>
    <t>همكاري لازم جهت تأسيس بانك منابع به صورت خيلي محرمانه زيرنظرمسئول مافوق .</t>
  </si>
  <si>
    <t>انجام تحقيقات منطقه براي تقسيم كارانجام شده .</t>
  </si>
  <si>
    <t>اقدام به شناسايي منابع تحقيق درمحدوده تحت پوشش  بانظركارشناس مسول مربوط .</t>
  </si>
  <si>
    <t>ثبت وضبط مشخصات داوطلبان وكد منابع تحقيق .</t>
  </si>
  <si>
    <t xml:space="preserve">تنظيم برنامه زماني ملاقاتها و ايجاد ارتباط با منابع ومراكز اطلاعاتي با نظر مسئول مافوق  . </t>
  </si>
  <si>
    <t>انجام مذاكرات حضوري با منابع موثق جهت تكميل پرونده داوطلبان.</t>
  </si>
  <si>
    <t xml:space="preserve">ارزيابي مستمر منابع و مراكز اطلاعاتي وارائه گزارش وپيشنهادهاي لازم به مسئولين مافوق . </t>
  </si>
  <si>
    <t xml:space="preserve">مراعات برنامه زمانبندي درانجام تحقيقات محوله . </t>
  </si>
  <si>
    <t>شركت درجلسات،وگردهمائي ها  ودوره هاي آموزشي كه ازطرف هسته گزينش، هيأت مركزي با ، هيأت عالي گزينش طبق نظر مقامات مافوق</t>
  </si>
  <si>
    <t xml:space="preserve">همكاري در امر ثبت وجمع آوري تحقيقات انجام شده وارائه آن به مسئول ذيربط . </t>
  </si>
  <si>
    <t xml:space="preserve">پيش بيني امكانات وتداركات  لازم جهت انجام مأموريتهاي محولـه . </t>
  </si>
  <si>
    <t xml:space="preserve">همكاري ثبت وضبط و بايگاني سوابق و انجام مكاتبات مربوط با نظر مسئول مافوق . </t>
  </si>
  <si>
    <t xml:space="preserve">تهيه وتنظيم گزارش آمار تحقيقات و سايرفعاليتهاي انجام شده درگزينش منطقه وارائه آن به كارشناس مسول. </t>
  </si>
  <si>
    <t>كارشناس گسترش فرهنگ نماز، قرآن و عترت</t>
  </si>
  <si>
    <t xml:space="preserve">-همكاري با ساير كارشناسان گروه هماهنگي فعاليت‏هاي پرورشي؛ </t>
  </si>
  <si>
    <t xml:space="preserve">-اقدام لازم در زمينه جمع‏آوري متون و معارف اسلامي به منظور استفاده دانش‏آموزان و مربيان از اين منابع؛ با هماهنگی کارشناس مسئول </t>
  </si>
  <si>
    <t>تدوين برنامه‏هاي لازم به منظور اجراي طرح پيوند معنوي بين مدارس و خانواده‏ها با مساجد؛</t>
  </si>
  <si>
    <t>تهيه كتب و جزوات درباره قرآن و معارف اسلامي و توزيع آنها بين واحدهاي تابعه؛</t>
  </si>
  <si>
    <t>همكاري با نهادهاي ذيربط به منظور گسترش و ترويج معارف اسلامي و قرآني؛</t>
  </si>
  <si>
    <t>اهتمام لازم در خصوص اشاعه و گسترش فرهنگ قرآني و مفاهيم نهج‏البلاغه در سطح واحدهاي آموزشي تابعه و ترغيب دانش‏آموزان در جهت مطالعه هر چه بيشتر اين كتاب آسماني؛</t>
  </si>
  <si>
    <t xml:space="preserve">برنامه‏ريزي برای برگزاري مسابقات قرآن يا احكام نهج‏البلاغه دانش‏آموزان در سطح منطقه با همكاري كارشناسان مربوط؛و تحلیل آماری </t>
  </si>
  <si>
    <t>ايجاد ارتباط بين مساجد و مدارس جهت انجام فعاليت‏هاي اقامه نماز و آموزش قرآن و معارف اسلامي؛</t>
  </si>
  <si>
    <t>تهيه و تنظيم گزارش فعاليت‏هاي ماهانه و سالانه و تسليم آن به مقامات مافوق؛</t>
  </si>
  <si>
    <t>رسيدگي به فعاليت‏هاي كمي و كيفي مراكز دارالقرآن دانش‏آموزي منطقه با هماهنگي كارشناس مسئول مربوط؛</t>
  </si>
  <si>
    <t>شركت در جلسات و گردهمايي‏هاي مربوط طبق دستور مافوق؛</t>
  </si>
  <si>
    <t>بازديد از واحدهاي تابعه بمنظور راهنمايي مسئولان و مربيان در جهت نشر نماز و قرآن و معارف اسلامي با نظر كارشناس مسئول، هم‏چنين تلاش به منظور تميز ماندن نمازخانه‏هاي مدارس؛</t>
  </si>
  <si>
    <t>تهيه و توزيع لوحه‏ها، نوارهاي آموزشي نماز و قرآن در واحدهاي آموزشي با اجازه مقام مافوق؛</t>
  </si>
  <si>
    <t>همكاري با ستاد اقامه نماز استان، شركت در جلسات و كميسيون‏هاي مربوط؛</t>
  </si>
  <si>
    <t xml:space="preserve">بررسي، مطالعه، تحقيق وپژوهش به منظور كسب مهارتهاي لازم و ارتقاء علمي جهت ارايه‏ي راهكارهاي مناسب در زمينه شغل مورد تصدي؛ </t>
  </si>
  <si>
    <t xml:space="preserve">تهيه و تنظيم بخشنامه‏‏ها و دستورالعملهاي لازم در زمينه شغل مورد تصدي و ابلاغ به واحدهاي ذيربط و دقت لازم جهت حسن اجراي آنها؛ </t>
  </si>
  <si>
    <t xml:space="preserve">تلاش برای کاستن شکاف بین نسل جوان باارزشهای دین و مذهبی  و اخلاقی </t>
  </si>
  <si>
    <t>كارشناس مسئول ارزيابي عملكرد و پاسخگويي به شكايات</t>
  </si>
  <si>
    <t xml:space="preserve">فراهم نمودن بستر مناسب جهت اجراي دستورالعمل ها و بخشنامه هاي صادره از وزارت آموزش وپرورش و اداره كل آموزش و پرورش استان . </t>
  </si>
  <si>
    <t>همكاري با معاونين وسايركاركنان اداري به منظور اطلاع ازپيشرفت برنامه هاي آموزشي وپرورشي وتهيه گزارشهاي لازم دراين زمينه.</t>
  </si>
  <si>
    <t xml:space="preserve">همكاري با واحد بازرسي و ارزيابي عملكرد اداره كل درانجام امورمحوله. </t>
  </si>
  <si>
    <t>برنامه ريزي و تدوين معيارها و شاخص هاي علمي و منطقي  واحدهاي مربوطه به منظور ارزيابي از عملكرد آنها و ارائه نتايج به مدير/رييس اداره 0</t>
  </si>
  <si>
    <t xml:space="preserve">نظارت بركاركارشناس مربوطه. </t>
  </si>
  <si>
    <t>اجراي دستورالعملهاي ارزيابي از عملكردوتكميل فرمهاي مربو ط وتهيه مستندات لازم و ارائه نتايج به مسئولين مافوق0</t>
  </si>
  <si>
    <t>بررسي وارزيابي وتجزيه وتحليل عملكردواحدهاي تابعه .</t>
  </si>
  <si>
    <t>همكاري لازم با گروههاي بازرسي اعزامي از دفترارزيابي عملكرد اداره كل متبوع به منظور حسن انجام وظايف محوله.</t>
  </si>
  <si>
    <t xml:space="preserve">بازرسي هاي دوره اي وموردي از واحدهاي آموزشي پرورشي واداري تابعه با هماهنگي مدير/ رئيس اداره وارائه گزارش لازم به مسئولين . </t>
  </si>
  <si>
    <t xml:space="preserve">پيگيري شيوه نامه ها و دستورالعمل هاي صادره از طرف دفترارزيابي عملكردوزارت و اداره كل  متبوع . </t>
  </si>
  <si>
    <t xml:space="preserve">نظارت برحسن اجراي قوانين ومقررات ودستورالعمل هاي مربوطه با نظرمدير/ رئيس اداره وتهيه گزارشهاي لازم دراين زمينه . </t>
  </si>
  <si>
    <t xml:space="preserve">بررسي وپاسخگويي به شكايات اشخاص حقيقي وحقوقي از واحدهاي تابعه وتهيه گزارشهاي لازم وارائه به مسئولين مافوق . </t>
  </si>
  <si>
    <t>بررسي و پاسخگويي به موقع به  شكايات مراجعان حضوري وتسريع درارائه پاسخ لازم به مسئولين وافرادذينفع.</t>
  </si>
  <si>
    <t>تهيه گزارش ماهانه با توجه به وظايف محوله وارسال آنها به اداره كل متبـوع .</t>
  </si>
  <si>
    <t xml:space="preserve">نظارت به ارسال بخشنامه ها و دستورالعملها به مناطق  و شرکت در جلسات کمیته مستند سازی </t>
  </si>
  <si>
    <t xml:space="preserve">كارشناس مسئول امور اداري و تشكيلات </t>
  </si>
  <si>
    <t xml:space="preserve">گزارش نارساييهادر برنامه ها به مسئولين مربوط واهتمام لازم جهت رفع آن . </t>
  </si>
  <si>
    <t>مطاله وارزيابي فعاليتها ،سيستمهاوروشهاي موجودوارايه پيشنهادوطرحهاي اصلاحي درجهت نيل به اهداف وزارت آموزش و پرورش.</t>
  </si>
  <si>
    <t xml:space="preserve">امانت داري دراطلاعاتي كه در رابطه با افراد در كامپيوتر موجود مي باشد . </t>
  </si>
  <si>
    <t xml:space="preserve">انجام دبيري  جلسات كميته مستند سازي دستورالعملها و بخشنامه هاي صادره از سوي اداره كل آموزش و پرورش و تلاش براي بروز نمودن اطلاعات با استفاده از سيستم هاي رايانه اي </t>
  </si>
  <si>
    <t xml:space="preserve">نظارت بر تهيه فرم هاي اداري و اظهار نظر در خصوص نحوه استفاده از فضاهاي موجود  </t>
  </si>
  <si>
    <t xml:space="preserve"> ابلاغ شرح وظايف كاركنان واحدهاي اداري وآموزشي.</t>
  </si>
  <si>
    <t xml:space="preserve">نظارت بر انتصابات اداري و بررسي شرايط احراز پست ها </t>
  </si>
  <si>
    <t xml:space="preserve">بررسي و تاييد احكام صادره  براي متصديان پست هاي اداري به منظور  رعايت شماره وعنوان دقيق پستهاي سازماني برابر ضوابط ابلاغي </t>
  </si>
  <si>
    <t>ارايه طرحهاي لازم جهت  بهبود روشهاي اداري</t>
  </si>
  <si>
    <t>تهيه گزارشات ماهانه وساليانه جهت ارايه به مسئول مافوق.</t>
  </si>
  <si>
    <t>بررسي  سازمان واحدهاي  آموزشي و كوشش در تطبيق آنها با ضوابط و درجه بندي مصوب و تهيه گزارش هاي لازم در اين زمينه .</t>
  </si>
  <si>
    <t xml:space="preserve">بازديد از واحدهاي آموزشي به منظور بررسي پستها و ساختار سازماني با نظر مسئول مافوق </t>
  </si>
  <si>
    <t>شركت درجلسات وكميسيونهاي مربوط بانظر مقام مافوق</t>
  </si>
  <si>
    <t>انجام همه امورمربوط به تحول اداري (نظام پيشنهادها- بهره وري و...)</t>
  </si>
  <si>
    <t>-انجام امورمربوط به ابلاغ و اجرای آرای هیات های بدوی –تجدید نظر – دیوان عدالت اداری</t>
  </si>
  <si>
    <t xml:space="preserve">كارشناس مسئول امور مالي </t>
  </si>
  <si>
    <t xml:space="preserve">بررسي وامضاء تمام چكهائي كه به منظور پرداخت حقوق و فوق العاده ها وسايرمزاياي كاركنان وهزينه هاي اداري صادر مي شود و مراقبت درانجام امور مربوط به دريافتها و پرداختها . </t>
  </si>
  <si>
    <t>بررسي وامضاء پيش نويسهاي تهيه شده درمورد پرداخت و يا عدم پرداخت حقوق ومزاياي كاركنان به شعبات بانكها.</t>
  </si>
  <si>
    <t>مراجعه به باجه ها و شعبات بانكها براي رفع اختلافات احتمالي وانجام سايرامور مربوط از قبيل رسيدگي وامضاء صورت مغايرات بانكي .</t>
  </si>
  <si>
    <t xml:space="preserve">اقدام لازم به منظور معرفي وافتتاح حساب براي كاركنان ، آموزشگاهها  درشعبات بانك ملي و يا ساير بانكهاي عامل مربوط . </t>
  </si>
  <si>
    <t xml:space="preserve">نظارت و همكاري در حفظ اسناد وسوابق محاسباتي مربوط . </t>
  </si>
  <si>
    <t>مراقبت دراحتساب كسورات بازنشستگي وماليات وسايركسور قانوني ازحقوق وفوق العاده ها ومزاياي وكاركنان وساير هزينه ها و اقدام لازم درمورد واريز  يسيونهاي مربوط به منطقه درصورت لزوم.</t>
  </si>
  <si>
    <t xml:space="preserve">همكاري با مسئولين آمار و بودجه در مورد تنظيم بودجه آموزش وپرورش منطقه وبخشهاي تابعه . </t>
  </si>
  <si>
    <t>هماهنگي لازم با كارشناسي بودجه در خصوص انجام اعتبارات هزينه اي</t>
  </si>
  <si>
    <t xml:space="preserve">بررسي و كنترل حسابهاي واحدهاي آموزشي و اقدام به بستن دفاتر مربوط </t>
  </si>
  <si>
    <t xml:space="preserve">نظارت بر عملكرد امورمالي مدارس و توجيه مديران و حسابداران و پيشنهاد دوره آموزشي جهت انان در صورت لزوم   </t>
  </si>
  <si>
    <t>نظارت برانجام امور مربوط به اموال وحساب كتب درسي.</t>
  </si>
  <si>
    <t>نظارت بركاركارشناسان ، حسابداران ومتصديان مربوط براساس تقسيم كار بين آنان.</t>
  </si>
  <si>
    <t xml:space="preserve">كارشناس مسئول انجمن اولياء و مربيان </t>
  </si>
  <si>
    <t>همكاري با مدير/ رئيس و كارشناسان واحدهاي داخلي در راستاي انجام امور واگذار شده .</t>
  </si>
  <si>
    <t xml:space="preserve">فراهم نمودن زمينه‏هاي اجرائي بخشنامه‏ها و دستورالعمل‏ها و آيين‏نامه‏هاي مربوط به انجمن اولياء و مربيان </t>
  </si>
  <si>
    <t>تقسيم كار بين كارشناسان انجمن اوليا و مربيان و نظارت بر حسن انجام امور واگذار شده؛</t>
  </si>
  <si>
    <t>نظارت بر حسن انتخاب اعضاء انجمن اولياء و مربيان واحدهاي آموزشي بر اساس قوانين و مقررات و دستورالعمل‏هاي موجود؛</t>
  </si>
  <si>
    <t>اقدام به‏موقع و لازم به منظور ترغيب و تشويق اولياء دانش‏آموزان براي شركت در جلسات، سخنراني‏ها و ساير فعاليت‏هاي مربوط به انجمن اولياء و مربيان و استفاده از توان و تخصص آنها در پيشبرد برنامه‏ها؛</t>
  </si>
  <si>
    <t>برقراري ارتباط با نهادها و انجمن‏ها و ديگر موسسات آموزشي  و خيريه به منظور جلب همكاري و تشريك مساعي آنان با انجمن اولياء و مربيان</t>
  </si>
  <si>
    <t>شركت در جلسات انجمن‏هاي اوليا، و مربيان مدارس نواحي شهرستان‏ها /منطقه در صورت لزوم؛</t>
  </si>
  <si>
    <t>ارزشيابي فعاليت انجمن‏ها از طريق ارسال فرم‏هاي مناسب به انجمن اوليا، و مربيان مدارس در شهرستان/منطقه و دريافت نتايج آنها و هدايت فعاليت‏هاي مربوط بر اساس نتايج بدست آمده؛</t>
  </si>
  <si>
    <t>برنامه‏ريزي به منظور ارتقاء سطح اطلاعات اولياء از مسائل تعليم و تربيت (آموزش خانواده) ؛</t>
  </si>
  <si>
    <t>تمهيد مقدمات لازم جهت تاسيس مراكز راهنمايي و مشاوره خانواده با معرفي مديران، مشاوران، مددكاران اجتماعي و گفتار درمانان به منطقه جهت معرفي به اداره كل؛</t>
  </si>
  <si>
    <t>نظارت بر تنظيم دفاتر مربوط به فعاليت‏هاي اداري و مالي انجمن اولياء مربيان واحدهاي آموزشي و مراكز راهنمايي و مشاوره با همكاري امور مالي؛</t>
  </si>
  <si>
    <t>برنامه‏ريزي در جهت توسعه و گسترش اشتراك مجله پيوند ؛</t>
  </si>
  <si>
    <t>برنامه‏ريزي به منظور برگزاري مناسبت‏هايي چون هفته پيوند، روز جهاني خانواده، و همكاري در اجراي جشنواره فيلم‏هاي آموزشي خانواده؛</t>
  </si>
  <si>
    <t>بررسي وضعيت صندوق همياري در مدارس و چگونگي فعاليتهاي آن ؛</t>
  </si>
  <si>
    <t>شركت در جلسات، گردهمايي و بحث‏هاي تخصصي با نظرات مسئولين بالاتر؛</t>
  </si>
  <si>
    <t>بازديد از مدارس و بررسي فعاليت‏هاي مربوط به انجمن اولياء و مربيان و ارائه راهنمايي‏هاي لازم بر اساس وظايف واگذارشده با هماهنگي مقام مافوق؛</t>
  </si>
  <si>
    <t>نظارت بر حسن اجراي وظايف واحدهاي تابعه و ارائه راهنمايي لازم در حوزه مربوط</t>
  </si>
  <si>
    <t>بازديد دوره اي و موردي از واحدهاي تابعه و ارائه راهنمايي لازم و تهيه گزارش در چارچوب پست مورد تصدي</t>
  </si>
  <si>
    <t>بررسي ، مطالعه ، تحقيق و پژوهش به منظور كسب مهارتهاي لازم و ارتقاي علمي جهت ارائه راهكارهاي مناسب در زمينه شغل مورد تصدي</t>
  </si>
  <si>
    <t>شركت در جلسات و دوره هاي آموزشي و كميته هاي كاري در حيطه وظايف محوله با نظر مسئولين مافوق</t>
  </si>
  <si>
    <t xml:space="preserve">كارشناس امور زنان و جوانان  </t>
  </si>
  <si>
    <t>هماهنگی و همکاری لازم با مدير /رئيس جهت انجام وظایف محوله درچارچوب پست مورد تصدی .</t>
  </si>
  <si>
    <t>تهیه و تدوین ماهنامه ، مجله ، لوح های فشرده آموزشی و فرهنگی جهت آموزش وانتقال تجربیات (ازمدیران ،معلمان نمونه و...)</t>
  </si>
  <si>
    <t>اجرای آیین نامه ها ، بخشنامه ها ،دستورالعملهای مربوط در چارچوب پست مورد تصدی .</t>
  </si>
  <si>
    <t xml:space="preserve">شناسایی وایجادتعامل وارتباط باجوانان مستعد، نخبه ، برگزیده المپیادها ، مخترع ، مبتکر وتمامی فرهنگیان جوان درسطح منطقه به شیوه های جدید </t>
  </si>
  <si>
    <t xml:space="preserve">ارائه طرحهای لازم جهت تربيت نيروهای متخصص وتوانا و زمينه سازی برای پرورش مديران آينده و منابع انسانی متخصص ومتعهدازميان نيروهای جوان فرهنگی درچارچوب پست مورد تصدی </t>
  </si>
  <si>
    <t xml:space="preserve">اهتمام جهت ايجادروحيه نشاط ونوگرايی درآموزش وپرورش  </t>
  </si>
  <si>
    <t xml:space="preserve">بررسی وارائه راهکارهای لازم درخصوص رشد وارتقاء سطح علمی وفرهنگی معلمان جوان </t>
  </si>
  <si>
    <t xml:space="preserve">هماهنگی لازم جهت برگزاری همايش ها ،گردهمايی ها، سمينارها، اجلاس و... مرتبط با شهرستان/منطقه در چارچوب وظايف محوله </t>
  </si>
  <si>
    <t xml:space="preserve">پاسخگویی  مناسب به تماس های تلفنی وسؤالات حضوری مراجعان درچارچوب پست مورد تصدی </t>
  </si>
  <si>
    <t xml:space="preserve">شرکت دردوره های آموزشی مربوط جهت افزایش دانش ومهارت های شغلی باموافقت مسئول مافوق ودرچارچوب وظايف محوله </t>
  </si>
  <si>
    <t xml:space="preserve">پيگيری کليه نامه های ارجاعی ازسوی سازمان ها وارگان های مختلف و مرتبط تاحصول نتيجه ،درچارچوب وظايف محوله </t>
  </si>
  <si>
    <t xml:space="preserve">پيشنهاد و ارائه طرحها و برنامه‏هاي لازم جهت تقويت مشاركت و حضور فعال زنان در عرصه‏هاي مختلف آموزش و پرورش؛ </t>
  </si>
  <si>
    <t xml:space="preserve"> ارائه شيوه‏هاي جديد جهت حسن انجام برنامه‏‏ها و سياستهاي منطقه به منظور بهره مندي دختران و زنان از امكانات موجود آموزش و پرورش؛</t>
  </si>
  <si>
    <t xml:space="preserve">تلاش براي فراهم نمودن زمينه‏هاي ارتقاء شغلي و حرفه اي زنان شاغل در‌آموزش و پرورش با هماهنگي واحدهاي ذيربط؛ </t>
  </si>
  <si>
    <t xml:space="preserve">اظهار نظر مشورتي در خصوص تنظيم طرحها و يا تدوين برنامه‏هاي لازم جهت اجراي مطلوب سياستهاي آموزش و پرورش در مسائل مربوط به زنان و دختران؛ </t>
  </si>
  <si>
    <t xml:space="preserve">همكاري با كارشناس مسئول امور زنان و جوانان سازمان؛ </t>
  </si>
  <si>
    <t xml:space="preserve">پيگيري و نظارت بر اجراي دستور العملهاي ابلاغي در مورد زنان؛ </t>
  </si>
  <si>
    <t xml:space="preserve">تلاش براي تهيه برنامه‏هاي مورد نياز جهت بزرگداشت شأن و منزلت زنان در فعاليتهاي مختلف آموزش و پرورش؛ </t>
  </si>
  <si>
    <t>بازديد دوره اي و موردي از واحدهاي تابعه و ارائه راهنمايي لازم و تهيه گزارش</t>
  </si>
  <si>
    <t xml:space="preserve">كارشناس امور مالي </t>
  </si>
  <si>
    <t xml:space="preserve">مراقبت برحسن اجراي امورمالي باتوجه به قوانين ومقررات وآئين نامه هاي مربوط . </t>
  </si>
  <si>
    <t>همكاري با كارشناس مسئول  درانجام وظايف محوله .</t>
  </si>
  <si>
    <t>كنترل وامضاء صورت تغييرات ليست ها و اسناد حقوق و فوق العاده ها ومزاياي معلمان وسايركاركنان.</t>
  </si>
  <si>
    <t xml:space="preserve">ثبت اعتبارات دردفاتر مربوط ومراقبت در حسن انجام امورمربوط به حساب اعتبارات وتعهدات وهزينه هـا . </t>
  </si>
  <si>
    <t>انجام اقدامات لازم درمورد تهيه وتنظيم دفاتر واوراق محاسباتي مورد احتياج با هماهنگي كارشناس مسئول مالي .</t>
  </si>
  <si>
    <t xml:space="preserve">مراقبت دراحتساب كسور بازنشستگي وماليات وسايركسور قانوني وساير هزينه ها وانجام اقدامات لازم درمورد واريزآنها به حسابهاي مربوطه . </t>
  </si>
  <si>
    <t xml:space="preserve">رسيدگي به كليه اسناد قطعي حقوق وفوق العاده ها ومزاياي آموزگاران ودبيران آموزشگاهها وساير كاركنان اداره و بخشهاي تابعه از بودجه عادي وطرح طبق پيشنهاد ومدارك مربوط . </t>
  </si>
  <si>
    <t xml:space="preserve">تنظيم كليه اسناد وهزينه دستمزد وحقوق كاركنان غيررسمي وتعاون ، حقوق و ترفيع حق التدريسي ، فوق العاده ، اضافه كار ، پاداش مطالبات معوقه وديون وساير و فوق العاده هاي كاركنان براساس مقررات مالي موجود از طريق سيستم مكانيزه . </t>
  </si>
  <si>
    <t xml:space="preserve">رسيدگي به كليه اسناد هزينه هاي مدارس وبخشهاي تابعه ازقبيل اسناد هزينه ، سوخت تعميرات ابنيه واثاثيه و وسايط نقليه ، بهاي آب وبرق مصرفي ومكالمات تلفني واجاره بها، چاپ مطبوعات و ساير هزينه هاي انجام شده به وسيله كارپردازي وخدمات ساختمان برطبق مدارك ومقررات مربوط . </t>
  </si>
  <si>
    <t xml:space="preserve">تنظيم ورسيدگي به اسناد هزينه سفر و فوق العاده مأموريت واياب وذهاب كاركنان وغيره . </t>
  </si>
  <si>
    <t xml:space="preserve">تنظيم حساب مربوط به دريافتها و پرداختها اعم از علي الحساب وقطعي و واريزي ودرآمدهاي اختصاصي وعمومي وثبت آنها در رايانه ودفاترمربوط . </t>
  </si>
  <si>
    <t>ثبت درآمدهاي خصوصي وارسالي بيمه بازنشستگان ، اضافه دريافتي ، جريمه وغيبت وغيره در دفتر مربوط و رايانه عنداللزوم.</t>
  </si>
  <si>
    <t xml:space="preserve">كارشناس مسئول آموزش پيش‌دبستاني  </t>
  </si>
  <si>
    <t>اهتمام لازم جهت حسن اجراي ضوابط ومقررات ودستورالعملهاي ابلاغي درزمينه شغل</t>
  </si>
  <si>
    <t>نظارت بركاركنان تحت تصدي بر اساس ضوابط موجود .</t>
  </si>
  <si>
    <t xml:space="preserve">نظارت بر اجراي دستورالعملهاي مربوط به آموزش پرورش پيش دبستاني </t>
  </si>
  <si>
    <t xml:space="preserve">نظارت بر تهيه وابلاغ بخشنامه ها ودستورالعملهاي مربوط به پيش دبستاني </t>
  </si>
  <si>
    <t>تلاش و مراقبت لازم جهت حسن اجراي طرح‌ها و برنامه هاي ابلاغي از اداره كل آموزش و پرورش استان</t>
  </si>
  <si>
    <t xml:space="preserve">تهيه و تدوين برنامه فعاليتهاي ساليانه آموزش و پرورش پيش دبستاني بر اساس ضوابط و مقررات و ارائه گزارش به مقامات ذيربط </t>
  </si>
  <si>
    <t xml:space="preserve">تهيه برنامه هاي لازم جهت ارتقا كمي وكيفي فعاليتهاي آموزشي و پرورشي    </t>
  </si>
  <si>
    <t xml:space="preserve">نظارت برتنظيم سازمان آموزشي و پرورشي پيش دبستانها دراول هرسال تحصيلي با توجه به ضوابط موجود . </t>
  </si>
  <si>
    <t xml:space="preserve">بررسي وپيش بيني نيازمنديهاي مدارس داراي پيش دبستاني ازنظرمربی ووسايل ولوازم  وفضاي مورد نياز با همكاري واحدهاي ذيربط . </t>
  </si>
  <si>
    <t xml:space="preserve">پيشنهاد  و صدورابلاغ رؤسا ومعاونان وسايركاركنان پيش دبستاني براساس مقررات موجود با هماهنگي با واحدهاي ذيربط  . </t>
  </si>
  <si>
    <t>انجام اقدامات لازم به منظور معرفي رؤسا ومعاونان ومربیان پيش دبستانها جهت شركت در سمينارها و دوره هاي كارآموزي .</t>
  </si>
  <si>
    <t xml:space="preserve">ارزشيابي مستمرازفعاليتهاي آموزشي و پرورشي به منظور بهبودبرنامه هاي  آموزشي و پرورشي ورفع نارسايي هاي موجود   </t>
  </si>
  <si>
    <t xml:space="preserve"> اقدام  لازم درمورد هماهنگ كردن اجراي مصوبات  آموزشي و پرورشي از طريق بازديد از واحدهاي آموزشي  طبق نظر مقام مافوق</t>
  </si>
  <si>
    <t>تلاش براي افزايش پوشش تحصيلي باهمكاري واحدهاي ذيربط</t>
  </si>
  <si>
    <t xml:space="preserve">همكاري باواحدهاي ذيربط جهت پيش بيني وتشكيل دوره هاي ضمن خدمت موردنياز رؤسا ومعاونين ومربيان وآموزگاراني كه دوره هاي كارآموزي را طي نكرده اند . </t>
  </si>
  <si>
    <t xml:space="preserve">تلاش در جهت توليد محتواي آموزشي مراكز پيش دبستاني </t>
  </si>
  <si>
    <t xml:space="preserve">بررسي ومطالعه مداوم وضع مراكز پيش دبستاني ازنظرپيشرفت تحصيلي ، وسايل وتجهيزات موردنياز . </t>
  </si>
  <si>
    <t xml:space="preserve">رسيدگي به وضع آموزگاران اضافي ، سيار ، بلاتكليف كه دراختيار مراكز پيش ‌دبستاني هستند وتعيين محل خدمت آنان دراسرع وقت بارعايت ضوابط ومقررات . </t>
  </si>
  <si>
    <t>برنامه ريزي جهت  تهيه نمودار پيشرفت تحصيلي وارائه راهكارهاي لازم به منظور بهبود وضعيت تحصيلي باهمكاري واحدهاي ذيربط</t>
  </si>
  <si>
    <t xml:space="preserve">تلاش براي فعال نمودن شيوه هاي موجود جهت استفاده از استعدادها و امكانات محلي به منظور ارتقاء كيفي فعاليتها </t>
  </si>
  <si>
    <t>تهيه طرحهاي لازم جهت دانش آموزان داراي نيازهاي خاص.</t>
  </si>
  <si>
    <t>تلاش براي تلفيق فعاليتهاي آموزشي و پرورشي وايجادفضاي آموزشي بانشاط .</t>
  </si>
  <si>
    <t>تعامل با گروه هاي آموزشي به منظور ارتقاء سطح فعاليتهاي آموزش و پرورش .</t>
  </si>
  <si>
    <t>تلاش براي تحقق مدرسه محوري و تفويض امور به مدارس .</t>
  </si>
  <si>
    <t xml:space="preserve">بازديد از مدارس با دستور و هماهنگي مسئولان ذيربط . </t>
  </si>
  <si>
    <t>شركت درجلسات وكميسيونهاي مربوط با نظر مقامات مافوق.</t>
  </si>
  <si>
    <t xml:space="preserve">كارشناس مسئول آموزش ‌دبستاني  </t>
  </si>
  <si>
    <t xml:space="preserve">نظارت بر اجراي دستورالعملهاي مربوط به آموزش پرورش آموزش دبستاني </t>
  </si>
  <si>
    <t xml:space="preserve">نظارت بر تهيه وابلاغ بخشنامه ها ودستورالعملهاي مربوط به آموزش دبستاني </t>
  </si>
  <si>
    <t xml:space="preserve">تهيه و تدوين برنامه فعاليتهاي ساليانه آموزش و پرورش آموزش دبستاني بر اساس ضوابط و مقررات و ارائه گزارش به مقامات ذيربط </t>
  </si>
  <si>
    <t xml:space="preserve">نظارت برتنظيم سازمان آموزشي و پرورشي آموزش دبستانها دراول هرسال تحصيلي با توجه به ضوابط موجود . </t>
  </si>
  <si>
    <t xml:space="preserve">همكاري با اموراداري درمورد تهيه پيش نويس ابلاغ نقل وانتقال آموزگاران، ماموريتها و مرخصي ها  با توجه به سازمان  آموزش دبستاني  </t>
  </si>
  <si>
    <t xml:space="preserve">بررسي وپيش بيني نيازمنديهاي مدارس دبستاني ازنظر معلم وكادردفتري و وسايل ولوازم  وفضاي مورد نياز با همكاري واحدهاي ذيربط . </t>
  </si>
  <si>
    <t xml:space="preserve">پيشنهاد  و صدورابلاغ رؤسا و آموزش دبستاني براساس مقررات موجود با هماهنگي با واحدهاي ذيربط  . </t>
  </si>
  <si>
    <t>انجام اقدامات لازم به منظور معرفي رؤسا ومعاونان وآموزگاران آموزش دبستانها جهت شركت در سمينارها و دوره هاي كارآموزي .</t>
  </si>
  <si>
    <t xml:space="preserve">ارزشيابي مستمرازفعاليتهاي آموزشي و پرورشي به منظور بهبود برنامه هاي  آموزشي و پرورشي ورفع نارسايي هاي موجود   </t>
  </si>
  <si>
    <t xml:space="preserve">همكاري باواحدهاي ذيربط جهت پيش  بيني وتشكيل دوره هاي ضمن خدمت موردنيازآموزگاراني كه دوره هاي كارآموزي را طي نكرده اند . </t>
  </si>
  <si>
    <t xml:space="preserve">تلاش در جهت توليد محتواي آموزشي مراكز آموزش دبستاني </t>
  </si>
  <si>
    <t xml:space="preserve">بررسي ومطالعه مداوم وضع مراكز آموزش دبستاني ازنظرپيشرفت تحصيلي ، وسايل وتجهيزات موردنياز . </t>
  </si>
  <si>
    <t xml:space="preserve">رسيدگي به وضع آموزگاران اضافي ، سيار ، بلاتكليف وتعيين محل خدمت آنان دراسرع وقت بارعايت ضوابط ومقررات . </t>
  </si>
  <si>
    <t xml:space="preserve">تلاش براي تحقق مدرسه محوري و تفويض امور به مدارس </t>
  </si>
  <si>
    <t xml:space="preserve">همکاری با نهضت سواد آموزی در مسدود نمودن ورودی  بیسوادی </t>
  </si>
  <si>
    <t xml:space="preserve">كارشناس مسئول آموزش راهنمايي تحصيلي  </t>
  </si>
  <si>
    <t>تهيه وتنظيم دستورالعملهاوبخشنامه هاي  مربوط  به آموزش و پرورش راهنمايي تحصيلي ودوره عمومي بزرگسالان وابلاغ به واحدهاي ذيربط و دقت لازم جهت حسن اجراي آنها .</t>
  </si>
  <si>
    <t>نظارت برفعاليتهاي آموزشي و پرورشي مدارس راهنمايي باتوجه به اهداف وخط مشي هاي وزرات متبوع ، استان و شهرستان/منطقه .</t>
  </si>
  <si>
    <t>تهيه طرحهاوبرنامه هاي لازم جهت توسعه كمي وكيفي فعاليتهاي آموزشي و پرورشي وتوسعه وتاسيس واحدهاي آموزشي</t>
  </si>
  <si>
    <t xml:space="preserve">مراقبت لازم جهت تهيه وتنظيم برنامه فعاليتهاي سالانه آموزش و پرورش راهنمايي براساس مقررات وضوابط موجود وارايه گزارش به مسئولين مافوق جهت تأييد واتخاذ تصميم . </t>
  </si>
  <si>
    <t xml:space="preserve">نظارت برنحوه نقل وانتقال دبيران ، مربيان و افراد متقاضي مأموريت تحصيلي ومرخصي . </t>
  </si>
  <si>
    <t>بررسي ومطالعه وضع مدارس راهنمايي تحصيلي روزانه وشبانه روزي  ازنظر پيشرفت برنامه هاي آموزشي و پرورشي وتجهيزات و وسايل مورد نياز وانجام اقدامات لازم درمورد آنها باهمكاري واحدهاي ذيربط .</t>
  </si>
  <si>
    <t xml:space="preserve">ارزشيابي مستمرازفعاليتهاي آموزشي و پرورشي به منظوربهبودبرنامه هاي  آموزشي و پرورشي ورفع نارسايي هاي موجود   </t>
  </si>
  <si>
    <t xml:space="preserve">انجام اقدام لازم درمورد هماهنگ كردن اجراي مصوبات  آموزشي و پرورشي  از طريق بازديد  از واحدهاي آموزشي  . </t>
  </si>
  <si>
    <t>اقدامات لازم درخصوص  نيازسنجي و تشكيل دوره هاي كوتاه مدت ومعرفي دبيران ومربيان جهت شركت دردوره هاي كارآموزي با هماهنگي واحدهاي ذيربط.</t>
  </si>
  <si>
    <t xml:space="preserve">اهتمام لازم جهت برگزاري مسابقات علمي ،فرهنگي و هنري و ادبي و جشنواره ها </t>
  </si>
  <si>
    <t xml:space="preserve">نظارت بر حسن انجام فعاليتهاي پرورشي موظف در واحدهاي آموزشي ذيربط با نظر مسئول مافوق </t>
  </si>
  <si>
    <t xml:space="preserve">پيش بيني  وبررسي نيازمنديهاي آموزشي و پرورشي  مدارس راهنمايي  ازنظر نيروي انساني وكلاس درس با توجه به درجه بندي وضوابط موجود وتجهيزات باهمكاري واحدهاي ذيربط . </t>
  </si>
  <si>
    <t xml:space="preserve">نظارت بر تشكيل شوراهاي دانش آموزي مدارس با هماهنگي واحدهاي ذيربط </t>
  </si>
  <si>
    <t>بازديدازواحدهاي آموزشي وارايه راهنمايي هاي لازم  وتهيه گزارشهاي لازم واقدام مقتضي جهت رفع مشكلات موجود</t>
  </si>
  <si>
    <t xml:space="preserve">تلاش براي تنظيم دقيق سازمان آموزشي و پرورشي مدارس راهنمايي وساماندهي كلاسها در ابتداي سال تحصيلي  بارعايت ضوابط ومقررات . </t>
  </si>
  <si>
    <t>تهيه وتنظيم شاخصهاي آموزشي و پرورشي ،تجزيه وتحليل انها وارايه گزارشهاي  لازم</t>
  </si>
  <si>
    <t xml:space="preserve">پيشنهادو صدورابلاغ رؤسا ومعاونان وسايركاركنان  به  مربوط براساس مقررات موجود وموافقت مدير / رئيس اداره از طريق رايانه ضمن هماهنگي با واحدهاي ذيربط  . </t>
  </si>
  <si>
    <t xml:space="preserve">جمع آوري اطلاعات موردنيازدرزمينه امور آموزشي و پرورشي </t>
  </si>
  <si>
    <t>تهيه وتنظيم گزارشهاي ماهانه وسالانه جهت ارايه به مسولين مربوط</t>
  </si>
  <si>
    <t xml:space="preserve">نظارت برفعاليتها ي كاركنان حوزه تحت تصدي .  </t>
  </si>
  <si>
    <t xml:space="preserve"> تعامل با گروه هاي آموزشي به منظور ارتقاء سطح فعاليتهاي آموزشي و پرورشي </t>
  </si>
  <si>
    <t xml:space="preserve">اهتمام لازم براي تلفيق فعاليتهاي آموزشي و پرورشي </t>
  </si>
  <si>
    <t xml:space="preserve">تلاش لازم جهت حسن برگزاري جشنواره الگوهاي برتر تدريس </t>
  </si>
  <si>
    <t>كارشناس مسئول آموزش متوسطه فني و حرفه‌اي و كاردانش</t>
  </si>
  <si>
    <t xml:space="preserve"> تهيه طرحهاي لازم جهت حسن اجراي بخشنامه هاي مربوط به آموزش و پرورش فني حرفه اي و كاردانش . </t>
  </si>
  <si>
    <t>ارايه طرحهاي لازم جهت توسعه كمي وكيفي فعاليتهاي آموزشي وپرورشي درواحدهاي فني وحرفه اي وكاردانش</t>
  </si>
  <si>
    <t>نظارت بر حسن انجام فعاليتهاي آموزشي وپرورشي .</t>
  </si>
  <si>
    <t>سازماندهي آموزشگاههاي فني وحرفه اي وكاردانش با توجه به درجه بندي وضوابط موجودوتراكم ابلاغي</t>
  </si>
  <si>
    <t xml:space="preserve">مراقبت برسازماندهي دوره هاي كارآموزي وكارورزي  </t>
  </si>
  <si>
    <t>نظارت برجريان ثبت نام دانش آموزان دوره آموزش و پرورش فني وحرفه اي كاردانش براساس ضوابط  وارائه گزارش لازم به مسئول مافوق .</t>
  </si>
  <si>
    <t>نظارت بر امورآموزشي دانش آموزان شاغل به تحصيل درمراكزخارج از آموزش و پرورش وتلاش درجهت توسعه وتقويت مشاركتهاي خارج از آموزش و پرورش</t>
  </si>
  <si>
    <t xml:space="preserve">نظارت برحسن اجراي آزمونهاي مهارتي باهماهنگي واحدهاي مربوطه  </t>
  </si>
  <si>
    <t>نظارت بر دريافت مدارك تحصيلي دانش آموزان فوق الذكر منتقل مربوطه ازشهرستانها ومناطق وبالعكس .</t>
  </si>
  <si>
    <t>نظارت بر ارسال مدارك تحصيلي منتقلين به واحدهاي متقاضي مربوط پس از بررسيهاي لازم وتطبيق دروس باتوجه به شيوه نامه هاي ابلاغي .</t>
  </si>
  <si>
    <t xml:space="preserve"> نظارت بركاركاركنان ذيربط. </t>
  </si>
  <si>
    <t xml:space="preserve">معرفي دبيران جهت شركت در دوره هاي كارآموزي با نظرمعاون مربوط . </t>
  </si>
  <si>
    <t xml:space="preserve">مراقبت مستمر برپيشرفت برنامه هاي درسي آموزش وپرورش فني وحرفه اي ، كاردانش ازطريق بازديدازواحدهاي آموزشي. </t>
  </si>
  <si>
    <t xml:space="preserve">نظارت بر  انجام امورمشمولين نظام وظيفه سطوح آموزشي مذكور . </t>
  </si>
  <si>
    <t xml:space="preserve">پيش بيني نيازمنديهاي آموزشي مربوط از نظرتأمين نيروي انساني با توجه به درجه بندي وضوابط موجود وفضاهاي آموزشي وتجهيزات ساختماني وآزمايشگاهي وكارگاهي براساس استانداردهاي مربوط . </t>
  </si>
  <si>
    <t xml:space="preserve"> نظارت برانجام اقدامات لازم درمورد غيبت دبيران ومربيان وسايركاركنان واعلام نتايج به واحدهاي مربوط . </t>
  </si>
  <si>
    <t xml:space="preserve">نظارت برنحوه نقل وانتقال،ماموريت تحصيلي ومرخصي دبيران وهنرآموزان سايركاركنان  . </t>
  </si>
  <si>
    <t>ارزشيابي مستمرازفعاليتهابه منظوربهبودبرنامه هاي  آموزشي و پرورشي ورفع نارسايي هاي موجود</t>
  </si>
  <si>
    <t xml:space="preserve">تهيه گزارشات ماهانه وساليانه ازفعاليتهاي انجام شده </t>
  </si>
  <si>
    <t xml:space="preserve">پيشنهاد و صدور ابلاغ روسا و معاونان و ساير كاركنان براساس مقررات موجود و موافقت رئيس اداره از طريق رايانه ضمن هماهنگي با واحدهاي ذيربط </t>
  </si>
  <si>
    <t>تعامل بادستگاههاومركزتوليدي ،صنعتي وخدماتي جهت ارتقاء سطح كيفي فعاليتها.</t>
  </si>
  <si>
    <t>پيگيري امورمربوط به جشنواره خوارزمي ،مسابقات علمي وعملي وكاربردي ،جشنواره هنرهاي تجسمي وكارآفريني</t>
  </si>
  <si>
    <t xml:space="preserve">تلاش براي تقويت روحيه خوداشتغالي وكارآفريني دردانش آموزان ازطريق الگوسازي،برگزاري نمايشگا هها باهمكاري سايردستگاهها. </t>
  </si>
  <si>
    <t>نظارت برتشكيل شوراهاي دانش آموزي باهماهنگي واحدهاي ذيربط</t>
  </si>
  <si>
    <t>تعامل باگروههاي آموزشي به منظورارتقاء سطح فعاليتهاي آموزشي وپرورشي</t>
  </si>
  <si>
    <t xml:space="preserve">اهتمام لازم به منظور تلفيق فعاليتهاي آموزشي وپرورشي </t>
  </si>
  <si>
    <t xml:space="preserve">كارشناس مسئول آموزش متوسطه نظري </t>
  </si>
  <si>
    <t>تهيه طرحهاي لازم جهت حسن اجراي بخشنامه هاي مربوط به آموزش پرورش متوسطه نظري وپيش دانشگاهي</t>
  </si>
  <si>
    <t>ارايه طرحهاي لازم جهت توسعه كمي وكيفي فعاليتهاي آموزشي وپرورشي</t>
  </si>
  <si>
    <t>نظارت بر حسن انجام فعاليتهاي آموزشي وپرورشي واحدهاي روزانه وشبانه روزي  .</t>
  </si>
  <si>
    <t xml:space="preserve">تلاش لازم جهت حسن اجراي طرحهاوبرنامه هاي ابلاغي ازسوي اداره كل استان </t>
  </si>
  <si>
    <t xml:space="preserve"> سازماندهي آموزشگاههاي متوسطه ، پيش دانشگاهي با توجه به درجه بندي وضوابط موجود وتراكم ابلاغي  . </t>
  </si>
  <si>
    <t xml:space="preserve">اهتمام لازم جهت تلفيق فعاليتهاي آموزشي وپرورشي در واحدهاي آموزشي مربوط </t>
  </si>
  <si>
    <t>تلاش براي تحقق مدرسه محوري باهمكاري واحدهاي ذيربط در منطقه</t>
  </si>
  <si>
    <t>اهتمام لازم جهت استفاده ازامكانات واستعدادهاي محلي به منظورارتقا كيفي وكمي فعاليتهاي آموزشي وپرورشي</t>
  </si>
  <si>
    <t xml:space="preserve">تهيه وتدوين برنامه سالانه برابر دستورالعملهاي مربوطه . </t>
  </si>
  <si>
    <t xml:space="preserve">نظارت و پيگيري جريان ثبت نام دانش آموزان دوره متوسطه نظري ومراكز پيش دانشگاهي وارائه گزارش لازم به مسئول مافوق . </t>
  </si>
  <si>
    <t xml:space="preserve">نظارت بر ارسال مدارك تحصيلي منتقلين به واحدهاي متقاضي مربوط پس از بررسيهاي لازم و تطبيق دروس با توجه به شيوه نامه هاي ابلاغي  . </t>
  </si>
  <si>
    <t xml:space="preserve">نظارت بر كار كارشناسان مربوط </t>
  </si>
  <si>
    <t xml:space="preserve">معرفي دبيران ومربيان  داوطلب جهت شركت در دوره هاي  كارآموزي با نظرمعاون مربوط . </t>
  </si>
  <si>
    <t>مراقبت برپيشرفت برنامه هاي  آموزشي و پرورشي متوسطه نظري  و پيش دانشگاهي.</t>
  </si>
  <si>
    <t xml:space="preserve">نظارت برروند امورمشمولين نظام وظيفه سطوح آموزشي مذكور . </t>
  </si>
  <si>
    <t xml:space="preserve">پيش بيني نيازمنديهاي آموزشي وپرورشي مربوط از نظرتأمين نيروي انساني با توجه به درجه بندي وضوابط موجود وتجهيزات ساختماني وآزمايشگاهي  باهمكاري واحدهاي ذيربط. </t>
  </si>
  <si>
    <t xml:space="preserve">اقدام لازم درمورد غيبت دبيران وسايركاركنان واعلام نتايج به واحدهاي مربوطه . </t>
  </si>
  <si>
    <t>بازديدازواحدهاي آموزشي واقدام لازم جهت رفع مشكلات موجود</t>
  </si>
  <si>
    <t xml:space="preserve"> نظارت برنحوه نقل وانتقال دبيران ومربيان وسايركاركنان واعلام نتايج به واحدهاي مربوطه .</t>
  </si>
  <si>
    <t xml:space="preserve">پيشنهاد و صدور ابلاغ روسا و معاونان و ساير كاركنان براساس مقررات موجود با هماهنگي با واحدهاي ذيربط و   موافقت رئيس اداره </t>
  </si>
  <si>
    <t xml:space="preserve">راهنمايي لازم جهت حسن اجراي مسابقات علمي ،فرهنگي ، هنري ، ادبي و جشنواره ها </t>
  </si>
  <si>
    <t xml:space="preserve">نظارت بر تشكيل شوراي دانش آموزي با هماهنگي واحدهاي ذيربط </t>
  </si>
  <si>
    <t xml:space="preserve">تعامل با گروههاي آموزشي به منظور ارتقاء سطح فعاليتهاي آموزش و پرورش </t>
  </si>
  <si>
    <t xml:space="preserve">اهتمام لازم به منظور تلفيق فعاليتهاي آموزش و پرورش </t>
  </si>
  <si>
    <t>تهيه و تنظيم شاخصهاي آموزشي و پرورشي و تجزيه و تحليل آنها و ارائه گزارشهاي لازم</t>
  </si>
  <si>
    <t>شركت درجلسات وكميسيونهاي مربوط</t>
  </si>
  <si>
    <t xml:space="preserve"> بررسي ،مطالعه ،تحقيق . پژوهش به منظور كسب مهارتهاي لازم و ارتقاء علمي جهت ارائه ي راهكارهاي مناسب در زمينه ي شغل مورد تصدي </t>
  </si>
  <si>
    <t>كارشناس مسئول آموزش نيروي انساني و تكريم مقام معلم</t>
  </si>
  <si>
    <t>کنترل و نظارت بر اجرای شاخص های ابلاغی ازسوي وزارت متبوع و اداره کل آموزش و پرورش استان در خصوص آموزش نیروی انسانی در دوره های مختلف تحصیلي.</t>
  </si>
  <si>
    <t>همکار ی جهت اجرای برنامه سالانه جذب سرباز معلم بر اساس دستورالعمل های مربوطه و توزیع سهمیه با رعایت ضوابط و مقررات.</t>
  </si>
  <si>
    <t>همکاری و مشارکت در امر تهیه و تدوین شاخص های برنامه ریزی آموزشی در سطح منطقه.</t>
  </si>
  <si>
    <t>ارائه طرح های لازم به منظور تهیه و تنظیم برنامه های آموزشی کوتاه مدت و بلند مدت منطقه ای در قالب اهداف برنامه های توسعه اقتصادی اجتماعی و فرهنگی کشور.</t>
  </si>
  <si>
    <t xml:space="preserve"> تعیین اولویت احداث فضاهای آموزشی  در سطح منطقه، مکان‌یابی و استقرار.</t>
  </si>
  <si>
    <t>تعیین و تدوین و ابلاغ سهمیه های آموزشی ضمن خدمت.برابر ضوابط و مقررات مربوطه</t>
  </si>
  <si>
    <t>تلاش و هماهنگی به منظور تعامل با نهادها و تشکیلات برون سازمانی ذیربط.</t>
  </si>
  <si>
    <t>مستند سازی فعالیت های مربوط به برنامه ریزی آموزشی در سطح منطقه و ثبت و ضبط اسناد مربوطه.</t>
  </si>
  <si>
    <t>تلاش برای دسترسی به آخرین اطلاعات مورد نیاز برنامه‌ریزی (آموزشی یا جمعیتی و ... )</t>
  </si>
  <si>
    <t>تهیه و تنظیم بخشنامه‌ها و دستورالعمل های لازم در زمینه شغل مورد تصدی و ابلاغ به واحدهای ذیربط و دقت لازم جهت حسن اجرای آنها.</t>
  </si>
  <si>
    <t>بررسی، مطالعه، تحقیق و پژوهش به منظور کسب مهارتهای لازم و ارتقای علمی جهت ارائه راهکارهای مناسب در زمینه شغل مورد تصدی.</t>
  </si>
  <si>
    <t>شرکت در جلسات، گردهمایی ، کمیسیون ها و اردوهای آموزشی و کمیته های کاری در حیطه وظایف محوله با نظر مسئولین مافوق.</t>
  </si>
  <si>
    <t xml:space="preserve">كارشناس مسئول بودجه  </t>
  </si>
  <si>
    <t>شركت درگردهمايي هاي استاني جهت اطلاع ازسياستها واهداف موردنظر</t>
  </si>
  <si>
    <t xml:space="preserve"> راهنمايي مديران مدارس و سير عوامل درتنظيم آمارها و فرمهاي مذكور . </t>
  </si>
  <si>
    <t xml:space="preserve">پيشنهاد بودجه منطقه به معاونت توسعه مديريت و پشتيباني جهت ارائه به اداره كل  استان 0  </t>
  </si>
  <si>
    <t xml:space="preserve">ارايه پيشنهادهای لازم  جهت تامين  منابع مالي جديد.    </t>
  </si>
  <si>
    <t>همكاري با مسئولان امورمالي وپشتیبانی اداری در راستای پیشبرد اهداف آموزش وپرورش .</t>
  </si>
  <si>
    <t>نظارت بر انجام  وظایف كارشناسان .</t>
  </si>
  <si>
    <t xml:space="preserve">كارشناس مسئول پشتيباني </t>
  </si>
  <si>
    <t>تقسيم كار بين خدمتگزاران و سرايداران منطقه و تنظيم برنامه كار رانندگان با نظر معاون توسعه مديريت و پشتيباني؛</t>
  </si>
  <si>
    <t xml:space="preserve">اقدام در خصوص  نامه‌هاي ارجاعي از سوي از مدير / رئيس </t>
  </si>
  <si>
    <t>پيش‌بيني نيازمنديهاي سالانه منطقه و واحدهاي تابعه آن اعم از وسائل اداري و آموزشگاهي و ارائه به مدير / رئيس؛</t>
  </si>
  <si>
    <t>اقدام به خريد وسائل و لوازم و چاپ مطبوعات مورد نياز طبق اختيارات تفويض و مقررات و توزيع وسايل و لوازم خريداري شده به ادارات و كارشناسيهاي داخلي؛</t>
  </si>
  <si>
    <t>نظارت بر انجام تشريفات خريدها با توجه به آيين‌نامه معاملات دولتي و امضاء اسناد مربوط براساس اختيارات تفويض شده؛</t>
  </si>
  <si>
    <t>اخذ تنخواه گردان از مدير / رئيس و تحويل آن به كارشناس خريد و واريز آن در آخر سال؛</t>
  </si>
  <si>
    <t>نظارت بر انجام تعميرات، لوازم و وسايل اتومبيلها و تلفنهاي اداره و وسايل آموزشگاهها كه خرابي آنها توسط متصديان مربوط اعلام مي‌شود با نظر مربوطه؛</t>
  </si>
  <si>
    <t>اقدام لازم بمنظور خريد و تهيه سوخت زمستاني منطقه و واحدهاي تابعه و سوخت اتومبيل ها با نظر معاون مربوطه؛</t>
  </si>
  <si>
    <t>اقدام به اخذ تنخواه گردان براي احتياجات و انجام كارهاي فوري و ضروري؛</t>
  </si>
  <si>
    <t>رعايت اصل صرفه‌جوئي و انضباط مالي در خريد وسايل و امكانات مورد نياز؛</t>
  </si>
  <si>
    <t>بررسي و امضاي كليه اسناد مربوط به هزينه‌ها و تعميرات و غيره و اقدام به واريز آنها از طريق اداره امور مالي؛</t>
  </si>
  <si>
    <t>شركت در كميسيونها و جلسات مربوط به امور تداركات و خدمات از قبيل كميسيون مناقصه و تحويل كالا و لوازم و غيره؛</t>
  </si>
  <si>
    <t>نظارت در تقسيم كار بين تلفنچي‌ها و نگهبانان، سرايداران، رانندگان و تعيين محل خدمت آنان با همكاري واحدهاي ذيربط؛</t>
  </si>
  <si>
    <t>نظارت بر تردد وسايل نقليه و انجام كارهاي مربوط به بيمه وسايل موتوري و رسيدگي به تخلفات رانندگان و ارائه گزارش به مافوق؛</t>
  </si>
  <si>
    <t>مراقبت لازم در حفظ و نگهداري تاسيسات واحدهاي مربوط؛</t>
  </si>
  <si>
    <t>تهيه دستورالعملهاي لازم جهت رعايت مسايل ايمني در واحدهاي اداري و آموزشي تابع منطقه؛</t>
  </si>
  <si>
    <t>شركت در جلسات و كميسيونهاي مربوط؛</t>
  </si>
  <si>
    <t>تهيه و تنظيم بخشنامه‎ها و دستورالعملهاي لازم در زمينه شغل مورد تصدي و ابلاغ به واحدهاي ذيربط و دقت لازم جهت حسن اجراي آنها؛</t>
  </si>
  <si>
    <t xml:space="preserve">كارشناس مسئول تربيت بدني </t>
  </si>
  <si>
    <t xml:space="preserve">تهيه طرحهاوبرنامه هاي لازم جهت ارتقاي فعاليتهاي ورزشي وبهداشت مدارس. </t>
  </si>
  <si>
    <t xml:space="preserve">نظارت بر تهيه وتنظيم  برنامه هفتگي مربيان ورزشي با نظرمقامات مافوق وهماهنگي براساس نیاز مدارس  </t>
  </si>
  <si>
    <t xml:space="preserve">نظارت برحسن اجراي برنامه هاي تربيت بدني و بهداشت وتغذيه درواحدهاي آموزشي منطقه . </t>
  </si>
  <si>
    <t xml:space="preserve">تهيه برنامه هاي لازم برای ارزشيابي دقيق از فعاليتهاي مربيان ورزشي در واحدهاي آموزشي و انجام فعاليتهاي  بهداشت و تغذيه ازطريق بازديدهاي مداوم ومستمر . </t>
  </si>
  <si>
    <t>بررسي گزارش فعاليتهاي ورزشي  و بهداشتي آموزشگاهها و تهيه گزارش كلي براساس آن به منظور ارسال به  اداره كل آموزش وپرورش استان وسايرواحدهاي ذيربط .</t>
  </si>
  <si>
    <t xml:space="preserve">برنامه ريزي مناسب جهت تشكيل كانون هاي ورزشي و نظارت مستمر بر كار آنها </t>
  </si>
  <si>
    <t>برنامه ريزي و اجراي طرح استعداد يابي  و كشف و هدايت توانمنديهاي دانش آموزان ورزشكار و نظارت بر كار مربيان ورزش در مدارس و كانونها در اين راستا</t>
  </si>
  <si>
    <t>برنامه ريزي جهت اجراي طرح اصلاح ناهنجاريهاي فيزيكي با انجام حركات اصلاحي</t>
  </si>
  <si>
    <t xml:space="preserve">مراقبت در حفظ اموال تربيت بدني منطقه. </t>
  </si>
  <si>
    <t xml:space="preserve">نظارت بر معرفي مربيان ورزشي جهت گذراندن كلاسهاي كارآموزي ودوره هاي كوتاه مدت طبق دستورالعملهاي صادره . </t>
  </si>
  <si>
    <t xml:space="preserve">نظارت بر تشكيل گروهها وانجمنهاي ورزشي آموزشگاههاي  منطقه . </t>
  </si>
  <si>
    <t xml:space="preserve"> تشكيل شوراي ورزشي  و ارائه طرحها و برنامه هاي مناسب  در جهت تقويت تربيت بدني و تندرستي منطقه بصورت ماهانه . </t>
  </si>
  <si>
    <t>تهيه مقدمات لوازم وانتخاب محل برای برگزاري مسابقات ورزشي آموزشگاههاي تابعه ونظارت برحسن اجراي آن .( تهیه تقویم مسابقات)</t>
  </si>
  <si>
    <t xml:space="preserve"> برنامه ريزي مناسب جهت  انتخاب  آماده سازي ومعرفي ورزشكاران منطقه به منظور شركت در مسابقات قهرماني آموزشگاههاي استان وكشوروتجهیز تیم منتخب . </t>
  </si>
  <si>
    <t xml:space="preserve">نظارت برتهيه گزارش كار ماهانه وسالانه ازفعاليتهاي ورزشي وبهداشتي  درسطح منطقه به منظور ارايه آن به مقامات مافوق ودرصورت لزوم ارسال آنها به اداره كل آموزش وپرورش استان. </t>
  </si>
  <si>
    <t xml:space="preserve">تهيه دستورالعملهاي لازم درمورد فعاليتهاي ورزشي </t>
  </si>
  <si>
    <t>اهتمام لازم جهت ترويج فرهنگ ورزش همگاني  و ارتقاء سطح سلامت جامعه و برنامه ريزي درراستاي  اجراي طرح هاي مناسب در اين زمينه</t>
  </si>
  <si>
    <t>نظارت بركار كارشناسان تربيت بدني پسران و دختران و بهداشت و تغذيه.</t>
  </si>
  <si>
    <t>نظارت بر تنظیم برنامه هفتگی و ماهانه سالنها و عقد قرارداد ،واريز مبالغ و صدور ابلاغ مربیان تربیت بدنی</t>
  </si>
  <si>
    <t xml:space="preserve">كارشناس مسئول حراست </t>
  </si>
  <si>
    <t xml:space="preserve">نظارت بر كارِ كاركنان حراست </t>
  </si>
  <si>
    <t xml:space="preserve"> تهيه طرح  هاي لازم جهت حراست ونگهداري از پرسنل ، تأسيسات و مدارك محرمانه مديريت / اداره و واحدهاي تابعه . </t>
  </si>
  <si>
    <t>نظارت و مراقبت بركليه امور مربوط به حراست وانجام اقدامات لازم به منظور پيشگيري از حوادث غيرمترقبه.</t>
  </si>
  <si>
    <t xml:space="preserve">رعايت كليه دستورالعملهاي حفاظتي لازم و نظارت برحسن اجراي آنها وارائه پيشنهادهای اصلاحي درجهت رفع نقايص و بهبود روشهاي حراستي به مقامات مسئول . </t>
  </si>
  <si>
    <t xml:space="preserve">نظارت بر كارنگهبانان اداري با هماهنگي واحد پشتيباني </t>
  </si>
  <si>
    <t xml:space="preserve">برنامه ريزي ،سازماندهي نظارت و هدايت كليه فعاليتها واقدامات حراستي </t>
  </si>
  <si>
    <t>عدم در اختیار گرفتن خودرو دولتی به دلایل منع قانونی و استفاده از خودرو در چارچوب آیین نامه ذیر بط</t>
  </si>
  <si>
    <t xml:space="preserve">اظهار نظر در خصوص تهيه مهرهاي مورد نياز </t>
  </si>
  <si>
    <t xml:space="preserve">مكاتبه لازم با واحدهاي ذيربط در خصوص مهرهاي مفقودي به منظور جلوگيري از هرگونه سوء استفاده احتمالي؛ </t>
  </si>
  <si>
    <t>انجام امور حراستي مرتبط با حوزه فناوري اطلاعات به منظور اطمينان از حفظ و حراست داده ها و شبكه هاي ارتباطي.</t>
  </si>
  <si>
    <t xml:space="preserve">بازديد از واحدهاي تابعه به صورت موردي و ادواري طبق دستور مسئولين مافوق  </t>
  </si>
  <si>
    <t>انجام بررسيهاي مستمر به منظور حصول اطمينان از رعايت اصول حراستي درامور مكاتباتي، مخابراتي اينترنتي و شبكه هاي موجود.</t>
  </si>
  <si>
    <t xml:space="preserve">كنترل ونظارت و بررسي وضع حراستي اداره و واحدهاي تابعه وتهيه گزارشات مورد لزوم . </t>
  </si>
  <si>
    <t>كنترل ونظارت اسناد ومدارك محرمانه واصله از ادارات وسازمانهاي دولتي وحراست ازآنها براساس مقررات مربوط.</t>
  </si>
  <si>
    <t xml:space="preserve">تهيه طرح  هاي لازم  جهت حفاظت ازجلسات ، سخنرانيها وگردهمائيهاي مربوطه كه ازسوي مديريت /اداره  آموزش وپرورش برگزار ميگردد. </t>
  </si>
  <si>
    <t>كارشناس مسئول حقوقي، املاك و حمايت قضايي كاركنان</t>
  </si>
  <si>
    <t xml:space="preserve">تقسيم وظايف بين كارشناسان و نظارت بر حسن انجام وظايف آنها؛ </t>
  </si>
  <si>
    <t xml:space="preserve">اظهار نظر مشورتي و ارائه طريق در موارد حقوقي و قضائي؛ </t>
  </si>
  <si>
    <t xml:space="preserve">تعقيب دعاوي و دفاع از حقوق آموزش و پرورش منطقه در مراجع قضايي؛ </t>
  </si>
  <si>
    <t xml:space="preserve">طبقه بندي و جمع‌آوري اطلاعات مورد نياز در سطح منطقه در رابطه با وظايف محوله؛ </t>
  </si>
  <si>
    <t xml:space="preserve">اقدام به وصول مطالبات منطقه و واحدهاي تابعه از اشخاص حقيقي و حقوقي؛ </t>
  </si>
  <si>
    <t xml:space="preserve">تعقيب دعاوي واحدهاي تابعه منطقه عليه اشخاص حقيقي و حقوقي؛ </t>
  </si>
  <si>
    <t>نظارت بر تنظيم لوايح و دفاعيات استخدامي با همكاري امور اداري و تشكيلات</t>
  </si>
  <si>
    <t xml:space="preserve">همكاري در تهيه اساسنامه‏‏ها و آيين نامه‏هاي موسسات مربوط در حال تشكيل در منطقه و اظهارنظر نسبت به اساسنامه و آيين نامه‏هاي تهيه شده در موسسات مزبور؛ </t>
  </si>
  <si>
    <t xml:space="preserve">تهيه گزارشهاي لازم از فعاليتهاي انجام شده در واحد امور حقوقي و ارائه آن به مدير / رئيس در صورت لزوم. </t>
  </si>
  <si>
    <t xml:space="preserve">نظارت مستقيم بر كار كارشناسان زيرمجموعه و تقسيم وظايف بين آنها؛ </t>
  </si>
  <si>
    <t>مراجعه به واحدهاي ثبتي و حقوقي در ارتباط با تنظيم اسناد و صدور اجرائيه و ساير امور مربوط به آموزشگاههاي منطقه</t>
  </si>
  <si>
    <t xml:space="preserve">شركت در جلسات و كميسيونهاي مربوط به امور حقوقي و ثبتي و غيره در صورت لزوم. </t>
  </si>
  <si>
    <t xml:space="preserve">تهيه و تنظيم گزارشات و مكاتبات لازم؛ </t>
  </si>
  <si>
    <t xml:space="preserve">ارشاد و راهنمايي كارشناسان پيرامون وظايف محوله؛ </t>
  </si>
  <si>
    <t xml:space="preserve">نظارت بر تهيه متن قراردادهاي منعقده با هماهنگي واحدهاي ذيربط؛ </t>
  </si>
  <si>
    <t xml:space="preserve">همكاري با اداره امور اداري اداره كل در خصوص تهيه پيش نويس مكاتبات با معلمان ؛ </t>
  </si>
  <si>
    <t>شركت در جلسات ، گردهمايي ، كميسيون ها و دوره هاي آموزشي و كميته هاي كاري در حيطه وظايف محوله با نظر مسئولين مافوق</t>
  </si>
  <si>
    <t>كارشناس مسئول سلامت و پيشگيري از آسيب‌هاي اجتماعي</t>
  </si>
  <si>
    <t>برنامه‌ريزي و ارائه طرح‌هاي لازم به منظور بهبود وضع تغذيه دانش‌آموزان و بهداشت دانش‌آموزان و پيشگيري از سوء مصرف مواد مخدر؛</t>
  </si>
  <si>
    <t>نظارت بر حسن اجراي آيين‌نامه‌ها و دستور‌العمل‌هاي مربوط به امور بهداشتي و تغذيه دانش‌آموزان و كاركنان در سطح منطقه و ايجاد هماهنگي در نحوه اجراي آنها در بين واحدهاي تابعه؛</t>
  </si>
  <si>
    <t>انجام اقدامات لازم برای جلب همكاري مسئولان بهداشت و درمان و آموزش پزشكي منطقه به منظور معالجه و مداواي دانش‌آموزان بيمار؛</t>
  </si>
  <si>
    <t xml:space="preserve">انجام اقدامات لازم برای جلب همکاری اداره کل متبوع </t>
  </si>
  <si>
    <t>ارزشيابي از فعاليت‌هاي مربيان بهداشت در واحدهاي تابعه به منظور ارائه آن به مسئولين مافوق؛</t>
  </si>
  <si>
    <t>برگزاري جلسات و سمينارهاي آموزشي و توجيهي مربيان بهداشت مدارس و همچنين مسئولان تغذيه و بهداشت شهرستانها و مناطق تابعه با هماهنگي واحدهاي ذيربط؛</t>
  </si>
  <si>
    <t>پيش‌بيني بودجه بهداشتي مورد نياز و تهيه دستور‌العمل‌هاي لازم در خصوص نحوه هزينه آن با همكاري واحدهاي ذيربط؛</t>
  </si>
  <si>
    <t>هماهنگي با ادارات و ارگانهاي ذيربط جهت پيشگيري از بروز آسیبهای اجتماعی در ميان دانش‌آموزان؛</t>
  </si>
  <si>
    <t>تهيه و تنظيم بخشنامه‌ها و دستور‌العمل‌هاي لازم در زمينه شغل مورد تصدي و ابلاغ به واحد‌هاي ذيربط و دقت لازم جهت حسن اجراي آنها؛</t>
  </si>
  <si>
    <t>نظارت پایگاههای تغذیه سالم مدارس ، تغذیه رایگان وآشپزخانه های مدارس ازلحاظ رعایت مسایل بهداشتی .</t>
  </si>
  <si>
    <t xml:space="preserve">كارشناس مسئول سنجش </t>
  </si>
  <si>
    <t>طراحي، تهيه و ارتقاء شيوه ها و ابزار هاي سنجش آموزش و پرورش</t>
  </si>
  <si>
    <t xml:space="preserve">پيشنهاد انجام مطالعات تطبيقي جهت بهره گيري از تجارب  ملي و منطقه اي </t>
  </si>
  <si>
    <t>نظارت در اجراء و كنترل نظامند صدور و ارتقاء ضريب ايمني مدارك دوره هاي تحصيلي آموزش و پرورش با هماهنگي واحدهاي ذيربط</t>
  </si>
  <si>
    <t>برنامه ريزي و نظارت بر امتحانات نهايي ، و هماهنگ استاني و ملي و آزمون هاي رواني ، و استعداد سنجي دانش آموزان مدارس المپيادها و ساير آزمون هاي آموزش و پرورش</t>
  </si>
  <si>
    <t xml:space="preserve">همكاري در نهادينه سازي فرهنگ تحليل آزمون تصمیم يافته هاي آن در كليه سطوح آموزشي و پرورشي </t>
  </si>
  <si>
    <t>نظارت بر ارزيابي عملكرد حوزه هاي اجرايي سنجش آموزش و پرورش</t>
  </si>
  <si>
    <t>بهره گيري از ظرفيت هاي بخش غير دولتي و ارائه خدمات به نهادها و مؤسس هاي درون سازماني و برون سازماني در چارچوب ضوابط و مقررات مربوط</t>
  </si>
  <si>
    <t>برنامه ريزي و اجراي كار طبقه بندي ، نگهداري و امحاء اسناد و مدارك سنجش و ارزشيابي آموزش و پرورش برابر ضوابط</t>
  </si>
  <si>
    <t>تهيه، تدوين و اطلاع رساني بخشنامه ها و دستورالعمل هاي مورد نياز در چار چوب وظايف اختيارات</t>
  </si>
  <si>
    <t>برنامه ريزي و پيش بيني وسايل و ملزومات مورد نياز حوزه هاي امتحانات نهايي متوسطه نظري و مهارتي و نظارت بر نحوه توزيع آنها</t>
  </si>
  <si>
    <t>معرفی وتاييد رؤساي هيئتهاي ممتحنه و طراحان سئوال به مسئولين مافوق و پيشنهاد صدور ابلاغ براي آنها</t>
  </si>
  <si>
    <t xml:space="preserve">نظارت بر آماده سازي سوالات امتحاني هماهنگ پایه پنجم ابتدایی </t>
  </si>
  <si>
    <t xml:space="preserve">برنامه ريزي جهت انجام كليه امور مربوط به قرنطينه ( مخزن اصلي و پشتوانه مخزن ) و همكاري و هماهنگي با ناظر امتحانات وزارتي واستانی </t>
  </si>
  <si>
    <t>پيشنهاد انتخاب ناظرين آگاه به مسايل اجرايي امتحانات به مسئولان مافوق جهت اعزام به مناطق تابعه استان</t>
  </si>
  <si>
    <t>نظارت بر صدور ارزش تحصيلي جهت ارسال به موسسات آموزش عالي و ساير نهادهاي درخواست كننده</t>
  </si>
  <si>
    <t>بررسي و انجام اصلاحيه های ( سجلي يا تحصيلي ) در دفاتر امتحانات</t>
  </si>
  <si>
    <t xml:space="preserve"> ارسال اطلاعات نمرات دانش آموزي به ارسال اطلاعات نمرات دانش آموزی به اداره کل جهت ورود دانش آموزان به دانشگاه </t>
  </si>
  <si>
    <t xml:space="preserve">نظارت به صدور تائیدیه تحصیلی </t>
  </si>
  <si>
    <t xml:space="preserve">كارشناس مسئول فرهنگي و هنري </t>
  </si>
  <si>
    <t>ايجاد هماهنگي بين واحدهاي امور فرهنگي و هنري در سطح منطقه؛</t>
  </si>
  <si>
    <t>همكاري با ساير كارشناس مسئولان حوزه معاونت پرورشي و تربيت بدني در انجام وظايف محوله؛</t>
  </si>
  <si>
    <t>نظارت بر حسن اجراي وظايف واحدهاي مختلف فرهنگي – هنري در زمينه امور مربوط در سطح منطقه با هماهنگي واحدهاي ذيربط؛</t>
  </si>
  <si>
    <t>نظارت بر كار كارشناسان زير مجموعه و تقسيم وظايف بين آنان؛</t>
  </si>
  <si>
    <t>نظارت بر حسن اجراي كليه دستور‌العمل‌ها و بخشنامه‌هاي ابلاغ شده از طرف اداره كل متبوع؛</t>
  </si>
  <si>
    <t>ارائه طرح‌هاي لازم به منظور تشويق دانش‌آموزان به خلق آثار هنري با محتواي اسلامي به منظور فراهم نمودن زمينه رشد و شكوفايي استعدادهاي هنري آنان؛</t>
  </si>
  <si>
    <t>شركت در جلسات و سمينارهاي متشكله در ارتباط با فعاليت‌هاي امور فرهنگي و هنري با كسب اجازه قبلي از معاون مربوطه؛</t>
  </si>
  <si>
    <t xml:space="preserve">تشکیل در جلسات و سمينارهاي متشكله در ارتباط با فعاليت‌هاي امور فرهنگي و هنري وسیاسی و تربیتی </t>
  </si>
  <si>
    <t>ارتباط مستمر و منظم با ائمه جمعه و جماعت، روحانيت متعهد، نهادها و ارگانهاي فرهنگي در زمينه فعاليت‌هاي فرهنگي و هنري زير نظر معاون مربوطه؛</t>
  </si>
  <si>
    <t>نظارت بر حسن اجراي مراسم صبحگاهي مدارس وسرود همگانی و  نقاشی همگانی  به تناسب دوره تحصيلي در سطح منطقه؛</t>
  </si>
  <si>
    <t>ايجاد ارتباط با مراكز انتشاراتي و تحقيقاتي در سطح منطقه در زمينه موضوعات تربيتي با هماهنگي معاون مربوطه و نظارت بر انتشار نشريات فرهنگي تربيتي در سطح مدارس؛</t>
  </si>
  <si>
    <t>كوشش در جهت غني‌سازي كتابخانه‌ها در واحدهاي آموزشي و ايجاد انگيزه در بين معلمان و دانش‌آموزان به منظور مطالعه كتب سودمند؛</t>
  </si>
  <si>
    <t>ارائه راهكارهاي مناسب به منظور فراهم آوردن زمينه رشد و شكوفايي استعدادهاي هنري و تربيت اسلامي دانش‌آموزان در سطح منطقه؛</t>
  </si>
  <si>
    <t>نظارت بر تهيه فيلم و نوار و وسايل هنري و سمعي و بصري مناسب جهت استفاده مربيان و دانش‌آموزان منطقه با مسئول مافوق؛</t>
  </si>
  <si>
    <t>تهيه و تنظيم گزارش كار ماهانه و سالانه از فعاليت‌هاي انجام شده جهت ارائه به مسئولين مافوق؛</t>
  </si>
  <si>
    <t>شركت در كليه جلسات مربوط به فعاليت‌هاي امور فرهنگي و هنري در سطح منطقه با اجازه مسئولين مافوق؛</t>
  </si>
  <si>
    <t>اهتمام لازم در خصوص تعيين و تحكيم باورهاي ديني و فضايل اخلاقي دانش‌آموزان؛</t>
  </si>
  <si>
    <t xml:space="preserve">پاسخگويي مناسب به تماس هاي تلفني وسوالات حضوري مسئولین وتشکیل کار گروههای پرورشی در خصوص فعالیتهای فرهنگی  مراجعان در چارچوب وظايف مربوط به پست مورد تصدي  </t>
  </si>
  <si>
    <t xml:space="preserve">اهتمام و برنامه ریزی در خصوص برگزاری مسابقات فرهنگی و هنری و اختتامیه تقدیر از منتخبین </t>
  </si>
  <si>
    <t>مطالعه و رصد مسائل فرهنگی و سیاسی روز و اطلاع رسانی به روز به مربیان و معاونین برای پیشگیری از آسیبها(ازجمله  شناخت گروههای انحرافی و ...)</t>
  </si>
  <si>
    <t>كارشناس مسئول فعاليت‌هاي اردويي و فوق برنامه</t>
  </si>
  <si>
    <t>نظارت بر حسن اجراي وظايف واحدهاي مختلف واردویی در زمينه امور مربوط در سطح منطقه با هماهنگي واحدهاي ذيربط؛</t>
  </si>
  <si>
    <t>نظارت بر حسن اجراي كليه دستور‌العمل‌ها و بخشنامه‌هاي ابلاغ شده از طرف اداره كل؛</t>
  </si>
  <si>
    <t>شركت در جلسات و سمينارهاي متشكله در ارتباط با فعاليت‌هاي امور اردویی و کانونها وفوق برنامه</t>
  </si>
  <si>
    <t>نظارت بر حسن اجراي مراسم آغازین مدارس به تناسب دوره تحصيلي در سطح منطقه؛</t>
  </si>
  <si>
    <t>تهيه و تنظيم گزارش كار ماهانه و سالانه از فعاليت‌هاي انجام شده جهت ارائه به مسئولين مافوق</t>
  </si>
  <si>
    <t>برنامه ريزي جهت برگزاري اردوهاي دانش‌آموزي در سطح منطقه برابر دستور‌العمل‌هاي موجود؛</t>
  </si>
  <si>
    <t xml:space="preserve">نظارت بر حسن اجراي دقيق بخشنامه‌ها و دستور‌العمل‌هاي صادره در زمينه امور اردوها و بازديدهاي علمي؛هلال احمر </t>
  </si>
  <si>
    <t>نظارت بر دوره آموزشي امداد و نجات، و كمك‌هاي اوليه با همكاري دستگاه‌هاي ذيربط؛</t>
  </si>
  <si>
    <t>پيش‌بيني هزينه‌ها و اعتبارات لازم جهت اجراي برنامه‌هاي اردوئي در سطح منطقه با همكاري واحد‌هاي ذيربط؛</t>
  </si>
  <si>
    <t>اهتمام ونظارت لازم جهت تهيه گزارشات مورد نياز از نحوه انجام فعاليت‌هاي اردويي در سطح منطقه؛</t>
  </si>
  <si>
    <t>تلاش جهت تامين و تجهيز اردوگاهها وکانون های فرهنگی تربیتی منطقه و ايجاد امكانات لازم در اين زمينه با همكاري مسئولين ذيربط؛</t>
  </si>
  <si>
    <t>ارائه طرح‌هاي لازم به منظور گسترش فعاليت‌هاي اجتماعي دانش‌آموزان و فراهم نمودن فضاي مناسب جهت انجام فعاليت‌هاي مربوط در مدرسه؛</t>
  </si>
  <si>
    <t>برنامه‌ريزي لازم به منظور ترغيب و تشويق دانش‌آموزان جهت شركت در فعاليت‌هاي اجتماعي و گروهي دانش‌آموزان؛</t>
  </si>
  <si>
    <t xml:space="preserve">برنامه ریزی به منظور تقویت تشکلهای دانش اموزی برابر مقررات ودستورالعمل های مربوط.- </t>
  </si>
  <si>
    <t>شركت در جلسات و كميسيونهاي مربوط در صورت لزوم با نظر مسئول مافوق؛</t>
  </si>
  <si>
    <t>اهتمام لازم در خصوص تعميق و تحكيم باورهاي ديني به منظور رشد فضايل اخلاقي؛</t>
  </si>
  <si>
    <t>نظارت بر فعاليت‌هاي اردوگاه‌ها و كانونهاي فرهنگي و تربيتي در سطح منطقه ؛</t>
  </si>
  <si>
    <t>ارایه طرح های لازم جهت برگزاری وتقویت  نشست های دینی و سیاسی درمیان دانش آموزان ؛</t>
  </si>
  <si>
    <t>همكاري با سازمان دانش‌آموزي در جهت گسترش فعاليت‌هاي تربيتي و فوق برنامه خارج از مدرسه؛</t>
  </si>
  <si>
    <t>برنامه‌ريزي جهت بهبود اوقات فراغت دانش‌آموزان و پرورش استعدادهاي آنان؛-</t>
  </si>
  <si>
    <t>آماده سازي اردوگاه جهت پذيرش اردوهاي دانش‌آموزي، همايش‌ها و … در تمام زمينه‌ها به منظور استفاده بهينه از امكانات موجود؛</t>
  </si>
  <si>
    <t>همكاري لازم در جهت غني‌سازي اوقات فراغت دانش‌آموزان؛</t>
  </si>
  <si>
    <t>تلاش برای توسعه و گسترش فعاليت‌هاي اردويي و اجتماعي دانش‌آموزان منطبق با معيارهاي اصولي و شيوه‌نامه‌ها و دستور‌العمل‌هاي مربوط؛</t>
  </si>
  <si>
    <t>اهتمام لازم به منظور تعميق و تحكيم باورهاي ديني، رشد فضايل اخلاقي دانش‌آموزان در اردوهای دانش آموزی؛</t>
  </si>
  <si>
    <t>پيگيري اجرا و اتمام طرح‌هاي عمراني و برنامه تجهيزاتي اردوگاه از طريق جذب اعتبارات ملي، استاني و ساير منابع مالي ديگر؛</t>
  </si>
  <si>
    <t>برنامه‌ريزي صحيح براي ايجاد امكانات فرهنگي، هنري، ورزشي و مهارتي در اردوگاه ها وکانونها؛</t>
  </si>
  <si>
    <t>پيش‌بيني و برآورد امكانات و اعتبارات مورد نياز اردوگاه جهت توسعه و تجهيز به منظور برگزاري هر چه بهتر اردوهاي دانش‌آموزي و … و ارائه گزارش  به مسئول مافوق؛</t>
  </si>
  <si>
    <t>اتخاذ تدابیر لازم جهت مراقبت و حفاظت از اموال، تاسيسات و تجهيزات اردوگاه ها وکانون ها؛</t>
  </si>
  <si>
    <t>نظارت مستمر وپیگیری امور مربوط به تعمیر ساختمانها،میادین ورزشی ،تاسیسات، فضای سبز ونحوه نگهداری آنها.</t>
  </si>
  <si>
    <t>برنامه‌ريزي لازم جهت مشاركت فعال دانش‌آموزان بسيجي درمناسبت‌ها و ایام ا...</t>
  </si>
  <si>
    <t xml:space="preserve">اهتمام لازم جهت تقویت وتحکیم فرهنگ ایثار و شهادت و فرهنگ بسیجی وارزشهای اسلامی در میان دانش آموزان؛ </t>
  </si>
  <si>
    <t>تهیه پیش نویس مکاتبات وگزارش های لازم.</t>
  </si>
  <si>
    <t>پاسخگویی مناسب به تماس های تلفنی وسئوالات حضوری مراجعان درچارچوب وظایف مربوط به پست موردتصدی .</t>
  </si>
  <si>
    <t>كارشناس مسئول فناوري اطلاعات، آمار و برنامه‌ريزي</t>
  </si>
  <si>
    <t>همکاری با سایر معاونان وکارشناسان مربوطه در زمینه انجام وظایف محوله.</t>
  </si>
  <si>
    <t>کنترل و نظارت بر تعیین ضوابط توزیع نیروی های جدید الاستخدام اعم از متهدین خدمت، نیروهای آزاد، سرباز معلم و نقل و انتقال داخل و خارج از منطقه و...</t>
  </si>
  <si>
    <t>کنترل و نظارت بر رعایت شاخص های مصوب نیروی انسانی مورد نیاز در سطح منطقه بر حسب دوره های مختلف تحصیلی.</t>
  </si>
  <si>
    <t>نظارت بر حسن اجرای قوانین و آئین نامه ها، دستور العمل ها، مقررات و برنامه های آموزشی مربوط به آموزش های نیروی انسانی منطقه.</t>
  </si>
  <si>
    <t>پیشنهاد  انتصاب مسئولین واحدها و کارشناسان تحت تصدی به مدير / رئيس.</t>
  </si>
  <si>
    <t>مراقبت بر امر تهیه و استخراج آمار و گزارش های مربوط و تهیه و تدوین برنامه های منطقه‌اي ( سالانه ، میان مدت و دراز مدت ).</t>
  </si>
  <si>
    <t>نظارت واجرای  امور فناوری اطلاعات ، توسعه شبکه ها و سیستم های نظام جامع.</t>
  </si>
  <si>
    <t>هماهنگي لازم با مسئولين اجرايي منطقه و حوزه فناوري اداره كل استان .</t>
  </si>
  <si>
    <t>پاسخگوئی مناسب به  مدير / رئيس آموزش و پرورش و واحدهای تابعه در چارچوب وظایف و مسئولیت های محوله .</t>
  </si>
  <si>
    <t>شرکت در دوره های آموزشی مربوطه .</t>
  </si>
  <si>
    <t>تهیه و تنظیم بخشنامه ها و دستور العمل های لازم در زمینه شغل مورد تصدی و ابلاغ به واحدهای ذیربط و نظارت لازم جهت حسن اجرا آنها.</t>
  </si>
  <si>
    <t>كارشناس مسئول گزينش (تحقيقگر)</t>
  </si>
  <si>
    <t xml:space="preserve">نظارت بركارِ كاركنان گزينش   . </t>
  </si>
  <si>
    <t xml:space="preserve">نظارت برانجام تحقيقات درباره داوطلبان ورود به خدمت  و متعهدين  به وزارت متبوع ازطريق برقراري ارتباط با دانشگاهها ، مراكز تربيت معلم وسايرمراكزآموزشي . </t>
  </si>
  <si>
    <t xml:space="preserve">ارائه برنامه انجام كار به عوامل تحت نظر وپيگيري ونظارت برعملكرد ايشان . </t>
  </si>
  <si>
    <t>ارزيابي تحقيقات انجام شده ازنظر رعايت ضوابط وروشهاي ابلاغي و اعلام كفايت تحقيق وارسال آن به هسته پس از تأييد و نيز تذكر اشكالات به افراد مربوطه عنداللزوم وصدور دستور اصلاح ياانجام تحقيقات مجدد.</t>
  </si>
  <si>
    <t>ارائه طرحهاي لازم جهت تأسيس بانك منابع به صورت خيلي محرمانه با هماهنگي مسئول امورتحقيقات هسته .</t>
  </si>
  <si>
    <t>همكاري وهماهنگي با مدير/ رئيس ومعاونين اداره آموزش وپرورش درخصوص اموراداري ، مالي گزينش ...</t>
  </si>
  <si>
    <t>نظارت وانجام بخشي از تحقيقات منطقه برابرتقسيم كار .</t>
  </si>
  <si>
    <t>شناسايي منابع تحقيق درمحدوده تحت پوشش .</t>
  </si>
  <si>
    <t>نظارت  برثبت وضبط مشخصات داوطلبان وكد منابع تحقيق .</t>
  </si>
  <si>
    <t xml:space="preserve">تنظيم برنامه زماني ملاقاتها و ايجاد ارتباط با منابع ومراكز اطلاعاتي . </t>
  </si>
  <si>
    <t>انجام تحقيقات ويژه اي كه ازطرف مسئول امورتحقيقات هسته به ايشان محول مي گردد.</t>
  </si>
  <si>
    <t xml:space="preserve">ارزيابي مستمر منابع و مراكز اطلاعاتي وارائه گزارش وپيشنهادات لازم . </t>
  </si>
  <si>
    <t>شركت درجلسات وگردهمائي هاودوره هاي آموزشي كه ازطرف هسته گزينش، هيأت مركزي و هيأت عالي گزينش طبق نظر مقام مافوق</t>
  </si>
  <si>
    <t xml:space="preserve">ثبت وجمع آوري تحقيقات انجام شده وارائه آن به مسئول ذيربط . </t>
  </si>
  <si>
    <t xml:space="preserve">پيش بيني امكانات وتدارك لازم جهت انجام مأموريتهاي محولـه . </t>
  </si>
  <si>
    <t xml:space="preserve">مراقبت ونگهداري از وسيله نقليه وسايرامكانات موجود . </t>
  </si>
  <si>
    <t xml:space="preserve"> بايگاني سوابق و مكاتبات مربوط . </t>
  </si>
  <si>
    <t xml:space="preserve">تلاش لازم درجهت تهيه وتنظيم گزارش آمار تحقيقات و سايرفعاليتهاي انجام شده درگزينش منطقه وارائه آن به هسته . </t>
  </si>
  <si>
    <t>كارشناس مسئول گسترش فرهنگ نماز، قرآن و عترت</t>
  </si>
  <si>
    <t>اهتمام لازم در زمينه جمع‌آوري متون معارف اسلامي در راستای فعالیتهای متناظر در استان به منظور استفاده دانش‌آموزان و مربيان از اين منابع در جهت تقويت روحيه مذهبي آنان؛</t>
  </si>
  <si>
    <t>نظارت بر روند اجراي فعاليت‌هاي اقامه نماز و قرآن در مدارس؛</t>
  </si>
  <si>
    <t xml:space="preserve">برنامه‌ريزي به منظور ايجاد انگيزه در بين دانش‌آموزان در جهت مطالعه كتب سودمند معارف غني و پربار اسلامي با نظر معاون مربوطه؛و هماهنگی با استان </t>
  </si>
  <si>
    <t>اقدام در خصوص تهيه كتب نشريات و نرم افزارجزوات معارف اسلامي و توزيع آنها بين واحدهاي تابعه منطقه با همكاري مسئولين مربوط؛</t>
  </si>
  <si>
    <t>تلاش لازم به منظور اشاعه و گسترش فرهنگ قرآني در سطح واحد‌هاي آموزشي تابعه و ترغيب دانش‌آموزان در جهت مطالعه هرچه بيشتر اين كتاب آسماني؛</t>
  </si>
  <si>
    <t>تهيه و تدوين برنامه برگزاري مسابقات قرآن، اذان، احكام و نهج‌البلاغه دانش‌آموزان در سطح منطقه با همكاري كارشناس مربوط و ساير واحد‌هاي ذيربط؛و تحلیل میزان استقبال</t>
  </si>
  <si>
    <t xml:space="preserve">ارتباط با سازمان تبليغات اسلامي، ستاد اقامه نماز و ديگر سازمانها و نهادهاي مرتبط با امور اقامه نماز و قرآن؛وتدوین فعالیتهای همسر و هماهنگی بصورت متقابل </t>
  </si>
  <si>
    <t>اجراي همايشها و سمينارهاي لازم جهت پيشرفت و توسعه فعاليت‌هاي نماز و قرآن؛</t>
  </si>
  <si>
    <t>بازديد از واحدهاي تابعه به منظور راهنمايي مسئولان و مربيان در جهت نشر معارف اسلامي با نظر مسئول مافوق؛</t>
  </si>
  <si>
    <t>شركت در جلسات گردهمايي‌هاي مربوط طبق دستور مسئولين مافوق؛</t>
  </si>
  <si>
    <t>جمع‌آوري آمار و اطلاعات لازم مربوط به متون و كتب معارف اسلامي و تنظيم فهرست آنها به منظور استفاده در موارد ضروري؛</t>
  </si>
  <si>
    <t xml:space="preserve">ارائه گزارش از فعاليت‌هاي انجام شده به صورت ماهانه و سالانه به مسئولين ذيربط؛ </t>
  </si>
  <si>
    <t>رسيدگي به امور مدارس قرآني‌ و ايجاد هماهنگي لازم جهت توسعه فعاليت مدارس قرآني منطقه؛</t>
  </si>
  <si>
    <t xml:space="preserve">ارتباط مستمر با ائمه جمعه در خصوص برپايي نماز جماعت در واحد‌هاي آموزشي؛ومدیریت فرآیند اعزام روحانی به مدارس </t>
  </si>
  <si>
    <t>همكاري با نهادهاي ذيربط به منظور انعکاس  و ضع موجود و تدوین فعالیتهای لازم برای نشر و ترویج معارف اهتمام لازم در خصوص تعميق و تحكيم باورها و فضايل اخلاقي؛</t>
  </si>
  <si>
    <t>نظارت و ارزيابي از چگونگي اجراي طرح پيوند معنوي بين مدارس و خانواده‌ها با مساجد؛</t>
  </si>
  <si>
    <t>كارشناس مسئول مشاركت‌هاي مردمي، امور شاهد و ايثارگران و امور شوراها</t>
  </si>
  <si>
    <t>تلاش در جهت تدوين و حسن اجراي بخشنامه هاودستورالعملهاي مربوط به شغل</t>
  </si>
  <si>
    <t>تقسيم كاربين كارشناسان مربوط.</t>
  </si>
  <si>
    <t>تلاش جهت حسن اجراي قوانين ومقررات مربوط به فعاليتهاي مدارس غيرانتفاعي ومصوبات شوراي آموزش وپرورش منطقه واستان</t>
  </si>
  <si>
    <t xml:space="preserve">برنامه ريزي جهت هدايت ونظارت برتاسيس ، توسعه وفعاليت مدارس غيرانتفاعي شاهدوايثارگران،وآموزشگاههاي علمي آزاد در منطقه </t>
  </si>
  <si>
    <t>تهيه طرحهاي لازم جهت شناسايي  زمينه هاي جذب وجلب مشاركتهاي مردمي</t>
  </si>
  <si>
    <t>پيگيري مستمر تشكيل جلسات شوراي شهرستان ومنطقه.</t>
  </si>
  <si>
    <t xml:space="preserve">همكاري باواحدهاي مربوط درانجام مطلوب برنامه هاي آموزشي .تربيتي ومالي درمدارس غيرانتفاعي وشاهدوايثارگران وآموزشگاههاي علمي آزاد </t>
  </si>
  <si>
    <t>ارايه طرحهاي لازم جهت تشويق وترغيب مردم به مشاركت درامر آموزش وپرورش</t>
  </si>
  <si>
    <t>ارتباط باافراد خير و موسساتي كه قصدكمك به آموزش وپرورش دارند .</t>
  </si>
  <si>
    <t>برنامه ريزي هاي لازم به منظور بالا بردن كيفيت تحصيلي در مدارس  ايثارگران شاهد وغير انتفاعي با نظرمسئول مافوق .</t>
  </si>
  <si>
    <t xml:space="preserve">بازديد از واحدهاي آموزشي ذيربط  و بررسي وضعيت مدارس وارائه راهنمائيهاي لازم . </t>
  </si>
  <si>
    <t xml:space="preserve">ارائه طرحهاي ابتكاري جهت بهبود وضعيت آموزشي وپرورشي مدارس شاهد وايثارگران . </t>
  </si>
  <si>
    <t xml:space="preserve">برنامه ريزي  جهت تهيه گزارش هاي لازم از فعاليتهاي ماهانه وسالانه در دوره هاي مختلف تحصيلي مدارس ايثارگران وشاهد وگزارش آن به مقامات ذيـربط . </t>
  </si>
  <si>
    <t xml:space="preserve">پيگيري امور مربوط به درس آمادگي دفاعي درسطح منطقه با هماهنگي واحدهاي ذيربط . </t>
  </si>
  <si>
    <t xml:space="preserve">همكاري با بنيادشهيد انقلاب اسلامي و ساير نهادهاي مرتبط . </t>
  </si>
  <si>
    <t>تلاش جهت اجراي برنامه هاي بسيج دانش آموزي برابر تقويم اجرائي در مدارس و پيگيري ماموريت هاي محوله .</t>
  </si>
  <si>
    <t>تلاش براي حسن انتخاب نيروي موردنياز واحدهاي اموزشي مربوط</t>
  </si>
  <si>
    <t xml:space="preserve">نظارت برسازمان واحدهاي آموزشي وپرورشي غير انتفاعي طبق ضوابط ومقررات مصوب  </t>
  </si>
  <si>
    <t xml:space="preserve">نظارت برنحوه پديرش دانش آموزان وميزان شهريه دريافتي </t>
  </si>
  <si>
    <t>شركت درجلسات شوراي آموزش وپرورش استان، ساير جلسات و كميته ها با نظر مقام مافوق</t>
  </si>
  <si>
    <t>كارشناس مشاركت‌هاي مردمي، امور شاهد و ايثارگران و امور شوراها</t>
  </si>
  <si>
    <t xml:space="preserve">همكاري با كارشناس مسئول درانجام وظايف محوله  </t>
  </si>
  <si>
    <t xml:space="preserve">تلاش در جهت  رعايت كليه بخشنامه ها و دستورالعملهاي مربـوطه . </t>
  </si>
  <si>
    <t xml:space="preserve">همكاري لازم  جهت تدوين بخشنامه هاودستورالعملهاي موردنياز </t>
  </si>
  <si>
    <t xml:space="preserve">اقدام لازم جهت اجراي قوانين ومقررات و مصوبات وشوراي آموزش وپرورش منطقه واستان تا حصول نتيجه </t>
  </si>
  <si>
    <t>تهيه طرحهاي لازم جهت ارتقا كيفي فعاليتهاي شوراي  آموزش وپرورش</t>
  </si>
  <si>
    <t xml:space="preserve">تهيه طرح هاي لازم جهت تشويق و ترغيب مردم به مشاركت در آموزش و پرورش </t>
  </si>
  <si>
    <t xml:space="preserve">ارتباط مستمر و تشكيل جلسات با افراد خير و موسسات كه قصد كمك به آموزش و پرورش را دارند </t>
  </si>
  <si>
    <t>شركت فعال در جلسات شوراي  آموزش و پرورش</t>
  </si>
  <si>
    <t xml:space="preserve">همكاري لازم جهت ثبت مصوبات شورا وتنظيم صورتجلسات و ارسال به موقع آن به شوراي آموزش و پرورش استان </t>
  </si>
  <si>
    <t xml:space="preserve">تلاش در جهت ايجاد ارتباط و هماهنگي بين گرو ههاي كاري وكارشناسي </t>
  </si>
  <si>
    <t xml:space="preserve">دريافت كليه بخشنامه ها و دستورالعملهاي مربوط به امورتحصيلي ايثارگران وشاهد وبسيج دانش آموزي و اقدام لازم درموردآنهـا . </t>
  </si>
  <si>
    <t xml:space="preserve">جمع آوري آمار وارقام واطلاعات مربوط به دوره هاي تحصيلي ايثارگران و شاهدو بسيج دانش آموزي . </t>
  </si>
  <si>
    <t xml:space="preserve">بررسي گزارشهاي رسيده از واحدهاي آموزشي وارائه گزارش به مقام مسئول . </t>
  </si>
  <si>
    <t xml:space="preserve">بررسي ميزان پيشرفت تحصيلي دانش آموزان ،شاهد و ايثارگر  به منظور آگاهي از نحوه تحصيل وانجام امتحانات آنهـا . </t>
  </si>
  <si>
    <t xml:space="preserve">نظارت برمدارس شاهد وايثارگران در كليه دوره هاي تحصيلي . </t>
  </si>
  <si>
    <t>برنامه ريزي  لازم به منظور ارتقاء  كيفيت تحصيلي ايثارگران با نظرمسئول مافوق .</t>
  </si>
  <si>
    <t xml:space="preserve">بازديد از واحدهاي آموزشي تابعه و بررسي وضعيت مدارس وارائه راهنمائيهاي لازم . </t>
  </si>
  <si>
    <t xml:space="preserve">تهيه وارائه طرحهاي ابتكاري جهت بهبود وضعيت آموزشي وپرورشي مدارس شاهد وايثارگران وفعاليتهاي بسيج دانش آموزي . </t>
  </si>
  <si>
    <t xml:space="preserve">تهيه گزارشهاي  لازم از فعاليتهاي ماهانه وسالانه از دوره هاي مختلف تحصيلي شاهد و ايثارگران وگزارش آن به مسئول مافوق </t>
  </si>
  <si>
    <t xml:space="preserve"> اجراي برنامه هاي بسيج دانش آموزي برابر تقويم اجرائي در مدارس و پيگيري ماموريت هاي محوله </t>
  </si>
  <si>
    <t>تنظيم وقت جلسات كميته هاي اجرائي بسيج دانش آموزي و ايجاد هماهنگي بين حوزه مقاومت بسيج دانش آموزي بامديريت / اداره آموزش و پرورش</t>
  </si>
  <si>
    <t xml:space="preserve">پيگيري اعتبارات سرانه اي بسيج دانش آموزي و انعكاس مشكلات به كميته اجرائي  </t>
  </si>
  <si>
    <t>نظارت برطرح پراكنده امور شاهد .</t>
  </si>
  <si>
    <t>اهتمام لازم در جهت حسن اجراي مصوبات ستاد شاهد منطقه</t>
  </si>
  <si>
    <t xml:space="preserve">كارشناس مشاوره تربيتي و تحصيلي  </t>
  </si>
  <si>
    <t>ارايه خدمات راهنمايي ومشاوره تحصيلي وشغلي وحرفه اي وتربيتي به دانش آموزان</t>
  </si>
  <si>
    <t>برنامه ريزي جهت تامين وارتقاي بهداشت روان و پيشگيري  ازمشكلات رواني دانش آموزان</t>
  </si>
  <si>
    <t xml:space="preserve">برنامه ريزي خدمات راهنمايي ومشاوره متناسب با نيازهاي دانش آموزان  </t>
  </si>
  <si>
    <t xml:space="preserve">برنامه ريزي درخصوص ساعت حضور اعضاء مشاوره دراداره . </t>
  </si>
  <si>
    <t>هماهنگي دراجراي وظايف اعضاي مشاوره .</t>
  </si>
  <si>
    <t xml:space="preserve">ايجاد هماهنگي باواحدهاي ذيربط درتشكيل دوره هاي آموزشي براي مشاوران – مربيان و مديران مدارس درراستاي اهداف راهنمايي ومشاوره درمدارس . </t>
  </si>
  <si>
    <t xml:space="preserve">تشكيل جلسه با مشاوران ومديران مدارس متوسطه و اعضاء ستاد تربيتي درخصوص هدايت تحصيلي – شغلي دانش آموزان . </t>
  </si>
  <si>
    <t xml:space="preserve">سازماندهي نيروهاي مشاوره درسطح منطقه . </t>
  </si>
  <si>
    <t xml:space="preserve">اقدام درجهت تشكيل جلسات پرسش وپاسخ براي دانش آموزان . </t>
  </si>
  <si>
    <t xml:space="preserve">نظارت درتهيه واستفاده از ابزارهاي شناخت رواني و علايق تحصيلي وشغلي دانش آموزان . </t>
  </si>
  <si>
    <t xml:space="preserve">توجه به مسئله راهنمايي تحصيلي وشغلي درمدارس متوسطه ونظارت  بركار مشاوران . </t>
  </si>
  <si>
    <t>برنامه ريزي به منظور آشنايي مشاورين مدارس با اجراي تستهاي  ارسالي از منطقه.</t>
  </si>
  <si>
    <t xml:space="preserve">تنظيم وتكميل دفترثبت گزارشات وفعاليتهاي مشاوره منطقه وارسال به موقع آن به كارشناسي مشاوره استان </t>
  </si>
  <si>
    <t>رسيدگي به موارد انضباطي دانش آمــوزان دوره هاي تحصيلي طبق آيين نامه انضباطي.</t>
  </si>
  <si>
    <t>نظارت براجراي برنامه هاي  هفته معرفي مشاغل واقدام لازم جهت  درتهيه وتدوين بروشورهاي شغلي وتحصيلي.</t>
  </si>
  <si>
    <t xml:space="preserve">تهيه گزارشات ماهانه وساليانه </t>
  </si>
  <si>
    <t>تعامل بامركزخدمات روانشناختي ومشاوره دانش آموزان</t>
  </si>
  <si>
    <t>اهتمام لازم جهت شناخت وطبقه بندي مسايل ومشكلات ديني واخلاقي وتربتي وتحصيلي وشغلي دانش آموزان</t>
  </si>
  <si>
    <t>تهيه آمارونمودارمربوط به مشكلات دانش آموزان وارسال به اداره كل با هماهنگي مقام مسئول.</t>
  </si>
  <si>
    <t>شركت درجلسات وكميسيونهاي مربوط با نظر مقام مافوق.</t>
  </si>
  <si>
    <t>ماشين نويس</t>
  </si>
  <si>
    <t>مراقبت درحفظ و نگهداري ماشين هاي تحرير و رایانه هاي موجود؛</t>
  </si>
  <si>
    <t xml:space="preserve">مراقبت درحفظ ونگهداري مطالب ماشين شده ولزوماً حفظ امانت داري ؛ </t>
  </si>
  <si>
    <t>تميزنمودن ماشين تحرير يا رايانه قبل از شروع كار و آماده نمودن آن براي انجام كارهاي محوطه ؛</t>
  </si>
  <si>
    <t>دريافت نمودن نامه هاي اداري ، دستورالعمل هاي پايان دوره كارآموزي وجداول ها وهمچنين ماشين نمودن اين قبيل نامه هابااستفاده ازماشين يارايانه ؛</t>
  </si>
  <si>
    <t>تلاش لازم جهت رعايت نكات لازم درتحريرنامه ها؛</t>
  </si>
  <si>
    <t>تطبيق كليه نامه ها وساير اوراق اداري ماشين شده با پيش نويس مربوط ؛</t>
  </si>
  <si>
    <t xml:space="preserve">گزارش لازم درموقع خرابي ماشين تحرير و يا رایانه به مسئول دبيرخانه به منظور انجام اقدامات لازم درمورد تغييرآن ؛ </t>
  </si>
  <si>
    <t xml:space="preserve">همكاري با ساير كاركنان دبيرخانه ؛ </t>
  </si>
  <si>
    <t>تلاش جهت فراگيري روشهاي مراقبت از رايانه وماشين هاي تحرير؛</t>
  </si>
  <si>
    <t>ماشين نمودن كليه احكام مربوط به استخدام ، بازنشستگي ونظايرآن وامورامتحانات وارزش تحصيلي؛</t>
  </si>
  <si>
    <t xml:space="preserve">دريافت لوازم التحريرموردنيازومراقبت ونگهداري ازآنهاورعايت اصل صرفه جويي؛ </t>
  </si>
  <si>
    <t xml:space="preserve">مسئول بايگاني  </t>
  </si>
  <si>
    <t xml:space="preserve">تقسيم كاربين بايگان ها به طورمساوي ونظارت برحسن انجام وظايف آنها ؛ </t>
  </si>
  <si>
    <t xml:space="preserve">دريافت كليه نامه هائي كه دستور( بايگاني شود) دارد و سوابق پرونده وپيش نويس هاي صادره از دبيرخانه و واحدهاي مختلف داخلي ؛ </t>
  </si>
  <si>
    <t>مطالعه پيش نويسهاي صادرشده ونامه هايي كه بايد بايگاني شود؛</t>
  </si>
  <si>
    <t>طبقه بندي وتعيين موضوعاتي كه نامه بايد تحت آن عناوين بايگاني شود ؛</t>
  </si>
  <si>
    <t xml:space="preserve">تشكيل پرونده وثبت وتعيين شماره پرونده روي نامه ها يا پيش نويس نامه هـا ؛ </t>
  </si>
  <si>
    <t>ثبت شماره نامه دردفاتر راهنماي بايگاني ؛</t>
  </si>
  <si>
    <t>تفكيك  كردن كارهايي كه بايد در پرونده ها جايگزين شود با توجه به سيستم بايگاني موجود؛</t>
  </si>
  <si>
    <t>انجام بايگاني روزانه نامه ها و پرونده ها ؛</t>
  </si>
  <si>
    <t xml:space="preserve">جلوگيري از انحراف از سيستم هاي موجود بايگاني مطابق دستورالعمل مربوط ؛ </t>
  </si>
  <si>
    <t xml:space="preserve">مراقبت ونظارت درنگهداري سوابق پرونده واوراق نوسازي پوشش پرونده ها ؛ </t>
  </si>
  <si>
    <t xml:space="preserve">تحويل پرونده و سابقه اشحاص فقط به افراد ذيصلاح در قبال اخذ رسيد؛ </t>
  </si>
  <si>
    <t xml:space="preserve">تعيين واحدها ومسئولاني كه حق دريافت پرونده دارند با توجه به خط مشي هايي كه مديرواحد تعيين شده  با نظر مدير رئيس/معاون  ومسئول دبيرخانه وابلاغ آنها ؛ </t>
  </si>
  <si>
    <t xml:space="preserve">بررسي درخواستهاي ارسالي سابقه وپرونده وتعيين كلاسمان وارجاع آن به بايگان مربوط ؛ </t>
  </si>
  <si>
    <t>مراقبت ونظارت درتحويل دادن سوابق پرونده ها و اقدام لازم براي اعاده آن ها درصورت تأخير ؛</t>
  </si>
  <si>
    <t xml:space="preserve">مراقبت ونظارت درتنظيم ونگهداري برگهاي بيرون از پرونده ها ؛ </t>
  </si>
  <si>
    <t xml:space="preserve">تحويل گرفتن پرونده هائي كه ازسايرمناطق آموزش وپرورش ميرسد وكنترل اوراق محتواي آن واختصاص دادن شماره بايگاني براي آن درسيستم رايانه اي و دفاتر مربوط ؛ </t>
  </si>
  <si>
    <t xml:space="preserve">تهيه پيش نويس اعلام وصول پرونده هاي دريافت شده؛ </t>
  </si>
  <si>
    <t xml:space="preserve">دريافت نامه هائي كه طي آن پرونده يا سوابقي بايد به اداره يا سازماني ارسال شود وارجاع آن به بايگان مربوط به منظور آماده نمودن و برگ شماري پرونده و ضميمه كردن به نامه مربوط ؛ </t>
  </si>
  <si>
    <t>نظارت ، راهنمائي و هماهنگ كردن كار بايگانها وهمكاري لازم درامور بايگاني و رفع مشكلات آنها؛</t>
  </si>
  <si>
    <t xml:space="preserve">كوشش دربهبود كيفيت نگهداري پرونده ها از نظر وضع محل وجلوگيري از رطوبت ، نور ، گردوخاك ، آتش سوزي وغيره وگزارش نارسائيهاي احتمالي به مسئول مافوق ؛ </t>
  </si>
  <si>
    <t>تهيه پيش نويس مكاتبات درصورت لزوم ؛</t>
  </si>
  <si>
    <t>به کارگيری  مساعي لازم در جهت تكريم و حفظ حرمت ارباب رجوع و پاسخگويي مناسب به آنها؛</t>
  </si>
  <si>
    <t>نظارت مستقيم بركار بايگاني؛</t>
  </si>
  <si>
    <t>مسئول تلفنخانه</t>
  </si>
  <si>
    <t xml:space="preserve">رعايت اصول وموازين اسلامي درانجام وظايف مربوط ؛ </t>
  </si>
  <si>
    <t xml:space="preserve">برقراري ارتباط تلفني طبق دستور و برنامه تنظيمي مسئول مافوق ؛ </t>
  </si>
  <si>
    <t>پاسخگوئي به مكالمات تلفني درحد لزوم ؛</t>
  </si>
  <si>
    <t xml:space="preserve">رعايت ادب ونزاكت وخونسردي درمكالمات تلفني ؛ </t>
  </si>
  <si>
    <t>مراقبت در طرز كار دستگاه مركزي ، تلفن وصفحه كليد و نظافت  وسرويس وسايل وادوات مربوط وآماده بكارنگهداشتن وحراست ازآنها ودادن گزارش لازم درمورد تعميرات كلي به مسئولين مربوط وانجام تعميرات جزئي؛</t>
  </si>
  <si>
    <t>به کارگیری  مساعي لازم در جهت تكريم و حفظ حرمت ارباب رجوع و پاسخگويي مناسب به آنها؛</t>
  </si>
  <si>
    <t xml:space="preserve">انجام تعميرات جزيي نظير تعويض لامپ ،فيور ، كليد وبوبين ورفع اتصاليهاي معمولي و سطحي سيمها و تعويض سيمهاي معيوب و فرسوده و نصب تلفن جديد </t>
  </si>
  <si>
    <t>مسئول توزيع و تكثير نامه ها</t>
  </si>
  <si>
    <t xml:space="preserve">دريافت كليه نامه هاي رسيده وصادره از ثباتها ؛ </t>
  </si>
  <si>
    <t>نظارت برحسن انجام وظايف متصدي مربوط؛</t>
  </si>
  <si>
    <t xml:space="preserve">طبقه بندي نامه هاي رسيده برحسب واحدها ومسئولان اقدام كننده وارسال آن براي واحد يا مسئول مربوط دراسرع وقت ؛ </t>
  </si>
  <si>
    <t xml:space="preserve">طبقه بندي نامه هاي صادره براساس تقسيم كار نامه رسانها ؛ </t>
  </si>
  <si>
    <t xml:space="preserve">ثبت شماره نامه هاي صادره وبخشنامه ها ودفاتر نامه رساني و پاكت كردن نامه ها وثبت عنوانها وآدرس روي پاكت وتحويل آنها به نامه رسان يا اداره پست  ؛ </t>
  </si>
  <si>
    <t>درخواست اقلام موردنيازودستگاههاي مربوط ازطريق دبيرخانه؛</t>
  </si>
  <si>
    <t>تفكيك نامه هاي صادره از پيش نويس و پيوست كردن ضمائم مذكور در نامه ؛</t>
  </si>
  <si>
    <t>تكثيرنامه ها ؛فرمها؛بخشنامه هابارعايت صرفه جويي وطبق نظرمسئول  دبيرخانه؛</t>
  </si>
  <si>
    <t>مراقبت ونگهداري ازماشين هاي تكثير ووسايل وابزاركارموجود؛</t>
  </si>
  <si>
    <t>ارايه گزارش هاي لازم درخصوص خرابي دستگاههاواقدام لازم درجهت رفع نقص وتعميرآنها؛</t>
  </si>
  <si>
    <t>اقدام به ارسال نامه هاي صادره به ادارات و سازمانها وواحدهاي مختلف ومراقبت در به موقع رساندن نامه ها وسفارشات پستي به پستخانه به وسيله نامه رسانها؛</t>
  </si>
  <si>
    <t>جلوگيري ازتكثيراوراق وجزوات شخصي؛</t>
  </si>
  <si>
    <t>ارسال سوابق پيش نويس به بايگاني دراسرع وقت ؛</t>
  </si>
  <si>
    <t>پاسخگويي به سئوالات مراجعان؛</t>
  </si>
  <si>
    <t>مسئول دبيرخانه</t>
  </si>
  <si>
    <t xml:space="preserve">تقسيم كاربين كاركنان دبيرخانه و مراقبت برحسن انجام وظايف آنان ؛ </t>
  </si>
  <si>
    <t>دريافت نامه ها ، بخشنامه ها ودستورالعمل هاي وارده وتحويل به موقع آنها به مقام مربوط به منظور اطلاع وارجـاع ؛</t>
  </si>
  <si>
    <t xml:space="preserve">مطالعه نامه ها ، بخشنامه ها ، دستورالعمل هاي رسيده وتقسيم آن به قسمت هاي تابعه اداره براساس اختيارات تفويض شده ؛ </t>
  </si>
  <si>
    <t>رسيدگي درانجام امورجاري دبيرخانه؛</t>
  </si>
  <si>
    <t>تحويل پيش نويس نامه ها ، بخشنامه ها ،فرمها و دستورالعمل ها به ماشين نويسي پس ازامضاء مقام مربوط؛</t>
  </si>
  <si>
    <t xml:space="preserve">اقدام  لازم به منظور مقابله نامه ها وتطبيق پيش نويس ها با متن تايپ شده و رفع نواقص آن ؛ </t>
  </si>
  <si>
    <t>اقدام به تكثير بخشنامه ها ، دستورالعمل ها ، فرمها وغيره پس از صدور دستور مقام مربوط با رعايت صرفه جوئي؛</t>
  </si>
  <si>
    <t xml:space="preserve">تطبيق رونوشت با اصل نامه ها واسناد وتأييد و گواهي آنها ؛ </t>
  </si>
  <si>
    <t xml:space="preserve">ممهورنمودن  نامه ها،گواهي ها ، كارنامه ها ، ارزش تحصيلي ها وغيره به مهر مديريت /اداره/منطقه آموزش وپرورش پس از تأييد مقام مسئول اداره ؛ </t>
  </si>
  <si>
    <t xml:space="preserve">بررسي به پيش نويس مكاتبات ونامه ها به منظور تكميل امضاء تهيه كنندگان؛ </t>
  </si>
  <si>
    <t>تحويل نامه هاي ماشين شده به مدير/رئيس يا معاونين جهت امضاء برحسب تفويض اختيار؛</t>
  </si>
  <si>
    <t>پاسخگويي به سئوالات مراجعان وانجام راهنماييهاي لازم ؛</t>
  </si>
  <si>
    <t>نظارت مستقيم برحسن انجام كاركاركنان دبيرخانه ، بايگاني ، ماشين نويسي و نامه رسانان برابر سازمان مصوب؛</t>
  </si>
  <si>
    <t xml:space="preserve">ناظر آموزشی </t>
  </si>
  <si>
    <t xml:space="preserve">سازماندهي آموزشياران وآموزش دهندگان  درحوزه فعاليت مربوط ،باهماهنگي ونظارت مسئولين </t>
  </si>
  <si>
    <t xml:space="preserve">حضور دركلاس درس ونظارت برنحوه تدريس آموزشياران وآموزش دهندگان  وثبت مشاهدات دردفاتر وفرم هاي مربوط وارسال گزارشات لازم </t>
  </si>
  <si>
    <t xml:space="preserve">راهنمايي آموزشياران وآموزش دهندگان درمسائل آموزشي وپرورشي به صورت انفرادي وعنداللزوم به طور گروهي </t>
  </si>
  <si>
    <t>نظارت برتهيه طرح درس</t>
  </si>
  <si>
    <t>نظارت واقدام به تشكيل جلسات درس نمونه اي براي آموزشياران وآموزش دهندگان برحسب ضرورت</t>
  </si>
  <si>
    <t xml:space="preserve">نظارت بر پيشرفت مواد وبرنامه هاي درسي با تقويم زماني دوره هاي تحصيلي </t>
  </si>
  <si>
    <t xml:space="preserve">اتخاذ تدابير لازم جهت جلوگيري ازافت كمي وكيفي سوادآموزان </t>
  </si>
  <si>
    <t xml:space="preserve">بررسي ومطالعه درخصوص روشهاي تدريس وآموزش دوره هاي سوادآموزي وانتقال </t>
  </si>
  <si>
    <t xml:space="preserve">نظارت بر نحوه طراحي سئوالات امتحاني وآزمونهاي عملكردي </t>
  </si>
  <si>
    <t xml:space="preserve">برگزاري آزمون وتصحيح اوراق امتحاني پايان دوره مخاطبان </t>
  </si>
  <si>
    <t xml:space="preserve">تكميل وتائيد نمون برگ هاي مربوط به انجام آزمون وارزشيابي </t>
  </si>
  <si>
    <t xml:space="preserve">تشكيل جلسات كارگاهي جهت انتقال تجربيات آموزشي </t>
  </si>
  <si>
    <t>همكاري ومساعدت باگروههاي آموزشي ورفع مشكلات فني وآموزشي آنها</t>
  </si>
  <si>
    <t xml:space="preserve">تنظيم برنامه هفتگي بازديد درطول دوره بصورت هفتگي وارائه گزارش ماهانه عملكرد خودتاپايان هرماه به مسئول بلافصل </t>
  </si>
  <si>
    <t xml:space="preserve">بررسي ،كنترل وتائيد ثبت نام مخاطبان سوادآموزي </t>
  </si>
  <si>
    <t>تشكيل پرونده آموزشي براي كلاس هاي ابواب جمعي و آموزشهاي داوطلبانه وفردبه فرد</t>
  </si>
  <si>
    <t>انجام ارزشيابي سالانه آموزشياران تحت نظارت وارائه ژيشنهادلازم به منظور توانمندسازي ،تشويقات وگزارش تخلفات احتمالي آنها براساس آيين نامه انظباطي</t>
  </si>
  <si>
    <t xml:space="preserve">نظارت برپيشرفت تحصيلي فرآيندي ونهايي مخاطبان </t>
  </si>
  <si>
    <t>نگهبان</t>
  </si>
  <si>
    <t xml:space="preserve">حفظ وحراست از ساختمانها وتأسيسات محوطه وماشين آلات وابزار و وسايل وغيره كه به عهده او واگذارشده است ؛ </t>
  </si>
  <si>
    <t>حفظ انتظامات وراهنمائيهاي لازم به مراجعين؛</t>
  </si>
  <si>
    <t xml:space="preserve">كنترل ورود و خروج افراد و وسائط نقليه ، حمل ونقل اموال واثاثيه طبق دستور صادره وثبت آن دردفاتر مربوط و گزارش به مسئولين ذيربط ؛ </t>
  </si>
  <si>
    <t xml:space="preserve">گزارش فوري اتفاقات وحوادث غيرمترقبه نظيرآتش سوزي ، دزدي وسايرحوادث وخرابيهاي غيرمترقبه به مسئولان اداره و انجام اقدامات احتياطي اوليه  ؛ </t>
  </si>
  <si>
    <t>پيش بيني لازم به منظورجلوگيري ازبروزآتش سوزي ،خرابي ،دزدي ،تجاوزوسايرحوادث وخرابيهاي غيرمترقبه درساختمان يااموال وسايركالاهاوتجهيزات؛</t>
  </si>
  <si>
    <t>گزارش چگونگي انجام وظايف وشرح كليه پيشامدهادرمدت نگهباني؛</t>
  </si>
  <si>
    <t>انجام امورمشابه نظيرپاسخگويي به مكالمات تلفني ،چاپ وتكثيروارسال مراسلات، توزيع نامه هاوپرونده ها بين كاركنان درصورت لزوم وطبق دستورمسئول مافوق</t>
  </si>
  <si>
    <t>کارشناس هماهنگی و پیگیري امور دفتر</t>
  </si>
  <si>
    <t>برنامه ریزي و یادداشت تاریخ و ساعات تشکیل کمیسیونها، ملاقاتها و جلسات و اعلام آن به معاون.</t>
  </si>
  <si>
    <t>تعیین وقت براي مراجعهکنندگان جهت ملاقات با معاون.</t>
  </si>
  <si>
    <t>پاسخگویی مناسب به مراجعان و تماسهاي تلفنی، هم چنین یادداشت اسامی و خلاصهاي از درخواستهاي آنان و گزارش به معاون.</t>
  </si>
  <si>
    <t>برقراري ارتباط تلفنی معاون با سازمانها، موسسات و اشخاص طبق دستور معاون مربوط.</t>
  </si>
  <si>
    <t>تهیه پیشنویس مکاتبات و نامههایی که از طرف معاون ارجاع میشود.</t>
  </si>
  <si>
    <t>ثبت نامههایی که از طریق معاون ارجاع و یا ارسال میگردددر دفتر مخصوص</t>
  </si>
  <si>
    <t>نگهداري و بایگانی نامه و مکاتبات طبق دستور معاون در بایگانی مخصوص.</t>
  </si>
  <si>
    <t>مرتب نمودن نامه هایی که باید معاون مطالعه، ملاحظه یا امضاء نماید و اعاده آن به واحدهاي مربوط.</t>
  </si>
  <si>
    <t>دریافت مکاتباتی که از طریق دورنگار به دفتر معاون ارسال میگردد و ارائه آنها به واحدهاي ذیربط پس از صدور دستور</t>
  </si>
  <si>
    <t>رازداري، حفظ امانت و برخورد مناسب با مراجعه کنندگان نگهداري از وسایل و ملزوماتی که در اختیار دارد.</t>
  </si>
  <si>
    <t>کنترل نامههایی که نیازمند به تایید کمیته مستندسازي با هماهنگی دبیر کمیته مربوطه.</t>
  </si>
  <si>
    <t>استفاده از فناوري اطلاعات و اتوماسیون اداري در زمینه شغل و وظایف محوله.</t>
  </si>
  <si>
    <t>کارشناس مسئول تربیت بدنی وفعالیتهاي ورزشی</t>
  </si>
  <si>
    <t>نظارت بر انجام کار کارشناسان زیر مجموعه و تقسیم وظایف بین آنها؛</t>
  </si>
  <si>
    <t>پیگیري و نظارت بر حسن اجراي بخشنامه ها و دستورالعمل ها و آیین نامه هاي ابلاغ شده از طرف وزارت متبوع؛</t>
  </si>
  <si>
    <t>نظارت بر تنظیم و اجراي برنامه ها و فعالیت هاي تربیت بدنی و ورزشی استان و حسن اجراي آنها؛</t>
  </si>
  <si>
    <t>نظارت بر نحوه انتخاب تیم هاي قهرمان آموزشگاه هاي استان جهت شرکت در مسابقات قهرمانی آموزشگاه هاي کشور با رعایت کلیه ضوابط و مقررات؛</t>
  </si>
  <si>
    <t>ارتباط مستمر با اداره کل ورزش و جوانان استان و سایر ارگان ها و نهادها به منظور تعامل و همکاري بیشتر جهت استفاده بهینه از امکانات و فضاهاي ورزشی با نظر مسئولان مافوق؛</t>
  </si>
  <si>
    <t>نظارت بر عملکرد مجتمعهاي ورزشی در سطح استان؛</t>
  </si>
  <si>
    <t>ارائه پیشنهاد در مورد انتصاب افراد فعال و متعهد جهت تصدي سالنها و میادین ورزشی تابعه به مسئولین مافوق؛</t>
  </si>
  <si>
    <t>برنامه ریزي و اقدام در خصوص برگزاري دوره هاي آموزشی ، توجیهی و کارگاه هاي تخصصی و... با هماهنگی و همکاري واحدهاي ذیربط؛</t>
  </si>
  <si>
    <t>اقدام لازم در خصوص تشکیل مراکز هنجاریابی جسمانی و حرکات اصلاحی و توسعه و تعمیم آن در کلیه مناطق استان جهت رفع ناهنجاریهاي جسمانی و قامتی دانش آموزان؛</t>
  </si>
  <si>
    <t>کوشش و همکاري با اداره تعاون و امور رفاهی استان جهت توسعه و گسترش فعالیت هاي تربیت بدنی کارکنان فرهنگی؛</t>
  </si>
  <si>
    <t>نظارت بر طرحهاي تحقیقاتی و استفاده بهینه از نتایج حاصله در برنامه ریزي درس تربیت بدنی مدارس در سطح استان و شهرستان ؛</t>
  </si>
  <si>
    <t>همکاري لازم با رئیس اداره متبوع در جهت پیشبرد وظایف محوله؛</t>
  </si>
  <si>
    <t>برنامه ریزي جهت ارزشیابی از عملکرد مسئولان تربیت بدنی ادارات آموزش و پرورش مناطق تابعه استان؛</t>
  </si>
  <si>
    <t>تهیه و تنظیم گزارش کار به صورت ماهانه و سالانه از فعالیت هاي تربیت بدنی و ورزشی استان و مناطق تابعه جهت ارائه به مسئولین مافوق؛</t>
  </si>
  <si>
    <t xml:space="preserve"> برنامه ریزي، نظارت و پیگیري در جهت همایش هاي متنوع فرهنگی  ورزشی به مناسبت هاي مختلف در سطح استان؛</t>
  </si>
  <si>
    <t xml:space="preserve"> نظارت بر حسن عملکرد انجمنهاي ورزشی مدارس استان؛</t>
  </si>
  <si>
    <t>شرکت در جلسات و سمینارهاي مربوط در صورت لزوم با نظر مسئول مافوق؛</t>
  </si>
  <si>
    <t>بررسی، مطالعه، تحقیق و پژوهش به منظور کسب مهارتهاي لازم و ارتقاء علمی جهت ارایه ي راهکارهاي مناسب در زمینه شغل مورد تصدي؛</t>
  </si>
  <si>
    <t>تهیه و تنظیم تقویم اجرایی سالانه و ماهانه بخشنامه ها و دستورالعمل هاي لازم در زمینه شغل مورد تصدي و ابلاغ به واحدهاي ذیربط و دقت لازم جهت حسن اجراي آنها؛</t>
  </si>
  <si>
    <t>همکاري در پیش بینی و پیشنهاد بودجه و اعتبار مورد نیاز و تلاش در جذب آن</t>
  </si>
  <si>
    <t>پاسخگویی مناسب به تماسهاي تلفنی و سؤالات حضوري مراجعان و ... در چارچوب وظایف مربوط به پست مورد تصدي</t>
  </si>
  <si>
    <t>کارشناس تربیت بدنی وفعالیتهاي ورزشی</t>
  </si>
  <si>
    <t>تهیه و تنظیم تقویم اجرایی برنامه ها و فعالیت  هاي تربیت بدنی و ورزشی مدارس استان</t>
  </si>
  <si>
    <t>همکاري و نظارت بر انتخاب تیم ها و نفرات برتر جهت شرکت در مسابقات ورزشی آموزشگاه هاي کشور با رعایت کلیه ضوابط و مقررات؛</t>
  </si>
  <si>
    <t>اقدام لازم در خصوص تهیه و توزیع جوایز بین تیمها و نفرات برتر فعالیتها و برنامه هاي ورزشی؛</t>
  </si>
  <si>
    <t>اقدام در خصوص برگزاري همایشها و جشنواره هاي فرهنگی و ورزشی به مناسبتهاي مختلف؛</t>
  </si>
  <si>
    <t>نظارت و ارائه گزارش از تنظیم برنامه ساعات استفاده آموزشگاه هاي مختلف از مجتمع هاي ورزشی در سطح استان به مسئول مافوق؛</t>
  </si>
  <si>
    <t>پیگیري و اقدام در خصوص برگزاري دوره هاي آموزشی جهت دبیران و معلمان تربیت بدنی مدارس استان و شهرستانها با هماهنگی واحدهاي ذیربط؛</t>
  </si>
  <si>
    <t>نظارت و هماهنگ نمودن فعالیت انجمن هاي ورزشی مدارس استان و بررسی برنامه سالیانه آنها؛</t>
  </si>
  <si>
    <t>همکاري با اداره تعاون و امور رفاهی اجرا و توسعه و تعمیم ورزش کارکنان فرهنگی با هماهنگی مسئول مافوق</t>
  </si>
  <si>
    <t>نظارت بر نحوه برگزاري مسابقات و رقابت هاي بین شهرستانها و مناطق تابعه</t>
  </si>
  <si>
    <t>تکمیل فرمها و همکاري در صدور احکام و گواهی نامه هاي ورزشی؛</t>
  </si>
  <si>
    <t>اجراي دقیق دستورالعمل ها، بخشنامه ها و آییننامه هاي مربوط به فعالیت هاي تربیت بدنی در سطح استان؛</t>
  </si>
  <si>
    <t>تنظیم و نگهداري پرونده ها و سوابق تربیت بدنی آموزش و پرورش استان؛</t>
  </si>
  <si>
    <t>همکاري در نظارت بر امور مالی مجتمع هاي ورزشی برابر ضوابط و مقررات موجود با مسئول مافوق؛</t>
  </si>
  <si>
    <t>همکاري در نظارت بر فعالیت انجمن هاي ورزشی استان برابر ضوابط و مقررات موجود؛</t>
  </si>
  <si>
    <t>اقدام لازم در خصوص تهیه و توزیع لوازم ورزشی مورد نیاز مدارس و مجتمع هاي ورزشی با همکاري کارشناس مسئول و رئیس اداره مربوط؛</t>
  </si>
  <si>
    <t>شرکت در جلسات، سمینارها و گردهمائی هاي مربوط به شغل مورد تصدي طبق دستور مسئولین مافوق؛</t>
  </si>
  <si>
    <t>ارائه گزارشهاي لازم از عملکرد فعالیت مسئولین تربیت بدنی مناطق تابعه استان به مسئولین مافوق؛</t>
  </si>
  <si>
    <t>بررسی، مطالعه، تحقیق و پژوهش به منظور کسب مهارت هاي لازم و ارتقاء علمی جهت ارایه ي راهکارهاي مناسب در زمینه شغل مورد تصدي؛</t>
  </si>
  <si>
    <t>تهیه و تنظیم بخشنامهها و دستورالعمل هاي لازم در زمینه شغل مورد تصدي و ابلاغ به واحدهاي ذیربط و دقت لازم جهت حسن اجراي آنها؛</t>
  </si>
  <si>
    <t>تهیه پیشنویس مکاتبات و گزارشهاي لازم ماهانه و سالانه؛</t>
  </si>
  <si>
    <t>همکاري در اجرا و نظارت بر جشنواره ها رقابتها طرح ها در سطوح استان و شهرستان</t>
  </si>
  <si>
    <t>معرفی تشکیل و نظارت بر اعضاي سرگروه هاي آموزشی درس تربیت بدنی و انجام امور مرتبط</t>
  </si>
  <si>
    <t>همکاري و تعامل با سایر کارشناسان و کارشناس مسئول در جهت پیشبرد اهداف و وظایف محوله</t>
  </si>
  <si>
    <t>پاسخگویی مناسب به تماس هاي تلفنی و سؤالات حضوري مراجعان و پیگیري مسائل و مشکلات در چارچوب وظایف مربوط به پست مورد تصدي با هماهنگی مسئول مافوق و همکاري واحد هاي ذي ربط؛</t>
  </si>
  <si>
    <t>کارشناس سلامت و تندرستی</t>
  </si>
  <si>
    <t>ارائه طرح هاي لازم به منظور بهبود وضع تغذیه و بهبود برنامه غذایی با توجه به فرهنگ و عادات غذایی استان</t>
  </si>
  <si>
    <t>انجام اقدامات لازم در جهت جلب همکاري مسئولان بهداشت و درمان و آموزش پزشکی استان به منظور معالجه و مداواي دانش آموزان ارجاعی؛</t>
  </si>
  <si>
    <t>اجراي طرح تهیه شناسنامه سلامت دانش آموزان با هماهنگی واحدهاي ذیربط؛</t>
  </si>
  <si>
    <t>بازدید دورهاي و موردي از واحدهاي آموزشی تابعه به منظور بررسی فعالیتها و نیازهاي بهداشتی آنها؛</t>
  </si>
  <si>
    <t>هماهنگی هاي لازم در زمینه اعزام اکیپ هاي مختلف کارشناسی بهداشت، درمان و آموزش پزشکی به منظور بررسی و شناسایی مسائل بهداشتی واحدهاي آموزشی استان و اقدام در خصوص رفع آنها با نظر مسئولین مافوق؛</t>
  </si>
  <si>
    <t>پیشنهاد وارائه طرح تهیه و چاپ مطالب مختلف به صورت نشریه پوستر، عکس و … در زمینه ایمنی – بهداشت و تغذیه و سلامت دانش آموزان ازطریق واحدهاي ذیربط.</t>
  </si>
  <si>
    <t>انجام اقدامات لازم در جهت جلب همکاري نهادها و موسسات و افراد خیر در تامین نیازمندی هاي بهداشتی و تغذیه دانشآموزان محروم و بیبضاعت؛</t>
  </si>
  <si>
    <t>اجراي طرح هاي مربوط به سلامت دهان و دندان دانشآموزان و....</t>
  </si>
  <si>
    <t>تهیه گزارشهاي لازم به صورت ماهانه و سالانه از فعالیتهاي انجام گرفته جهت ارائه به مسئولین مافوق؛</t>
  </si>
  <si>
    <t>تهیه طرحها و برنامه هاي لازم جهت گسترش و ارتقاء فعالیت هاي بهداشتی منطبق با شرایط محلی و منطقه اي؛</t>
  </si>
  <si>
    <t>نظارت بر نحوه تهیه، توزیع و مصرف شیر رایگان در واحدهاي آموزشی،باهمکاري واحد مربوط. .</t>
  </si>
  <si>
    <t>نظارت بر پایگاه هاي تغذیه سالم مدارس و تغذیه رایگان وآشپزخانه هاي مدارس شبانه روزي ازلحاظ رعایت مسایل بهداشتی .</t>
  </si>
  <si>
    <t>برنامه ریزي و هماهنگی با واحد هاي ذي ربط جهت ایجاد نگرش مثبت در دانش آموزان نسبت به اهمیت حفظ محیط زیست و مهارت هاي زیست محیطی</t>
  </si>
  <si>
    <t>نظارت بر بهداشت محیط – ایمنی و سایر تسهیلات بهداشتی مراکز آموزشی پرورشی و ورزشی بویژه مدارس شبانه روزي</t>
  </si>
  <si>
    <t>برنامه ریزي جهت تقویت تشکل هاي دانش آموزي بهداشتیاران و پیشگامان و استفاده از ظرفیت آنها جهت آموزش سلامت به سایر دانش آموزان</t>
  </si>
  <si>
    <t>نظارت و استاندارد نمودن برنامه غذایی و بهداشتی دانش آموزان و محیط مدارس شبانه روزي</t>
  </si>
  <si>
    <t>پاسخگویی مناسب به تماس هاي تلفنی وسوالات حضوري مراجعان در چهارچوب وظایف مربوط به پست مورد تصدي</t>
  </si>
  <si>
    <t>استفاده فناوري اطلاعات و ارتباطات و اتوماسیون اداري در زمینه شغل و وظایف محوله</t>
  </si>
  <si>
    <t>کارشناس مراقبت در برابر آسیب هاي اجتماعی</t>
  </si>
  <si>
    <t>هماهنگی و همکاري براي پیاده سازي سیاست هاي کلان پیشگیري از آسیب هاي اجتماعی  بویژه اعتیاد و رفتارهاي پرخطر در بین مدارس و دانش آموزان استان و دستورالعمل هاي اجرایی سالانه در این زمینه</t>
  </si>
  <si>
    <t>مشارکت موثر در هدایت کمیته پیشگیري از اعتیاد و آسیب هاي اجتماعی در اداره کل آموزش  و  پرورش استان</t>
  </si>
  <si>
    <t>برنامه ریزي و اجراي طرح هاي پیشگیري اولیه در مدارس استان  بویژه طرح هاي مدارس عاري از خطر ، آموزش مهارت هاي زندگی با رویکرد پیشگیري از اعتیاد و آسیب هاي اجتماعی و طرح پیشگیري مدرسه – محور</t>
  </si>
  <si>
    <t>رصد ، شناسایی ، غربال گري و احصاء مستمر وضعیت آسیب هاي اجتماعی  بویژه اعتیاد و رفتارهاي پرخطر دانش آموزان کشور و تهیه نقشه خطرپذیري مناطق و مدارس استان ها</t>
  </si>
  <si>
    <t>مشارکت موثر در تدوین سندهاي استانی پیشگیري از آسیب هاي اجتماعی ، اعتیاد و رفتارهاي پرخطر</t>
  </si>
  <si>
    <t>برنامه ریزي و برگزاري دوره هاي آموزشی براي کارکنان و والدین به منظور آگاهسازي در زمینه آسیب هاي اجتماعی ، اعتیاد و رفتارهاي پرخطر و زمینه سازي براي ارتقاء مهارت هاي حرفه اي کارکنان</t>
  </si>
  <si>
    <t>اهتمام و مشارکت موثر براي تهیه و تدوین بسته هاي فرهنگی – آموزشی در زمینه پیشگیري از آسیب هاي اجتماعی ، اعتیاد و رفتارهاي پرخطر</t>
  </si>
  <si>
    <t>هماهنگی و همکاري با واحدهاي ذیربط جهت طراحی برنامه هاي فرهنگی و فوق برنامه و اجراي برنامه هاي فرهنگی – ترویجی در زمینه پیشگیري از آسیب هاي اجتماعی، اعتیاد و رفتارهاي پرخطر</t>
  </si>
  <si>
    <t>جلب مشارکت خانواده ها ، ذینفعان محلی و تشکل هاي دانش آموزي و استفاده از ظرفیت هاي آن ها</t>
  </si>
  <si>
    <t>برنامه ریزي براي شناسایی دانش آموزان درمعرض خطر و آسیب دیده و همکاري براي طراحی و ارائه خدمات حمایتی و اجتماعی به دانش آموزان در معرض خطر و آسیب دیده</t>
  </si>
  <si>
    <t>برنامه ریزي براي شناسایی عوامل مخاطره آمیز مدارس استان در زمینه آسیب هاي اجتماعی و رفتارهاي پرخطر و تعامل و هماهنگی براي برنامه ریزي جهت کاهش و کنترل این عوامل</t>
  </si>
  <si>
    <t>طراحی و ارائه پیشنهادهاي نوآورانه جهت مداخلات فرهنگی و اجتماعی در جهت مراقبت از دانش آموزان در برابر آسیب هاي اجتماعی ،اعتیاد و رفتارهاي پرخطر</t>
  </si>
  <si>
    <t>تهیه و تدوین گزارش هاي مستمر ادواري و عملکرد در زمینه وضعیت آسیب هاي اجتماعی و اعتیاد دانش آموزان</t>
  </si>
  <si>
    <t>شرکت در دوره هاي آموزشی و ارتقاء مهارت هاي حرفه اي</t>
  </si>
  <si>
    <t>رعایت آئین نامه و ضوابط ابلاغی شغلی و تخصصی در انجام فعالیت ها</t>
  </si>
  <si>
    <t xml:space="preserve"> استفاده از شيوه هاي تدريس موثر ، خلاق و بكارگيري وسايل كمك آموزشي در فرآيند ياددهي – يادگيري ( گروه هاي آموزشي)</t>
  </si>
  <si>
    <t xml:space="preserve"> ارائه فهرست اقلام مورد نياز و پيشنهادات لازم به مدیریت مدرسه به منظور تأمين و رعايت نكات ايمني و بهداشتي فضاها، تجهيزات و ملزومات ورزشي با اقتضائات برنامه­ درسي، فعاليت هاي فوق برنامه و شرايط اقليمي </t>
  </si>
  <si>
    <t xml:space="preserve"> توجه به فرم سلامت و كسب اطلاعات لازم از دانش­آموزان ناتوان و برنامه ريزي مرتبط براي آنها.</t>
  </si>
  <si>
    <t xml:space="preserve"> حضور به موقع، مداوم و فعال در ساعت درس تربیت بدنی و اشتغال به تدريس موظف بر طبق برنامه­ هفتگي و ضوابط مصوب وزارت آموزش‌ و ‌پرورش.</t>
  </si>
  <si>
    <t xml:space="preserve"> استفاده از كفش و لباس ورزشي مناسب و الزام دانش‌آموزان به اين امر.</t>
  </si>
  <si>
    <t xml:space="preserve"> استفاده از كتاب راهنماي معلم تربيت بدني به عنوان منبع محتوايي اين درس.</t>
  </si>
  <si>
    <t xml:space="preserve"> تدوين طرح درس روزانه و سالانه و رعايت روش‌هاي مناسب یاددهي- یادگیری و رعايت تفاوت‌هاي فردي دانش‌آموزان (اعم از دانش‌آموزان عادي و دانش‌آموزان با نياز‌هاي خاص)  و انتخاب مواد آموزشي منطبق با كتاب راهنماي معلم تربيت‌بدني‌‌ بر اساس ظرفيت موجود در مدرسه. (مانند: فضا و تجهيزات، محتوا، شرايط اقليمي، پايه­ تحصيلي، جنسيت و...)</t>
  </si>
  <si>
    <t xml:space="preserve"> رعايت اصول ايمني، حقوقي، بهداشتي و سلامتي جهت پيشگيري از آسيب­ها و حفظ و نگهداري از اموال ورزشي مدرسه.</t>
  </si>
  <si>
    <t xml:space="preserve"> کنترل حضور و غياب، ثبت ارزشيابي مستمر و پاياني درس تربيت‌بدني، ارائه بازخورد به خانواده و عندالزوم ارائه تكليف عملي تربيت‌بدني به دانش‌آموزان براي طول هفته.</t>
  </si>
  <si>
    <t xml:space="preserve"> تلاش در جهت توسعه مهارت‌هاي روانشناختي و مهارت‌هاي اجتماعي دانش‌آموزان و ترويج رفتار‌هاي اخلاقي منطبق با ويژگي‌هاي انسان منطبق با تراز سند تحول از طريق شركت دادن دانش‌آموزان در فعاليت‌هاي تربيت‌بدني.</t>
  </si>
  <si>
    <t xml:space="preserve"> برقراری تعامل مؤثر و مستمر با اولیاء دانش­آموزان جهت معرفی و تشریح برنامه‌های درس تربیت بدنی و وضعيت جسماني دانش‌آموزان، اعم از  آمادگي جسماني، تناسب وزن وساختار قامتي.</t>
  </si>
  <si>
    <t xml:space="preserve">  به روزرساني و تلاش در جهت توانمندي علمي و عملي خويش با توجه به نيازهاي دوره تحصيلي بر اساس كتاب راهنماي معلم تربيت‌بدني و مشاركت در فعاليت­هاي آموزشي. (جشنواره­ها، كارگاه ها و ...)</t>
  </si>
  <si>
    <t xml:space="preserve"> کوشش در جهت ایجاد نگرش مثبت نسبت به درس تربیت‌بدنی و ترغيب دانش‌آموزان مستعد به فعاليت‌هاي فوق برنامه ورزشي درون و برون مدرسه‌اي و مكمل درس تربيت بدني و مشاركت دانش‌آموزان در برنامه‌هاي داوطلبي تربيت‌بدني و ورزش مدرسه.</t>
  </si>
  <si>
    <t xml:space="preserve"> همكاري لازم با مسئولان مافوق (واحد آموزشي، گروه هاي آموزشي و كارشناسي تربيت بدني) در ارتباط با درس تربيت بدني.</t>
  </si>
  <si>
    <t xml:space="preserve"> شركت در جلسه هاي مرتبط با شغل مورد تصدي.</t>
  </si>
  <si>
    <t xml:space="preserve">  تهيه تقويم اجرايي ساليانه سلامت براساس وضعيت بومي و محلي استان مطابق برنامه ها وفعاليت هاي مصوب كميته برنامه ريزي وزارت متبوع و برگزاري مناسبت ها، ‌طرحها و برنامه هاي بهداشتي مطابق با بخشنامه ها و دستورالعمل هاي ارسالي</t>
  </si>
  <si>
    <t xml:space="preserve">  آموزش مسائل بهداشتي از طريق سخنراني و استفاده از وسايل كمك آموزشي (از قبيل فيلم ، كليپ،بازي واسلايد و ...)آموزش و ارتقاءآگاهي دانش آموزاندر خصوص سبك زندگي سالم</t>
  </si>
  <si>
    <t xml:space="preserve">  اقدام به تشكيل پرونده سلامت و پيگيري مستمر وضعيت سلامت دانش آموزان و ثبت و درج اطلاعات آن در شناسنامه سلامت دانش آموزان ،‌كنترل واكسيناسيون و مراقبت و حمايت از دانش آموزان نيازمند مراقبت هاي ويژه و كنترل بيماريهاي واگير دار ( پديكلوز) و غيرواگير</t>
  </si>
  <si>
    <t xml:space="preserve">  کنترل و مراقبت مستمر بهداشت فردی دانش آموزان و جدا نمودن دانش آموزان بیمار</t>
  </si>
  <si>
    <t xml:space="preserve">  نظارت بر  بهداشت  پايگاه تغذيه سالم مدارس و عوامل اجرایی آن و نحوه تغذیه دانش آموزان در داخل آموزشگاه</t>
  </si>
  <si>
    <t xml:space="preserve">  کنترل و نظارت مستمر بر بهداشت محيط  وايمني  مدرسه (سرويسهاي بهداشتي و آبخوريها و ......)</t>
  </si>
  <si>
    <t xml:space="preserve">  اهتمام در جهت تشكيل كميته يا شوراي سلامت آموزشگاه با مشاركت ساير همكاران و ساماندهي تشكلهاي سلامت محور در مدرسه و توسعه مهارتهاي مؤثر در بهداشت و ايمني و زيست محيطي</t>
  </si>
  <si>
    <t>ابتكار وخلاقيت در ارائه آموزش هاي بهداشتي –زيست محيطي و سلامت</t>
  </si>
  <si>
    <t xml:space="preserve">استفاده از شیوه های تدریس موثر ، خلاق و بکارگیری وسایل کمک آموزشی در فرآیند یاددهی – یادگیری </t>
  </si>
  <si>
    <t xml:space="preserve">انجام فعالیت های پژوهش محور (اقدام پژوهی – درس پژوهی) </t>
  </si>
  <si>
    <t xml:space="preserve"> شناسایی و توجه به نیازها و تفاوت های فردی دانش آموزان دوره تحصیلی مربوط برای حل مشکلات آموزشی و تربیتی آنان </t>
  </si>
  <si>
    <t>رعایت نظم در شروع و خاتمه کلاس و تسلط بر اداره کلاس با مشارکت دانش آموزان</t>
  </si>
  <si>
    <t>بکارگیری شیوه های مناسب و موثر برای ایجاد و تقویت رفتار مثبت و شوق و دلبستگی به دین و دانش در دانش آموزان</t>
  </si>
  <si>
    <t xml:space="preserve"> استفاده از طرح درس و رعایت بودجه بندی و ... در فرآیند تدریس ، استفاده بهینه از زمان تعیین شده برای آموزش و تعیین تکالیف یا ارایه موضوعات تحقیقاتی در حد توان دانش آموزان و کنترل و نظارت بر انجام آنها</t>
  </si>
  <si>
    <t xml:space="preserve">  نظارت و كنترل بهداشت و سلامت دانش آموزان، شناسايي دانش آموزاني كه داراي علائم مرتبط با آسيب هاي اجتماعي و بروز رفتارهاي پرخطر مي باشند</t>
  </si>
  <si>
    <t xml:space="preserve">  ارزشیابی مستمر از فرآیند یاددهی ، یادگیری و بکارگیری نتایج ارزشیابی برای ارتقاء کیفیت آموزشی و تربیتی</t>
  </si>
  <si>
    <t xml:space="preserve"> استفاده مناسب از دفاترکلاسی ثبت نمرات و گزارش مستمر از وضعیت تحصیلی و انضباطی تربیتی فراگیران ، برای اطلاع مسئولین واحد آموزشی و والدین و همکاری و تلاش برای رفع مشکلات</t>
  </si>
  <si>
    <t xml:space="preserve"> رعایت اصول سنجش در انجام ارزشیابی ها و طراحی سوالات امتحانی با توجه به اهداف دوره و پایه و رعایت مقررات در تصحیح اوراق امتحانی ، ثبت نمرات و تحویل به موقع آنها به دفتر واحد آموزشی و رسیدگی به اعتراض فراگیران در موعد مقرر</t>
  </si>
  <si>
    <t xml:space="preserve"> همکاری با مسئولين مدرسه در تنظیم برنامه های درسی و کلاسی و برگزاری امتحانات در حیطه وظایف شغلی و شرکت/ همکاری در برگزاری   جشنواره ها ، مسابقات ، فعالیت های علمی ، تربیتی , مکمل , فوق برنامه و ...</t>
  </si>
  <si>
    <t xml:space="preserve"> همكاري در سازماندهي به منظور مشاركت همكاران ، اولياء و فراگيران در فعاليت هاي جاري و فوق برنامه ( آموزشي ، پرورشي و تربيت بدني)واحد آموزشي</t>
  </si>
  <si>
    <t xml:space="preserve"> نظارت بر عملكرد و تكميل فرم بررسي مستمر رفتار و عملكرد كاركنان (آموزشي ، اداري و خدماتي) واحد آموزشي و ارزيابي آنان ( بر اساس فرم شماره 2 پيوست دستورالعمل)</t>
  </si>
  <si>
    <t xml:space="preserve"> نظارت بر فرآيند ياددهي و يادگيري و همكاري با طرح آموزش اولياي بي سواد و طرح آموزش كودكان و نوجونان 19 – 10 سال</t>
  </si>
  <si>
    <t xml:space="preserve"> تجزيه و تحليل نتايج پرسش هاي مستمر و امتحانات دررابطه با پيشرفت يا افت تحصيلي فراگيران،شناسايي عوامل افت تحصيلي و تلاش براي بهبود كيفيت آموزشي</t>
  </si>
  <si>
    <t xml:space="preserve"> نظارت وكنترل در فرآيند ياددهي و يادگيري و حسن اجراي ارزشيابي تحصيلي فراگيران و همكاري با طرح آموزش اولياي بي سواد و طرح آموزش كودكان و نوجونان 19 – 10 سال</t>
  </si>
  <si>
    <t xml:space="preserve"> نظارت بر ثبت نام فراگيران ، صحت مدارك و سوابق تحصيلي و فرم صحت سلامت آنان و همچنين صحت سلامت كاركنان</t>
  </si>
  <si>
    <t xml:space="preserve"> رعايت اصول بهداشتي ( فردي و اجتماعي ) و نظافت وسايل و محيط كار</t>
  </si>
  <si>
    <t xml:space="preserve">مديرمدرسه دوروه اول متوسطه </t>
  </si>
  <si>
    <t xml:space="preserve">توجه </t>
  </si>
  <si>
    <t>معاون آموزش ابتدایی مدیرکل</t>
  </si>
  <si>
    <t>- ثبت امتیاز تأیید شده توسط کمیسیون و اعلام امتیاز آثار تألیفات به ادارات آموزش و پرورش شهرستانها و مناطق تابعه؛</t>
  </si>
  <si>
    <t>- تهیه و تنظیم لیست آثار طرح شده در کمیسیون و ارسال به امور اداري وزارت متبوع؛</t>
  </si>
  <si>
    <t>- رسیدگی به شکایات واصله از ادارات و مناطق تابعه در خصوص امتیازات آثار و تألیفات؛</t>
  </si>
  <si>
    <t>- رسیدگی به طبقه هاي تشویقی کارشناسان برجسته اداره کل و ادارات تابعه مبتنی بر نتایج ارزشیابی؛</t>
  </si>
  <si>
    <t>- بررسی، مطالعه، تحقیق و پژوهش به منظور کسب مهارتهاي لازم و ارتقاء علمی جهت ارایه و راهکارهاي مناسب در زمینه شغل مورد تصدي؛</t>
  </si>
  <si>
    <t>- تهیه و تنظیم بخشنامهها و دستورالعملهاي لازم در زمینه شغل مورد تصدي و ابلاغ به واحدهاي ذیربط و دقت لازم جهت حسن اجراي آنها؛</t>
  </si>
  <si>
    <t>- تهیه پیشنویس مکاتبات و گزارشهاي لازم؛</t>
  </si>
  <si>
    <t>- پاسخگویی مناسب به تماسهاي تلفنی و سوالات حضوري مراجعان در چارچوب وظایف مربوط به پست مورد تصدي؛</t>
  </si>
  <si>
    <t>کارشناس ترفیعات و مزایا</t>
  </si>
  <si>
    <t>همکاري با سایر کارشناسان و مسئول مافوق</t>
  </si>
  <si>
    <t>- اجرا و پیاده سازي طرح هاي طبقه بندي مشاغل کارکنان دولت</t>
  </si>
  <si>
    <t>- صدور احکام کارگزینی کارکنان نظیر ارتقاء رتبه شغلی – طبقه شغلی – افزایش ضریب و...</t>
  </si>
  <si>
    <t>- پاسخگویی در خصوص نرخ حق التدریس – حق الزحمه ها و فوق العاده هاي کارکنان</t>
  </si>
  <si>
    <t>- اظهار نظر در خصوص نظام پرداختها حقوق و فوق العاده هاي کارکنان</t>
  </si>
  <si>
    <t>منابع ارزيابي كننده</t>
  </si>
  <si>
    <t>ارزشيابي شونده</t>
  </si>
  <si>
    <t>ارزشيابي كننده</t>
  </si>
  <si>
    <t>همكاران</t>
  </si>
  <si>
    <t>ارباب رجوع</t>
  </si>
  <si>
    <t>تاييد كننده</t>
  </si>
  <si>
    <t>مدير واحد آموزشي</t>
  </si>
  <si>
    <t>مسئول آموزش دوره مربوط (با دريافت نظر سايرمسئولين اداره مربوط)</t>
  </si>
  <si>
    <t>مرئوسان ( كادرآموزشي و اداري)</t>
  </si>
  <si>
    <t>انجمن اولياء و مربيان يااولياء و دانش آموزان</t>
  </si>
  <si>
    <t>رييس/مدير اداره آموزش وپرورش مربوط</t>
  </si>
  <si>
    <t>معاونان</t>
  </si>
  <si>
    <t>مدير</t>
  </si>
  <si>
    <t>مسئول آموزش دوره مربوط دراداره</t>
  </si>
  <si>
    <t>كادر آموزشي</t>
  </si>
  <si>
    <t>معاون مربوط در واحدآموزشي</t>
  </si>
  <si>
    <t xml:space="preserve"> كاركنان پشتيبان واحد آموزشي</t>
  </si>
  <si>
    <t>مسئول خدمات با دريافت نظرساير مسئولين واحدها</t>
  </si>
  <si>
    <t>مدير آموزگار و كادر آموزشي واحدهاي آموزشي فاقد مدير مستقل</t>
  </si>
  <si>
    <t>مسئول آموزش دوره مربوط / راهبرآموزشي</t>
  </si>
  <si>
    <t>مسئول آموزش يا مسئول نمايندگي</t>
  </si>
  <si>
    <t>معلم راهنما</t>
  </si>
  <si>
    <t>مسئول مربوط</t>
  </si>
  <si>
    <t>مديران و معلمان تحت نظارت</t>
  </si>
  <si>
    <t>گزارش هاي دريافتي ازمخاطبان</t>
  </si>
  <si>
    <t>معاون ذيربط</t>
  </si>
  <si>
    <t>راهنماي شاهد طرح پراكنده</t>
  </si>
  <si>
    <t>مسئول امور شاهد</t>
  </si>
  <si>
    <t>مديران و معلمان مدارس مرتبط</t>
  </si>
  <si>
    <t>اوليا / دانش آموزان مدارس تحت پوشش</t>
  </si>
  <si>
    <t>مسئول آزمايشگاه مركزي ومدير پژوهش سرا</t>
  </si>
  <si>
    <t>مسئول آموزش دوره مربوط</t>
  </si>
  <si>
    <t>مديران و معلمان مدارس تحت پوشش</t>
  </si>
  <si>
    <t>دانش آموزان مدارس تحت پوشش</t>
  </si>
  <si>
    <t>رييس اداره آموزش و پرورش</t>
  </si>
  <si>
    <t>كاركنان آزمايشگاه مركزي وپژوهش سرا</t>
  </si>
  <si>
    <t>مسئول آزمايشگاه مركزي و پژوهش سرا</t>
  </si>
  <si>
    <t>كاركنان اداري</t>
  </si>
  <si>
    <t>مسئول مافوق</t>
  </si>
  <si>
    <t>مخاطبان (ارباب رجوع)</t>
  </si>
  <si>
    <t>مديركل / رييس اداره</t>
  </si>
  <si>
    <t>جدول شماره 1  منابع ارزيابي كاركنان</t>
  </si>
  <si>
    <t>فرم شماره 2</t>
  </si>
  <si>
    <t>فرم شماره 4</t>
  </si>
  <si>
    <t>فرم شماره 6</t>
  </si>
  <si>
    <t>فرم شماره 5</t>
  </si>
  <si>
    <t>فرم شماره 4و5</t>
  </si>
  <si>
    <t xml:space="preserve">تکمیل فرم </t>
  </si>
  <si>
    <t>کد پرسنلی</t>
  </si>
  <si>
    <t>10- نقاط قوت و ضعف ارزشیابی شونده و توصیه های مقام مافوق با توجه به نتیجه ارزشیابی :</t>
  </si>
  <si>
    <t xml:space="preserve">نام ونام خانوادگی </t>
  </si>
  <si>
    <t>عنوان و موضوع تجربه :</t>
  </si>
  <si>
    <t>محور های اصلی تجربه :</t>
  </si>
  <si>
    <t xml:space="preserve">اداری </t>
  </si>
  <si>
    <t xml:space="preserve">مالی </t>
  </si>
  <si>
    <t>آموزشی</t>
  </si>
  <si>
    <t>پرورشی</t>
  </si>
  <si>
    <t>بیان اجمالی تجربه :</t>
  </si>
  <si>
    <t>بیان نقاط قوت و ضعف تجربه :</t>
  </si>
  <si>
    <t>بیان فرصت ها و تهدیدات تجربه :</t>
  </si>
  <si>
    <t>زمینه کاربردی و اثرات بکارگیری تجربه :</t>
  </si>
  <si>
    <t>پیشنهاد ها :</t>
  </si>
  <si>
    <t xml:space="preserve">تاریخ و امضاء </t>
  </si>
  <si>
    <t>نام و نام خانوادگی ارزشیابی کننده :</t>
  </si>
  <si>
    <t xml:space="preserve"> فرم پیشنهادی مستند سازی تجربیات</t>
  </si>
  <si>
    <t>هوالحق</t>
  </si>
  <si>
    <t>(تجربه بایددرراستای رشته شغلی فرد باشد)</t>
  </si>
  <si>
    <t xml:space="preserve">مستند سازی تجربیات فوق الذکرمورد تایید می باشد .       </t>
  </si>
  <si>
    <t>کسب نمره ارزشیابی کل کمتر از 50 در سه سال متوالی و یا چهارسال متناوب</t>
  </si>
  <si>
    <t xml:space="preserve">مدرک تحصیلی </t>
  </si>
  <si>
    <t xml:space="preserve">رشته تحصیلی </t>
  </si>
  <si>
    <t xml:space="preserve">رشته شغلی </t>
  </si>
  <si>
    <t>0-5</t>
  </si>
  <si>
    <t>0-6</t>
  </si>
  <si>
    <t>98</t>
  </si>
  <si>
    <t>مهر و امضاء</t>
  </si>
  <si>
    <t>مهر وامضاء</t>
  </si>
  <si>
    <t>99</t>
  </si>
  <si>
    <t>98-99</t>
  </si>
  <si>
    <t>محمدي ن‍ژاد</t>
  </si>
  <si>
    <r>
      <t>با سلام همکار محترم
ابتدا صفحه List را تکمیل کنید
سپس بر اساس سمت هر شخص(اداری آموزشی خدماتی ) یکی از جدول های Form6 یا Form5 یا Form4 را تکمیل نموده و پس از پایان ارزشیابی هر معلم آن را جداگانه ذخیره کنید و یا از آن پرینت بگیرید چون ذخیره نخواهد شد
و در پایان صفحه List را تکمیل نمایید در ضمن در صورتی که شرح وظایفی را خواستید خودتان اضافه کنید ابتدا باید در صفحه</t>
    </r>
    <r>
      <rPr>
        <i/>
        <sz val="12"/>
        <color indexed="8"/>
        <rFont val="2  Titr"/>
        <charset val="178"/>
      </rPr>
      <t xml:space="preserve"> " شرح وظایف پیشنهادی"</t>
    </r>
    <r>
      <rPr>
        <sz val="12"/>
        <color indexed="8"/>
        <rFont val="2  Titr"/>
        <charset val="178"/>
      </rPr>
      <t xml:space="preserve"> درج کرده و از کد آن در فرم ها استفاده نمایید
</t>
    </r>
  </si>
  <si>
    <r>
      <t xml:space="preserve">   </t>
    </r>
    <r>
      <rPr>
        <sz val="16"/>
        <color theme="1"/>
        <rFont val="2  Titr"/>
        <charset val="178"/>
      </rPr>
      <t>" کیلیک مدرسه" 
راهنماي بخشنامه های آموزش وپرورش   
kilikmadrese.ir</t>
    </r>
  </si>
</sst>
</file>

<file path=xl/styles.xml><?xml version="1.0" encoding="utf-8"?>
<styleSheet xmlns="http://schemas.openxmlformats.org/spreadsheetml/2006/main">
  <numFmts count="1">
    <numFmt numFmtId="164" formatCode="0.0"/>
  </numFmts>
  <fonts count="66">
    <font>
      <sz val="11"/>
      <color theme="1"/>
      <name val="Arial"/>
      <family val="2"/>
      <charset val="178"/>
      <scheme val="minor"/>
    </font>
    <font>
      <b/>
      <sz val="10"/>
      <color theme="1"/>
      <name val="B Titr"/>
      <charset val="178"/>
    </font>
    <font>
      <sz val="8"/>
      <color theme="1"/>
      <name val="B Nazanin"/>
      <charset val="178"/>
    </font>
    <font>
      <b/>
      <sz val="8"/>
      <color theme="1"/>
      <name val="B Nazanin"/>
      <charset val="178"/>
    </font>
    <font>
      <sz val="9"/>
      <color theme="1"/>
      <name val="B Nazanin"/>
      <charset val="178"/>
    </font>
    <font>
      <b/>
      <sz val="10"/>
      <color theme="1"/>
      <name val="B Nazanin"/>
      <charset val="178"/>
    </font>
    <font>
      <b/>
      <sz val="9"/>
      <color theme="1"/>
      <name val="B Nazanin"/>
      <charset val="178"/>
    </font>
    <font>
      <sz val="10"/>
      <color theme="1"/>
      <name val="B Nazanin"/>
      <charset val="178"/>
    </font>
    <font>
      <b/>
      <sz val="12"/>
      <color rgb="FF7030A0"/>
      <name val="B Nazanin"/>
      <charset val="178"/>
    </font>
    <font>
      <sz val="9"/>
      <color rgb="FF002060"/>
      <name val="B Nazanin"/>
      <charset val="178"/>
    </font>
    <font>
      <b/>
      <sz val="9"/>
      <color rgb="FF7030A0"/>
      <name val="B Nazanin"/>
      <charset val="178"/>
    </font>
    <font>
      <sz val="10"/>
      <color rgb="FF7030A0"/>
      <name val="B Nazanin"/>
      <charset val="178"/>
    </font>
    <font>
      <b/>
      <sz val="9"/>
      <color indexed="81"/>
      <name val="Tahoma"/>
      <family val="2"/>
    </font>
    <font>
      <b/>
      <sz val="10"/>
      <color theme="9" tint="-0.499984740745262"/>
      <name val="B Nazanin"/>
      <charset val="178"/>
    </font>
    <font>
      <b/>
      <sz val="6"/>
      <color indexed="81"/>
      <name val="B Nazanin"/>
      <charset val="178"/>
    </font>
    <font>
      <sz val="8"/>
      <color rgb="FF7030A0"/>
      <name val="B Nazanin"/>
      <charset val="178"/>
    </font>
    <font>
      <b/>
      <sz val="7"/>
      <color theme="1"/>
      <name val="B Titr"/>
      <charset val="178"/>
    </font>
    <font>
      <sz val="12"/>
      <color theme="1"/>
      <name val="IranNastaliq"/>
      <family val="1"/>
    </font>
    <font>
      <sz val="12"/>
      <color theme="1"/>
      <name val="Arial"/>
      <family val="2"/>
      <charset val="178"/>
      <scheme val="minor"/>
    </font>
    <font>
      <sz val="6"/>
      <color theme="1"/>
      <name val="B Nazanin"/>
      <charset val="178"/>
    </font>
    <font>
      <b/>
      <sz val="6"/>
      <color theme="1"/>
      <name val="B Titr"/>
      <charset val="178"/>
    </font>
    <font>
      <sz val="6"/>
      <color theme="1"/>
      <name val="B Titr"/>
      <charset val="178"/>
    </font>
    <font>
      <sz val="7"/>
      <color theme="1"/>
      <name val="B Nazanin"/>
      <charset val="178"/>
    </font>
    <font>
      <sz val="7"/>
      <color theme="1"/>
      <name val="B Titr"/>
      <charset val="178"/>
    </font>
    <font>
      <sz val="9"/>
      <color rgb="FF7030A0"/>
      <name val="B Nazanin"/>
      <charset val="178"/>
    </font>
    <font>
      <sz val="9"/>
      <color theme="1"/>
      <name val="Arial"/>
      <family val="2"/>
      <charset val="178"/>
      <scheme val="minor"/>
    </font>
    <font>
      <b/>
      <sz val="8"/>
      <color rgb="FF7030A0"/>
      <name val="B Nazanin"/>
      <charset val="178"/>
    </font>
    <font>
      <sz val="9"/>
      <color rgb="FFC00000"/>
      <name val="B Nazanin"/>
      <charset val="178"/>
    </font>
    <font>
      <u/>
      <sz val="9"/>
      <color theme="1"/>
      <name val="B Nazanin"/>
      <charset val="178"/>
    </font>
    <font>
      <b/>
      <sz val="9"/>
      <color rgb="FFC00000"/>
      <name val="B Nazanin"/>
      <charset val="178"/>
    </font>
    <font>
      <sz val="9"/>
      <color theme="9" tint="-0.499984740745262"/>
      <name val="B Nazanin"/>
      <charset val="178"/>
    </font>
    <font>
      <sz val="7"/>
      <color rgb="FF7030A0"/>
      <name val="B Titr"/>
      <charset val="178"/>
    </font>
    <font>
      <b/>
      <sz val="7"/>
      <color rgb="FF7030A0"/>
      <name val="B Titr"/>
      <charset val="178"/>
    </font>
    <font>
      <sz val="10"/>
      <color theme="0"/>
      <name val="B Nazanin"/>
      <charset val="178"/>
    </font>
    <font>
      <b/>
      <sz val="8"/>
      <color theme="9" tint="-0.499984740745262"/>
      <name val="B Nazanin"/>
      <charset val="178"/>
    </font>
    <font>
      <sz val="8"/>
      <color theme="0"/>
      <name val="B Nazanin"/>
      <charset val="178"/>
    </font>
    <font>
      <b/>
      <sz val="8"/>
      <color rgb="FF005EA4"/>
      <name val="B Nazanin"/>
      <charset val="178"/>
    </font>
    <font>
      <b/>
      <i/>
      <u/>
      <sz val="8"/>
      <color rgb="FFC00000"/>
      <name val="B Nazanin"/>
      <charset val="178"/>
    </font>
    <font>
      <b/>
      <sz val="7"/>
      <color theme="9" tint="-0.499984740745262"/>
      <name val="B Nazanin"/>
      <charset val="178"/>
    </font>
    <font>
      <sz val="9"/>
      <color rgb="FFC00000"/>
      <name val="B Titr"/>
      <charset val="178"/>
    </font>
    <font>
      <sz val="8"/>
      <color theme="9" tint="-0.499984740745262"/>
      <name val="B Nazanin"/>
      <charset val="178"/>
    </font>
    <font>
      <sz val="10"/>
      <color theme="9" tint="-0.499984740745262"/>
      <name val="B Nazanin"/>
      <charset val="178"/>
    </font>
    <font>
      <b/>
      <sz val="10"/>
      <color rgb="FF7030A0"/>
      <name val="B Nazanin"/>
      <charset val="178"/>
    </font>
    <font>
      <sz val="10"/>
      <color theme="1"/>
      <name val="Arial"/>
      <family val="2"/>
      <charset val="178"/>
      <scheme val="minor"/>
    </font>
    <font>
      <sz val="9"/>
      <color rgb="FF7030A0"/>
      <name val="B Titr"/>
      <charset val="178"/>
    </font>
    <font>
      <b/>
      <sz val="9"/>
      <color rgb="FF7030A0"/>
      <name val="B Titr"/>
      <charset val="178"/>
    </font>
    <font>
      <b/>
      <sz val="6"/>
      <color theme="1"/>
      <name val="B Nazanin"/>
      <charset val="178"/>
    </font>
    <font>
      <b/>
      <sz val="7"/>
      <color theme="1"/>
      <name val="B Nazanin"/>
      <charset val="178"/>
    </font>
    <font>
      <sz val="9"/>
      <color rgb="FFFF0000"/>
      <name val="B Nazanin"/>
      <charset val="178"/>
    </font>
    <font>
      <sz val="11"/>
      <color theme="1"/>
      <name val="B Nazanin"/>
      <charset val="178"/>
    </font>
    <font>
      <b/>
      <sz val="11"/>
      <color theme="1"/>
      <name val="B Nazanin"/>
      <charset val="178"/>
    </font>
    <font>
      <sz val="11"/>
      <color theme="1"/>
      <name val="B Titr"/>
      <charset val="178"/>
    </font>
    <font>
      <b/>
      <sz val="10"/>
      <color rgb="FFFF0000"/>
      <name val="B Nazanin"/>
      <charset val="178"/>
    </font>
    <font>
      <sz val="10"/>
      <color theme="6" tint="0.79998168889431442"/>
      <name val="B Nazanin"/>
      <charset val="178"/>
    </font>
    <font>
      <b/>
      <sz val="10"/>
      <color theme="6" tint="0.79998168889431442"/>
      <name val="B Nazanin"/>
      <charset val="178"/>
    </font>
    <font>
      <sz val="16"/>
      <color theme="1"/>
      <name val="B Titr"/>
      <charset val="178"/>
    </font>
    <font>
      <sz val="14"/>
      <color theme="1"/>
      <name val="B Nazanin"/>
      <charset val="178"/>
    </font>
    <font>
      <sz val="10"/>
      <color theme="1"/>
      <name val="B Titr"/>
      <charset val="178"/>
    </font>
    <font>
      <sz val="12"/>
      <color rgb="FF7030A0"/>
      <name val="B Nazanin"/>
      <charset val="178"/>
    </font>
    <font>
      <sz val="10"/>
      <color rgb="FF7030A0"/>
      <name val="B Titr"/>
      <charset val="178"/>
    </font>
    <font>
      <sz val="16"/>
      <color rgb="FF7030A0"/>
      <name val="B Titr"/>
      <charset val="178"/>
    </font>
    <font>
      <sz val="12"/>
      <color theme="1"/>
      <name val="2  Titr"/>
      <charset val="178"/>
    </font>
    <font>
      <i/>
      <sz val="12"/>
      <color indexed="8"/>
      <name val="2  Titr"/>
      <charset val="178"/>
    </font>
    <font>
      <sz val="12"/>
      <color indexed="8"/>
      <name val="2  Titr"/>
      <charset val="178"/>
    </font>
    <font>
      <sz val="14"/>
      <color theme="1"/>
      <name val="2  Titr"/>
      <charset val="178"/>
    </font>
    <font>
      <sz val="16"/>
      <color theme="1"/>
      <name val="2  Titr"/>
      <charset val="178"/>
    </font>
  </fonts>
  <fills count="10">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249977111117893"/>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
      <left/>
      <right/>
      <top style="dotted">
        <color indexed="64"/>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style="medium">
        <color auto="1"/>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auto="1"/>
      </right>
      <top style="medium">
        <color auto="1"/>
      </top>
      <bottom/>
      <diagonal/>
    </border>
    <border>
      <left style="thin">
        <color auto="1"/>
      </left>
      <right/>
      <top style="medium">
        <color auto="1"/>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dotted">
        <color auto="1"/>
      </left>
      <right/>
      <top style="medium">
        <color auto="1"/>
      </top>
      <bottom/>
      <diagonal/>
    </border>
    <border>
      <left/>
      <right style="dotted">
        <color auto="1"/>
      </right>
      <top style="medium">
        <color auto="1"/>
      </top>
      <bottom/>
      <diagonal/>
    </border>
    <border>
      <left style="dotted">
        <color auto="1"/>
      </left>
      <right/>
      <top/>
      <bottom/>
      <diagonal/>
    </border>
    <border>
      <left/>
      <right style="dotted">
        <color auto="1"/>
      </right>
      <top/>
      <bottom/>
      <diagonal/>
    </border>
    <border>
      <left style="dotted">
        <color indexed="64"/>
      </left>
      <right style="thin">
        <color auto="1"/>
      </right>
      <top style="medium">
        <color auto="1"/>
      </top>
      <bottom/>
      <diagonal/>
    </border>
    <border>
      <left style="dotted">
        <color indexed="64"/>
      </left>
      <right style="thin">
        <color auto="1"/>
      </right>
      <top style="thin">
        <color indexed="64"/>
      </top>
      <bottom style="thin">
        <color indexed="64"/>
      </bottom>
      <diagonal/>
    </border>
    <border>
      <left style="dotted">
        <color indexed="64"/>
      </left>
      <right style="thin">
        <color auto="1"/>
      </right>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auto="1"/>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auto="1"/>
      </right>
      <top style="dotted">
        <color indexed="64"/>
      </top>
      <bottom style="dashed">
        <color auto="1"/>
      </bottom>
      <diagonal/>
    </border>
  </borders>
  <cellStyleXfs count="1">
    <xf numFmtId="0" fontId="0" fillId="0" borderId="0"/>
  </cellStyleXfs>
  <cellXfs count="765">
    <xf numFmtId="0" fontId="0" fillId="0" borderId="0" xfId="0"/>
    <xf numFmtId="49" fontId="6" fillId="0" borderId="6" xfId="0" applyNumberFormat="1" applyFont="1" applyBorder="1" applyAlignment="1" applyProtection="1">
      <alignment horizontal="center" vertical="center" shrinkToFit="1"/>
    </xf>
    <xf numFmtId="49" fontId="4" fillId="0" borderId="6" xfId="0" applyNumberFormat="1" applyFont="1" applyBorder="1" applyAlignment="1" applyProtection="1">
      <alignment horizontal="center" vertical="center" shrinkToFit="1"/>
    </xf>
    <xf numFmtId="0" fontId="35" fillId="0" borderId="0" xfId="0" applyFont="1" applyAlignment="1" applyProtection="1">
      <alignment shrinkToFit="1"/>
    </xf>
    <xf numFmtId="0" fontId="2" fillId="0" borderId="0" xfId="0" applyFont="1" applyAlignment="1" applyProtection="1">
      <alignment shrinkToFit="1"/>
    </xf>
    <xf numFmtId="0" fontId="2" fillId="0" borderId="11" xfId="0" applyFont="1" applyBorder="1" applyAlignment="1" applyProtection="1">
      <alignment horizontal="center" vertical="center" shrinkToFit="1"/>
      <protection locked="0"/>
    </xf>
    <xf numFmtId="0" fontId="2" fillId="0" borderId="11" xfId="0" applyFont="1" applyBorder="1" applyAlignment="1" applyProtection="1">
      <alignment vertical="center" shrinkToFit="1"/>
      <protection locked="0"/>
    </xf>
    <xf numFmtId="1" fontId="2" fillId="0" borderId="11" xfId="0" applyNumberFormat="1" applyFont="1" applyBorder="1" applyAlignment="1" applyProtection="1">
      <alignment horizontal="center" vertical="center" shrinkToFit="1"/>
    </xf>
    <xf numFmtId="0" fontId="2" fillId="0" borderId="23"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 xfId="0" applyFont="1" applyBorder="1" applyAlignment="1" applyProtection="1">
      <alignment vertical="center" shrinkToFit="1"/>
      <protection locked="0"/>
    </xf>
    <xf numFmtId="0" fontId="2" fillId="0" borderId="1"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xf>
    <xf numFmtId="49" fontId="2" fillId="0" borderId="0" xfId="0" applyNumberFormat="1" applyFont="1" applyAlignment="1" applyProtection="1">
      <alignment horizontal="center" vertical="center" shrinkToFit="1"/>
    </xf>
    <xf numFmtId="0" fontId="26" fillId="0" borderId="0" xfId="0" applyFont="1" applyBorder="1" applyAlignment="1" applyProtection="1">
      <alignment horizontal="center" vertical="center" shrinkToFit="1"/>
    </xf>
    <xf numFmtId="0" fontId="34" fillId="0" borderId="32" xfId="0" applyFont="1" applyBorder="1" applyAlignment="1" applyProtection="1">
      <alignment horizontal="center" vertical="center" shrinkToFit="1"/>
    </xf>
    <xf numFmtId="0" fontId="34" fillId="0" borderId="32" xfId="0" applyFont="1" applyBorder="1" applyAlignment="1" applyProtection="1">
      <alignment vertical="center" shrinkToFit="1"/>
    </xf>
    <xf numFmtId="0" fontId="34" fillId="0" borderId="60" xfId="0" applyFont="1" applyBorder="1" applyAlignment="1" applyProtection="1">
      <alignment vertical="center" shrinkToFit="1"/>
    </xf>
    <xf numFmtId="0" fontId="2" fillId="0" borderId="78" xfId="0" applyFont="1" applyBorder="1" applyAlignment="1" applyProtection="1">
      <alignment horizontal="center" vertical="center" shrinkToFit="1"/>
    </xf>
    <xf numFmtId="0" fontId="2" fillId="0" borderId="38" xfId="0" applyFont="1" applyBorder="1" applyAlignment="1" applyProtection="1">
      <alignment shrinkToFit="1"/>
    </xf>
    <xf numFmtId="0" fontId="2" fillId="0" borderId="38" xfId="0" applyFont="1" applyBorder="1" applyAlignment="1" applyProtection="1">
      <alignment horizontal="center" vertical="center" shrinkToFit="1"/>
    </xf>
    <xf numFmtId="0" fontId="2" fillId="0" borderId="79" xfId="0" applyFont="1" applyBorder="1" applyAlignment="1" applyProtection="1">
      <alignment shrinkToFit="1"/>
    </xf>
    <xf numFmtId="0" fontId="26" fillId="0" borderId="56" xfId="0" applyFont="1" applyBorder="1" applyAlignment="1" applyProtection="1">
      <alignment shrinkToFit="1"/>
    </xf>
    <xf numFmtId="0" fontId="34" fillId="4" borderId="57" xfId="0" applyFont="1" applyFill="1" applyBorder="1" applyAlignment="1" applyProtection="1">
      <alignment shrinkToFit="1"/>
      <protection locked="0"/>
    </xf>
    <xf numFmtId="0" fontId="2" fillId="0" borderId="80" xfId="0" applyFont="1" applyBorder="1" applyAlignment="1" applyProtection="1">
      <alignment horizontal="center" vertical="center" shrinkToFit="1"/>
    </xf>
    <xf numFmtId="0" fontId="2" fillId="0" borderId="81"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xf>
    <xf numFmtId="0" fontId="2" fillId="0" borderId="83" xfId="0" applyFont="1" applyBorder="1" applyAlignment="1" applyProtection="1">
      <alignment horizontal="center" vertical="center" shrinkToFit="1"/>
      <protection locked="0"/>
    </xf>
    <xf numFmtId="0" fontId="2" fillId="0" borderId="32" xfId="0" applyFont="1" applyBorder="1" applyAlignment="1" applyProtection="1">
      <alignment vertical="center" shrinkToFit="1"/>
      <protection locked="0"/>
    </xf>
    <xf numFmtId="0" fontId="2" fillId="0" borderId="83" xfId="0" applyFont="1" applyBorder="1" applyAlignment="1" applyProtection="1">
      <alignment vertical="center" shrinkToFit="1"/>
      <protection locked="0"/>
    </xf>
    <xf numFmtId="0" fontId="2" fillId="0" borderId="32"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34" fillId="4" borderId="0" xfId="0" applyFont="1" applyFill="1" applyBorder="1" applyAlignment="1" applyProtection="1">
      <alignment shrinkToFit="1"/>
      <protection locked="0"/>
    </xf>
    <xf numFmtId="0" fontId="36" fillId="2" borderId="0" xfId="0" applyFont="1" applyFill="1" applyBorder="1" applyAlignment="1" applyProtection="1">
      <alignment horizontal="center" vertical="center" shrinkToFit="1"/>
      <protection locked="0"/>
    </xf>
    <xf numFmtId="0" fontId="36" fillId="4" borderId="0" xfId="0" applyFont="1" applyFill="1" applyBorder="1" applyAlignment="1" applyProtection="1">
      <alignment horizontal="center" vertical="center" shrinkToFit="1"/>
      <protection locked="0"/>
    </xf>
    <xf numFmtId="0" fontId="26" fillId="0" borderId="39" xfId="0" applyFont="1" applyBorder="1" applyAlignment="1" applyProtection="1">
      <alignment shrinkToFit="1"/>
    </xf>
    <xf numFmtId="0" fontId="0" fillId="0" borderId="0" xfId="0" applyAlignment="1" applyProtection="1">
      <alignment vertical="center"/>
    </xf>
    <xf numFmtId="0" fontId="16" fillId="3" borderId="6" xfId="0" applyFont="1" applyFill="1" applyBorder="1" applyAlignment="1" applyProtection="1">
      <alignment vertical="center" wrapText="1" readingOrder="2"/>
    </xf>
    <xf numFmtId="0" fontId="19" fillId="4" borderId="72" xfId="0" applyFont="1" applyFill="1" applyBorder="1" applyAlignment="1" applyProtection="1">
      <alignment vertical="center" wrapText="1" shrinkToFit="1" readingOrder="2"/>
    </xf>
    <xf numFmtId="0" fontId="7" fillId="4" borderId="48" xfId="0" applyFont="1" applyFill="1" applyBorder="1" applyAlignment="1" applyProtection="1">
      <alignment vertical="center" shrinkToFit="1" readingOrder="2"/>
    </xf>
    <xf numFmtId="0" fontId="7" fillId="4" borderId="5" xfId="0" applyFont="1" applyFill="1" applyBorder="1" applyAlignment="1" applyProtection="1">
      <alignment vertical="center" shrinkToFit="1" readingOrder="2"/>
    </xf>
    <xf numFmtId="0" fontId="7" fillId="4" borderId="44" xfId="0" applyFont="1" applyFill="1" applyBorder="1" applyAlignment="1" applyProtection="1">
      <alignment vertical="center" shrinkToFit="1" readingOrder="2"/>
    </xf>
    <xf numFmtId="0" fontId="0" fillId="0" borderId="0" xfId="0" applyBorder="1" applyAlignment="1" applyProtection="1">
      <alignment vertical="center"/>
    </xf>
    <xf numFmtId="0" fontId="9" fillId="0" borderId="0" xfId="0" applyFont="1" applyBorder="1" applyAlignment="1" applyProtection="1">
      <alignment vertical="center"/>
    </xf>
    <xf numFmtId="0" fontId="16" fillId="3" borderId="36" xfId="0" applyFont="1" applyFill="1" applyBorder="1" applyAlignment="1" applyProtection="1">
      <alignment vertical="center" wrapText="1" readingOrder="2"/>
    </xf>
    <xf numFmtId="0" fontId="16" fillId="3" borderId="26" xfId="0" applyFont="1" applyFill="1" applyBorder="1" applyAlignment="1" applyProtection="1">
      <alignment vertical="center" wrapText="1" readingOrder="2"/>
    </xf>
    <xf numFmtId="0" fontId="16" fillId="3" borderId="54" xfId="0" applyFont="1" applyFill="1" applyBorder="1" applyAlignment="1" applyProtection="1">
      <alignment vertical="center" wrapText="1" readingOrder="2"/>
    </xf>
    <xf numFmtId="0" fontId="16" fillId="3" borderId="25" xfId="0" applyFont="1" applyFill="1" applyBorder="1" applyAlignment="1" applyProtection="1">
      <alignment vertical="center" wrapText="1" readingOrder="2"/>
    </xf>
    <xf numFmtId="0" fontId="21" fillId="4" borderId="6" xfId="0" applyFont="1" applyFill="1" applyBorder="1" applyAlignment="1" applyProtection="1">
      <alignment vertical="center" shrinkToFit="1" readingOrder="2"/>
    </xf>
    <xf numFmtId="0" fontId="33" fillId="4" borderId="4" xfId="0" applyFont="1" applyFill="1" applyBorder="1" applyAlignment="1" applyProtection="1">
      <alignment vertical="center" shrinkToFit="1" readingOrder="2"/>
    </xf>
    <xf numFmtId="0" fontId="33" fillId="4" borderId="12" xfId="0" applyFont="1" applyFill="1" applyBorder="1" applyAlignment="1" applyProtection="1">
      <alignment vertical="center" shrinkToFit="1" readingOrder="2"/>
    </xf>
    <xf numFmtId="0" fontId="22" fillId="4" borderId="63" xfId="0" applyFont="1" applyFill="1" applyBorder="1" applyAlignment="1" applyProtection="1">
      <alignment vertical="top" wrapText="1" shrinkToFit="1" readingOrder="2"/>
    </xf>
    <xf numFmtId="0" fontId="22" fillId="4" borderId="37" xfId="0" applyFont="1" applyFill="1" applyBorder="1" applyAlignment="1" applyProtection="1">
      <alignment vertical="top" wrapText="1" shrinkToFit="1" readingOrder="2"/>
    </xf>
    <xf numFmtId="0" fontId="16" fillId="4" borderId="37" xfId="0" applyFont="1" applyFill="1" applyBorder="1" applyAlignment="1" applyProtection="1">
      <alignment vertical="center" wrapText="1" readingOrder="2"/>
    </xf>
    <xf numFmtId="0" fontId="16" fillId="4" borderId="34" xfId="0" applyFont="1" applyFill="1" applyBorder="1" applyAlignment="1" applyProtection="1">
      <alignment vertical="center" wrapText="1" readingOrder="2"/>
    </xf>
    <xf numFmtId="0" fontId="2" fillId="4" borderId="7" xfId="0" applyFont="1" applyFill="1" applyBorder="1" applyAlignment="1" applyProtection="1">
      <alignment vertical="center" shrinkToFit="1" readingOrder="2"/>
    </xf>
    <xf numFmtId="0" fontId="2" fillId="4" borderId="6" xfId="0" applyFont="1" applyFill="1" applyBorder="1" applyAlignment="1" applyProtection="1">
      <alignment vertical="center" shrinkToFit="1" readingOrder="2"/>
    </xf>
    <xf numFmtId="0" fontId="2" fillId="4" borderId="8" xfId="0" applyFont="1" applyFill="1" applyBorder="1" applyAlignment="1" applyProtection="1">
      <alignment vertical="center" shrinkToFit="1" readingOrder="2"/>
    </xf>
    <xf numFmtId="0" fontId="7" fillId="4" borderId="44" xfId="0" applyFont="1" applyFill="1" applyBorder="1" applyAlignment="1" applyProtection="1">
      <alignment horizontal="center" vertical="center" shrinkToFit="1" readingOrder="2"/>
    </xf>
    <xf numFmtId="0" fontId="16" fillId="4" borderId="5" xfId="0" applyFont="1" applyFill="1" applyBorder="1" applyAlignment="1" applyProtection="1">
      <alignment vertical="center" wrapText="1" readingOrder="2"/>
    </xf>
    <xf numFmtId="0" fontId="25" fillId="0" borderId="28" xfId="0" applyFont="1" applyBorder="1" applyAlignment="1" applyProtection="1">
      <alignment vertical="center" shrinkToFit="1"/>
    </xf>
    <xf numFmtId="0" fontId="0" fillId="0" borderId="28" xfId="0" applyBorder="1" applyAlignment="1" applyProtection="1">
      <alignment vertical="center"/>
    </xf>
    <xf numFmtId="0" fontId="16" fillId="3" borderId="3" xfId="0" applyFont="1" applyFill="1" applyBorder="1" applyAlignment="1" applyProtection="1">
      <alignment vertical="center" wrapText="1" readingOrder="2"/>
    </xf>
    <xf numFmtId="0" fontId="1" fillId="3" borderId="3" xfId="0" applyFont="1" applyFill="1" applyBorder="1" applyAlignment="1" applyProtection="1">
      <alignment vertical="center" wrapText="1" readingOrder="2"/>
    </xf>
    <xf numFmtId="0" fontId="1" fillId="3" borderId="58" xfId="0" applyFont="1" applyFill="1" applyBorder="1" applyAlignment="1" applyProtection="1">
      <alignment vertical="center" wrapText="1" readingOrder="2"/>
    </xf>
    <xf numFmtId="0" fontId="21" fillId="5" borderId="6" xfId="0" applyFont="1" applyFill="1" applyBorder="1" applyAlignment="1" applyProtection="1">
      <alignment vertical="center" shrinkToFit="1" readingOrder="2"/>
    </xf>
    <xf numFmtId="0" fontId="7" fillId="4" borderId="7" xfId="0" applyFont="1" applyFill="1" applyBorder="1" applyAlignment="1" applyProtection="1">
      <alignment vertical="center" shrinkToFit="1" readingOrder="2"/>
    </xf>
    <xf numFmtId="0" fontId="7" fillId="4" borderId="2" xfId="0" applyFont="1" applyFill="1" applyBorder="1" applyAlignment="1" applyProtection="1">
      <alignment vertical="center" shrinkToFit="1" readingOrder="2"/>
    </xf>
    <xf numFmtId="0" fontId="7" fillId="4" borderId="12" xfId="0" applyFont="1" applyFill="1" applyBorder="1" applyAlignment="1" applyProtection="1">
      <alignment vertical="center" shrinkToFit="1" readingOrder="2"/>
    </xf>
    <xf numFmtId="49" fontId="4" fillId="0" borderId="26" xfId="0" applyNumberFormat="1" applyFont="1" applyBorder="1" applyAlignment="1" applyProtection="1">
      <alignment horizontal="center" vertical="center" shrinkToFit="1"/>
    </xf>
    <xf numFmtId="164" fontId="33" fillId="4" borderId="4" xfId="0" applyNumberFormat="1" applyFont="1" applyFill="1" applyBorder="1" applyAlignment="1" applyProtection="1">
      <alignment vertical="center" shrinkToFit="1" readingOrder="2"/>
    </xf>
    <xf numFmtId="0" fontId="4" fillId="3" borderId="88" xfId="0" applyFont="1" applyFill="1" applyBorder="1" applyAlignment="1" applyProtection="1">
      <alignment vertical="center" shrinkToFit="1"/>
    </xf>
    <xf numFmtId="0" fontId="4" fillId="0" borderId="6" xfId="0" applyFont="1" applyBorder="1" applyAlignment="1" applyProtection="1">
      <alignment vertical="center" shrinkToFit="1"/>
      <protection locked="0"/>
    </xf>
    <xf numFmtId="49" fontId="4" fillId="0" borderId="39" xfId="0" applyNumberFormat="1" applyFont="1" applyBorder="1" applyAlignment="1" applyProtection="1">
      <alignment horizontal="center" vertical="center" shrinkToFit="1"/>
    </xf>
    <xf numFmtId="49" fontId="24" fillId="0" borderId="26" xfId="0" applyNumberFormat="1" applyFont="1" applyBorder="1" applyAlignment="1" applyProtection="1">
      <alignment vertical="center" shrinkToFit="1"/>
      <protection locked="0"/>
    </xf>
    <xf numFmtId="0" fontId="4" fillId="4" borderId="6" xfId="0" applyFont="1" applyFill="1" applyBorder="1" applyAlignment="1" applyProtection="1">
      <alignment vertical="center" wrapText="1" shrinkToFit="1" readingOrder="2"/>
    </xf>
    <xf numFmtId="0" fontId="0" fillId="4" borderId="0" xfId="0" applyFill="1" applyAlignment="1" applyProtection="1">
      <alignment vertical="center"/>
    </xf>
    <xf numFmtId="0" fontId="2" fillId="4" borderId="5" xfId="0" applyFont="1" applyFill="1" applyBorder="1" applyAlignment="1" applyProtection="1">
      <alignment vertical="center" shrinkToFit="1" readingOrder="2"/>
    </xf>
    <xf numFmtId="0" fontId="1" fillId="3" borderId="6" xfId="0" applyFont="1" applyFill="1" applyBorder="1" applyAlignment="1" applyProtection="1">
      <alignment vertical="center" wrapText="1" readingOrder="2"/>
    </xf>
    <xf numFmtId="0" fontId="1" fillId="3" borderId="45" xfId="0" applyFont="1" applyFill="1" applyBorder="1" applyAlignment="1" applyProtection="1">
      <alignment vertical="center" wrapText="1" readingOrder="2"/>
    </xf>
    <xf numFmtId="0" fontId="43" fillId="4" borderId="0" xfId="0" applyFont="1" applyFill="1" applyAlignment="1" applyProtection="1">
      <alignment vertical="center"/>
    </xf>
    <xf numFmtId="0" fontId="44" fillId="4" borderId="45" xfId="0" applyFont="1" applyFill="1" applyBorder="1" applyAlignment="1" applyProtection="1">
      <alignment vertical="center" shrinkToFit="1" readingOrder="2"/>
    </xf>
    <xf numFmtId="0" fontId="2" fillId="4" borderId="72" xfId="0" applyFont="1" applyFill="1" applyBorder="1" applyAlignment="1" applyProtection="1">
      <alignment vertical="center" wrapText="1" shrinkToFit="1" readingOrder="2"/>
    </xf>
    <xf numFmtId="0" fontId="26" fillId="4" borderId="0" xfId="0" applyFont="1" applyFill="1" applyBorder="1" applyAlignment="1" applyProtection="1">
      <alignment vertical="center" shrinkToFit="1" readingOrder="2"/>
    </xf>
    <xf numFmtId="0" fontId="23" fillId="4" borderId="48" xfId="0" applyFont="1" applyFill="1" applyBorder="1" applyAlignment="1" applyProtection="1">
      <alignment vertical="center" shrinkToFit="1"/>
    </xf>
    <xf numFmtId="0" fontId="23" fillId="4" borderId="5" xfId="0" applyFont="1" applyFill="1" applyBorder="1" applyAlignment="1" applyProtection="1">
      <alignment vertical="center" shrinkToFit="1"/>
    </xf>
    <xf numFmtId="0" fontId="16" fillId="4" borderId="5" xfId="0" applyFont="1" applyFill="1" applyBorder="1" applyAlignment="1" applyProtection="1">
      <alignment vertical="center" shrinkToFit="1" readingOrder="2"/>
    </xf>
    <xf numFmtId="0" fontId="26" fillId="4" borderId="5" xfId="0" applyFont="1" applyFill="1" applyBorder="1" applyAlignment="1" applyProtection="1">
      <alignment horizontal="center" vertical="center" shrinkToFit="1" readingOrder="2"/>
    </xf>
    <xf numFmtId="0" fontId="26" fillId="4" borderId="5" xfId="0" applyFont="1" applyFill="1" applyBorder="1" applyAlignment="1" applyProtection="1">
      <alignment vertical="center" shrinkToFit="1" readingOrder="2"/>
    </xf>
    <xf numFmtId="0" fontId="2" fillId="4" borderId="49" xfId="0" applyFont="1" applyFill="1" applyBorder="1" applyAlignment="1" applyProtection="1">
      <alignment horizontal="center" vertical="center" shrinkToFit="1" readingOrder="2"/>
    </xf>
    <xf numFmtId="0" fontId="26" fillId="4" borderId="39" xfId="0" applyFont="1" applyFill="1" applyBorder="1" applyAlignment="1" applyProtection="1">
      <alignment horizontal="center" vertical="center" shrinkToFit="1" readingOrder="2"/>
    </xf>
    <xf numFmtId="0" fontId="2" fillId="4" borderId="64" xfId="0" applyFont="1" applyFill="1" applyBorder="1" applyAlignment="1" applyProtection="1">
      <alignment vertical="center" shrinkToFit="1" readingOrder="2"/>
    </xf>
    <xf numFmtId="0" fontId="16" fillId="3" borderId="26" xfId="0" applyFont="1" applyFill="1" applyBorder="1" applyAlignment="1" applyProtection="1">
      <alignment vertical="center" shrinkToFit="1" readingOrder="2"/>
    </xf>
    <xf numFmtId="0" fontId="0" fillId="0" borderId="28" xfId="0" applyBorder="1" applyAlignment="1" applyProtection="1">
      <alignment vertical="center" shrinkToFit="1"/>
    </xf>
    <xf numFmtId="49" fontId="4" fillId="0" borderId="3" xfId="0" applyNumberFormat="1" applyFont="1" applyBorder="1" applyAlignment="1" applyProtection="1">
      <alignment horizontal="center" vertical="center" shrinkToFit="1"/>
    </xf>
    <xf numFmtId="0" fontId="4" fillId="0" borderId="3" xfId="0" applyFont="1" applyBorder="1" applyAlignment="1" applyProtection="1">
      <alignment vertical="center" shrinkToFit="1"/>
      <protection locked="0"/>
    </xf>
    <xf numFmtId="49" fontId="4" fillId="0" borderId="25" xfId="0" applyNumberFormat="1" applyFont="1" applyBorder="1" applyAlignment="1" applyProtection="1">
      <alignment horizontal="center" vertical="center" shrinkToFit="1"/>
    </xf>
    <xf numFmtId="0" fontId="4" fillId="0" borderId="25" xfId="0" applyFont="1" applyBorder="1" applyAlignment="1" applyProtection="1">
      <alignment vertical="center" shrinkToFit="1"/>
      <protection locked="0"/>
    </xf>
    <xf numFmtId="49" fontId="4" fillId="0" borderId="92" xfId="0" applyNumberFormat="1" applyFont="1" applyBorder="1" applyAlignment="1" applyProtection="1">
      <alignment horizontal="center" vertical="center" shrinkToFit="1"/>
    </xf>
    <xf numFmtId="0" fontId="4" fillId="0" borderId="92" xfId="0" applyFont="1" applyBorder="1" applyAlignment="1" applyProtection="1">
      <alignment vertical="center" shrinkToFit="1"/>
      <protection locked="0"/>
    </xf>
    <xf numFmtId="0" fontId="26" fillId="4" borderId="3" xfId="0" applyFont="1" applyFill="1" applyBorder="1" applyAlignment="1" applyProtection="1">
      <alignment vertical="center" shrinkToFit="1" readingOrder="2"/>
    </xf>
    <xf numFmtId="0" fontId="2" fillId="4" borderId="8" xfId="0" applyFont="1" applyFill="1" applyBorder="1" applyAlignment="1" applyProtection="1">
      <alignment vertical="center" wrapText="1" shrinkToFit="1" readingOrder="2"/>
    </xf>
    <xf numFmtId="0" fontId="19" fillId="4" borderId="8" xfId="0" applyFont="1" applyFill="1" applyBorder="1" applyAlignment="1" applyProtection="1">
      <alignment vertical="center" wrapText="1" shrinkToFit="1" readingOrder="2"/>
    </xf>
    <xf numFmtId="0" fontId="19" fillId="4" borderId="63" xfId="0" applyFont="1" applyFill="1" applyBorder="1" applyAlignment="1" applyProtection="1">
      <alignment horizontal="center" vertical="center" shrinkToFit="1" readingOrder="2"/>
    </xf>
    <xf numFmtId="0" fontId="19" fillId="4" borderId="37" xfId="0" applyFont="1" applyFill="1" applyBorder="1" applyAlignment="1" applyProtection="1">
      <alignment horizontal="center" vertical="center" shrinkToFit="1" readingOrder="2"/>
    </xf>
    <xf numFmtId="0" fontId="2" fillId="4" borderId="37" xfId="0" applyFont="1" applyFill="1" applyBorder="1" applyAlignment="1" applyProtection="1">
      <alignment horizontal="center" vertical="center" shrinkToFit="1" readingOrder="2"/>
    </xf>
    <xf numFmtId="0" fontId="7" fillId="4" borderId="37" xfId="0" applyFont="1" applyFill="1" applyBorder="1" applyAlignment="1" applyProtection="1">
      <alignment horizontal="center" vertical="center" shrinkToFit="1" readingOrder="2"/>
    </xf>
    <xf numFmtId="0" fontId="16" fillId="3" borderId="101" xfId="0" applyFont="1" applyFill="1" applyBorder="1" applyAlignment="1" applyProtection="1">
      <alignment vertical="center" wrapText="1" readingOrder="2"/>
    </xf>
    <xf numFmtId="0" fontId="16" fillId="3" borderId="102" xfId="0" applyFont="1" applyFill="1" applyBorder="1" applyAlignment="1" applyProtection="1">
      <alignment vertical="center" wrapText="1" readingOrder="2"/>
    </xf>
    <xf numFmtId="0" fontId="22" fillId="4" borderId="48" xfId="0" applyFont="1" applyFill="1" applyBorder="1" applyAlignment="1" applyProtection="1">
      <alignment vertical="top" wrapText="1" shrinkToFit="1" readingOrder="2"/>
    </xf>
    <xf numFmtId="0" fontId="22" fillId="4" borderId="5" xfId="0" applyFont="1" applyFill="1" applyBorder="1" applyAlignment="1" applyProtection="1">
      <alignment vertical="top" wrapText="1" shrinkToFit="1" readingOrder="2"/>
    </xf>
    <xf numFmtId="0" fontId="16" fillId="4" borderId="9" xfId="0" applyFont="1" applyFill="1" applyBorder="1" applyAlignment="1" applyProtection="1">
      <alignment vertical="center" wrapText="1" readingOrder="2"/>
    </xf>
    <xf numFmtId="0" fontId="21" fillId="5" borderId="74" xfId="0" applyFont="1" applyFill="1" applyBorder="1" applyAlignment="1" applyProtection="1">
      <alignment vertical="center" shrinkToFit="1" readingOrder="2"/>
    </xf>
    <xf numFmtId="0" fontId="2" fillId="4" borderId="28" xfId="0" applyFont="1" applyFill="1" applyBorder="1" applyAlignment="1" applyProtection="1">
      <alignment vertical="center" shrinkToFit="1"/>
    </xf>
    <xf numFmtId="0" fontId="2" fillId="4" borderId="90" xfId="0" applyFont="1" applyFill="1" applyBorder="1" applyAlignment="1" applyProtection="1">
      <alignment vertical="center" shrinkToFi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1" xfId="0" applyFont="1" applyBorder="1" applyAlignment="1">
      <alignment horizontal="center" vertical="center" shrinkToFit="1"/>
    </xf>
    <xf numFmtId="0" fontId="49" fillId="0" borderId="108" xfId="0" applyFont="1" applyBorder="1" applyAlignment="1">
      <alignment horizontal="center" vertical="center" wrapText="1"/>
    </xf>
    <xf numFmtId="0" fontId="49" fillId="0" borderId="11" xfId="0" applyFont="1" applyBorder="1" applyAlignment="1">
      <alignment horizontal="center" vertical="center"/>
    </xf>
    <xf numFmtId="0" fontId="50" fillId="0" borderId="108" xfId="0" applyFont="1" applyBorder="1"/>
    <xf numFmtId="0" fontId="0" fillId="0" borderId="0" xfId="0" applyAlignment="1">
      <alignment horizontal="center" vertical="center"/>
    </xf>
    <xf numFmtId="0" fontId="49" fillId="0" borderId="106" xfId="0" applyFont="1" applyBorder="1" applyAlignment="1">
      <alignment horizontal="center" vertical="center"/>
    </xf>
    <xf numFmtId="0" fontId="49" fillId="0" borderId="107" xfId="0" applyFont="1" applyBorder="1" applyAlignment="1">
      <alignment horizontal="center" vertical="center"/>
    </xf>
    <xf numFmtId="0" fontId="49" fillId="0" borderId="1" xfId="0" applyFont="1" applyBorder="1" applyAlignment="1">
      <alignment horizontal="right" vertical="center" wrapText="1"/>
    </xf>
    <xf numFmtId="0" fontId="49" fillId="0" borderId="108" xfId="0" applyFont="1" applyBorder="1" applyAlignment="1">
      <alignment horizontal="right" vertical="center" wrapText="1"/>
    </xf>
    <xf numFmtId="0" fontId="0" fillId="0" borderId="0" xfId="0" applyAlignment="1">
      <alignment horizontal="right" vertical="center"/>
    </xf>
    <xf numFmtId="0" fontId="50" fillId="0" borderId="20" xfId="0" applyFont="1" applyBorder="1" applyAlignment="1">
      <alignment horizontal="right" vertical="center"/>
    </xf>
    <xf numFmtId="0" fontId="49" fillId="0" borderId="11" xfId="0" applyFont="1" applyBorder="1" applyAlignment="1">
      <alignment horizontal="right" vertical="center"/>
    </xf>
    <xf numFmtId="0" fontId="49" fillId="0" borderId="1" xfId="0" applyFont="1" applyBorder="1" applyAlignment="1">
      <alignment horizontal="right" vertical="center"/>
    </xf>
    <xf numFmtId="0" fontId="49" fillId="0" borderId="23" xfId="0" applyFont="1" applyBorder="1" applyAlignment="1">
      <alignment horizontal="right" vertical="center"/>
    </xf>
    <xf numFmtId="0" fontId="49" fillId="0" borderId="18" xfId="0" applyFont="1" applyBorder="1" applyAlignment="1">
      <alignment horizontal="right" vertical="center"/>
    </xf>
    <xf numFmtId="0" fontId="49" fillId="0" borderId="109" xfId="0" applyFont="1" applyBorder="1" applyAlignment="1">
      <alignment horizontal="right" vertical="center" wrapText="1"/>
    </xf>
    <xf numFmtId="0" fontId="49" fillId="0" borderId="18" xfId="0" applyFont="1" applyBorder="1" applyAlignment="1">
      <alignment horizontal="right" vertical="center" wrapText="1"/>
    </xf>
    <xf numFmtId="0" fontId="50" fillId="0" borderId="13" xfId="0" applyFont="1" applyBorder="1" applyAlignment="1">
      <alignment horizontal="left" vertical="center"/>
    </xf>
    <xf numFmtId="0" fontId="5" fillId="4" borderId="1" xfId="0" applyFont="1" applyFill="1" applyBorder="1" applyAlignment="1">
      <alignment horizontal="right" shrinkToFit="1"/>
    </xf>
    <xf numFmtId="0" fontId="5" fillId="4" borderId="0" xfId="0" applyFont="1" applyFill="1" applyAlignment="1">
      <alignment shrinkToFit="1"/>
    </xf>
    <xf numFmtId="0" fontId="52" fillId="6" borderId="1" xfId="0" applyFont="1" applyFill="1" applyBorder="1" applyAlignment="1">
      <alignment horizontal="right" shrinkToFit="1"/>
    </xf>
    <xf numFmtId="0" fontId="4" fillId="0" borderId="6" xfId="0" applyFont="1" applyBorder="1" applyAlignment="1" applyProtection="1">
      <alignment horizontal="center" vertical="center" shrinkToFit="1"/>
    </xf>
    <xf numFmtId="0" fontId="0" fillId="0" borderId="0" xfId="0" applyAlignment="1" applyProtection="1">
      <alignment horizontal="center" vertical="center"/>
    </xf>
    <xf numFmtId="0" fontId="8" fillId="0" borderId="0" xfId="0" applyFont="1" applyAlignment="1" applyProtection="1">
      <alignment horizontal="center" vertical="center" readingOrder="2"/>
    </xf>
    <xf numFmtId="0" fontId="4" fillId="0" borderId="3" xfId="0" applyFont="1" applyBorder="1" applyAlignment="1" applyProtection="1">
      <alignment horizontal="center" vertical="center" shrinkToFit="1"/>
    </xf>
    <xf numFmtId="0" fontId="4" fillId="3" borderId="6" xfId="0" applyFont="1" applyFill="1" applyBorder="1" applyAlignment="1" applyProtection="1">
      <alignment horizontal="center" vertical="center" shrinkToFit="1" readingOrder="2"/>
    </xf>
    <xf numFmtId="0" fontId="4" fillId="0" borderId="25" xfId="0" applyFont="1" applyBorder="1" applyAlignment="1" applyProtection="1">
      <alignment horizontal="center" vertical="center" shrinkToFit="1"/>
    </xf>
    <xf numFmtId="0" fontId="7" fillId="4" borderId="6" xfId="0" applyFont="1" applyFill="1" applyBorder="1" applyAlignment="1" applyProtection="1">
      <alignment horizontal="center" vertical="center" shrinkToFit="1" readingOrder="2"/>
    </xf>
    <xf numFmtId="0" fontId="7" fillId="4" borderId="8" xfId="0" applyFont="1" applyFill="1" applyBorder="1" applyAlignment="1" applyProtection="1">
      <alignment horizontal="center" vertical="center" shrinkToFit="1" readingOrder="2"/>
    </xf>
    <xf numFmtId="0" fontId="19" fillId="4" borderId="44" xfId="0" applyFont="1" applyFill="1" applyBorder="1" applyAlignment="1" applyProtection="1">
      <alignment horizontal="center" vertical="center" shrinkToFit="1" readingOrder="2"/>
    </xf>
    <xf numFmtId="0" fontId="19" fillId="4" borderId="6" xfId="0" applyFont="1" applyFill="1" applyBorder="1" applyAlignment="1" applyProtection="1">
      <alignment horizontal="center" vertical="center" shrinkToFit="1" readingOrder="2"/>
    </xf>
    <xf numFmtId="0" fontId="2" fillId="4" borderId="5" xfId="0" applyFont="1" applyFill="1" applyBorder="1" applyAlignment="1" applyProtection="1">
      <alignment horizontal="center" vertical="center" shrinkToFit="1" readingOrder="2"/>
    </xf>
    <xf numFmtId="0" fontId="4" fillId="0" borderId="26" xfId="0" applyFont="1" applyBorder="1" applyAlignment="1" applyProtection="1">
      <alignment horizontal="center" vertical="center" shrinkToFit="1"/>
    </xf>
    <xf numFmtId="0" fontId="2" fillId="4" borderId="6" xfId="0" applyFont="1" applyFill="1" applyBorder="1" applyAlignment="1" applyProtection="1">
      <alignment horizontal="center" vertical="center" shrinkToFit="1" readingOrder="2"/>
    </xf>
    <xf numFmtId="0" fontId="4" fillId="0" borderId="92" xfId="0" applyFont="1" applyBorder="1" applyAlignment="1" applyProtection="1">
      <alignment horizontal="center" vertical="center" shrinkToFit="1"/>
    </xf>
    <xf numFmtId="0" fontId="3" fillId="4" borderId="5" xfId="0" applyFont="1" applyFill="1" applyBorder="1" applyAlignment="1" applyProtection="1">
      <alignment horizontal="right" vertical="center" shrinkToFit="1" readingOrder="2"/>
    </xf>
    <xf numFmtId="0" fontId="3" fillId="4" borderId="5" xfId="0" applyFont="1" applyFill="1" applyBorder="1" applyAlignment="1" applyProtection="1">
      <alignment horizontal="center" vertical="center" shrinkToFit="1" readingOrder="2"/>
    </xf>
    <xf numFmtId="0" fontId="3" fillId="4" borderId="39" xfId="0" applyFont="1" applyFill="1" applyBorder="1" applyAlignment="1" applyProtection="1">
      <alignment horizontal="center" vertical="center" shrinkToFit="1" readingOrder="2"/>
    </xf>
    <xf numFmtId="0" fontId="5" fillId="8" borderId="1" xfId="0" applyFont="1" applyFill="1" applyBorder="1" applyAlignment="1" applyProtection="1">
      <alignment horizontal="right" shrinkToFit="1"/>
      <protection locked="0"/>
    </xf>
    <xf numFmtId="0" fontId="5" fillId="6" borderId="1" xfId="0" applyFont="1" applyFill="1" applyBorder="1" applyAlignment="1" applyProtection="1">
      <alignment horizontal="right" shrinkToFit="1"/>
      <protection locked="0"/>
    </xf>
    <xf numFmtId="0" fontId="5" fillId="6" borderId="1" xfId="0" applyFont="1" applyFill="1" applyBorder="1" applyAlignment="1" applyProtection="1">
      <alignment horizontal="right" shrinkToFit="1"/>
    </xf>
    <xf numFmtId="0" fontId="53" fillId="3" borderId="7" xfId="0" applyFont="1" applyFill="1" applyBorder="1" applyAlignment="1" applyProtection="1">
      <alignment vertical="center" shrinkToFit="1" readingOrder="2"/>
    </xf>
    <xf numFmtId="0" fontId="54" fillId="3" borderId="7" xfId="0" applyFont="1" applyFill="1" applyBorder="1" applyAlignment="1" applyProtection="1">
      <alignment vertical="center" shrinkToFit="1" readingOrder="2"/>
    </xf>
    <xf numFmtId="0" fontId="49" fillId="0" borderId="1" xfId="0" applyFont="1" applyBorder="1" applyAlignment="1">
      <alignment horizontal="center" vertical="center" wrapText="1" shrinkToFit="1"/>
    </xf>
    <xf numFmtId="0" fontId="49" fillId="0" borderId="18" xfId="0" applyFont="1" applyBorder="1" applyAlignment="1">
      <alignment horizontal="center" vertical="center" wrapText="1" shrinkToFit="1"/>
    </xf>
    <xf numFmtId="0" fontId="49" fillId="0" borderId="106" xfId="0" applyFont="1" applyBorder="1" applyAlignment="1">
      <alignment horizontal="center" vertical="center" wrapText="1" shrinkToFit="1"/>
    </xf>
    <xf numFmtId="0" fontId="49" fillId="0" borderId="107" xfId="0" applyFont="1" applyBorder="1" applyAlignment="1">
      <alignment horizontal="center" vertical="center" wrapText="1" shrinkToFit="1"/>
    </xf>
    <xf numFmtId="0" fontId="49" fillId="0" borderId="108" xfId="0" applyFont="1" applyBorder="1" applyAlignment="1">
      <alignment horizontal="center" vertical="center" wrapText="1" shrinkToFit="1"/>
    </xf>
    <xf numFmtId="0" fontId="49" fillId="0" borderId="104" xfId="0" applyFont="1" applyBorder="1" applyAlignment="1">
      <alignment shrinkToFit="1"/>
    </xf>
    <xf numFmtId="0" fontId="49" fillId="0" borderId="11" xfId="0" applyFont="1" applyBorder="1" applyAlignment="1">
      <alignment horizontal="center" vertical="center" wrapText="1" shrinkToFit="1"/>
    </xf>
    <xf numFmtId="0" fontId="49" fillId="0" borderId="23" xfId="0" applyFont="1" applyBorder="1" applyAlignment="1">
      <alignment horizontal="center" vertical="center" wrapText="1" shrinkToFit="1"/>
    </xf>
    <xf numFmtId="0" fontId="50" fillId="0" borderId="108" xfId="0" applyFont="1" applyBorder="1" applyAlignment="1">
      <alignment vertical="center" shrinkToFit="1"/>
    </xf>
    <xf numFmtId="0" fontId="49" fillId="0" borderId="109" xfId="0" applyFont="1" applyBorder="1" applyAlignment="1">
      <alignment horizontal="center" vertical="center" wrapText="1" shrinkToFit="1"/>
    </xf>
    <xf numFmtId="0" fontId="2" fillId="0" borderId="0" xfId="0" applyFont="1" applyBorder="1" applyAlignment="1" applyProtection="1">
      <alignment horizontal="center" vertical="center" readingOrder="2"/>
    </xf>
    <xf numFmtId="0" fontId="49" fillId="0" borderId="112" xfId="0" applyFont="1" applyBorder="1" applyAlignment="1">
      <alignment horizontal="center" vertical="center" wrapText="1" shrinkToFit="1"/>
    </xf>
    <xf numFmtId="0" fontId="57" fillId="0" borderId="115" xfId="0" applyFont="1" applyBorder="1" applyAlignment="1">
      <alignment horizontal="right" vertical="center" shrinkToFit="1"/>
    </xf>
    <xf numFmtId="0" fontId="57" fillId="0" borderId="6" xfId="0" applyFont="1" applyBorder="1" applyAlignment="1">
      <alignment horizontal="right" vertical="center" shrinkToFit="1"/>
    </xf>
    <xf numFmtId="0" fontId="57" fillId="0" borderId="116" xfId="0" applyFont="1" applyBorder="1" applyAlignment="1">
      <alignment horizontal="right" vertical="center" shrinkToFit="1"/>
    </xf>
    <xf numFmtId="0" fontId="56" fillId="0" borderId="16" xfId="0" applyFont="1" applyBorder="1" applyAlignment="1">
      <alignment vertical="center" shrinkToFit="1"/>
    </xf>
    <xf numFmtId="0" fontId="56" fillId="0" borderId="22" xfId="0" applyFont="1" applyBorder="1" applyAlignment="1">
      <alignment vertical="center" shrinkToFit="1"/>
    </xf>
    <xf numFmtId="0" fontId="59" fillId="0" borderId="0" xfId="0" applyFont="1" applyBorder="1" applyAlignment="1">
      <alignment horizontal="center" vertical="center" shrinkToFit="1"/>
    </xf>
    <xf numFmtId="0" fontId="57" fillId="0" borderId="113" xfId="0" applyFont="1" applyBorder="1" applyAlignment="1">
      <alignment horizontal="right" vertical="center" shrinkToFit="1"/>
    </xf>
    <xf numFmtId="0" fontId="57" fillId="0" borderId="125" xfId="0" applyFont="1" applyBorder="1" applyAlignment="1">
      <alignment horizontal="right" vertical="center" shrinkToFit="1"/>
    </xf>
    <xf numFmtId="0" fontId="57" fillId="0" borderId="126" xfId="0" applyFont="1" applyBorder="1" applyAlignment="1">
      <alignment horizontal="right" vertical="center" shrinkToFit="1"/>
    </xf>
    <xf numFmtId="0" fontId="57" fillId="0" borderId="114" xfId="0" applyFont="1" applyBorder="1" applyAlignment="1">
      <alignment horizontal="right" vertical="center" shrinkToFit="1"/>
    </xf>
    <xf numFmtId="0" fontId="57" fillId="0" borderId="119" xfId="0" applyFont="1" applyBorder="1" applyAlignment="1">
      <alignment horizontal="right" vertical="center" shrinkToFit="1"/>
    </xf>
    <xf numFmtId="0" fontId="57" fillId="0" borderId="3" xfId="0" applyFont="1" applyBorder="1" applyAlignment="1">
      <alignment horizontal="right" vertical="center" shrinkToFit="1"/>
    </xf>
    <xf numFmtId="0" fontId="57" fillId="0" borderId="120" xfId="0" applyFont="1" applyBorder="1" applyAlignment="1">
      <alignment horizontal="right" vertical="center" shrinkToFit="1"/>
    </xf>
    <xf numFmtId="0" fontId="57" fillId="0" borderId="7" xfId="0" applyFont="1" applyBorder="1" applyAlignment="1">
      <alignment horizontal="right" vertical="center" shrinkToFit="1"/>
    </xf>
    <xf numFmtId="0" fontId="4" fillId="0" borderId="3" xfId="0" applyFont="1" applyBorder="1" applyAlignment="1" applyProtection="1">
      <alignment horizontal="center" vertical="center" shrinkToFit="1"/>
    </xf>
    <xf numFmtId="0" fontId="26" fillId="4" borderId="39" xfId="0" applyFont="1" applyFill="1" applyBorder="1" applyAlignment="1" applyProtection="1">
      <alignment vertical="center" shrinkToFit="1" readingOrder="2"/>
    </xf>
    <xf numFmtId="0" fontId="26" fillId="4" borderId="39" xfId="0" applyFont="1" applyFill="1" applyBorder="1" applyAlignment="1" applyProtection="1">
      <alignment horizontal="left" vertical="center" shrinkToFit="1" readingOrder="2"/>
    </xf>
    <xf numFmtId="49" fontId="24" fillId="0" borderId="3" xfId="0" applyNumberFormat="1" applyFont="1" applyBorder="1" applyAlignment="1" applyProtection="1">
      <alignment vertical="center" shrinkToFit="1"/>
      <protection locked="0"/>
    </xf>
    <xf numFmtId="164" fontId="33" fillId="4" borderId="12" xfId="0" applyNumberFormat="1" applyFont="1" applyFill="1" applyBorder="1" applyAlignment="1" applyProtection="1">
      <alignment vertical="center" shrinkToFit="1" readingOrder="2"/>
    </xf>
    <xf numFmtId="164" fontId="33" fillId="4" borderId="2" xfId="0" applyNumberFormat="1" applyFont="1" applyFill="1" applyBorder="1" applyAlignment="1" applyProtection="1">
      <alignment vertical="center" shrinkToFit="1" readingOrder="2"/>
    </xf>
    <xf numFmtId="0" fontId="4" fillId="0" borderId="128" xfId="0" applyFont="1" applyBorder="1" applyAlignment="1" applyProtection="1">
      <alignment horizontal="center" vertical="center" shrinkToFit="1"/>
    </xf>
    <xf numFmtId="49" fontId="4" fillId="0" borderId="128" xfId="0" applyNumberFormat="1" applyFont="1" applyBorder="1" applyAlignment="1" applyProtection="1">
      <alignment horizontal="center" vertical="center" shrinkToFit="1"/>
    </xf>
    <xf numFmtId="49" fontId="24" fillId="0" borderId="128" xfId="0" applyNumberFormat="1" applyFont="1" applyBorder="1" applyAlignment="1" applyProtection="1">
      <alignment vertical="center" shrinkToFit="1"/>
      <protection locked="0"/>
    </xf>
    <xf numFmtId="0" fontId="4" fillId="3" borderId="129" xfId="0" applyFont="1" applyFill="1" applyBorder="1" applyAlignment="1" applyProtection="1">
      <alignment vertical="center" shrinkToFit="1"/>
    </xf>
    <xf numFmtId="0" fontId="4" fillId="0" borderId="131" xfId="0" applyFont="1" applyBorder="1" applyAlignment="1" applyProtection="1">
      <alignment horizontal="center" vertical="center" shrinkToFit="1"/>
    </xf>
    <xf numFmtId="49" fontId="4" fillId="0" borderId="131" xfId="0" applyNumberFormat="1" applyFont="1" applyBorder="1" applyAlignment="1" applyProtection="1">
      <alignment horizontal="center" vertical="center" shrinkToFit="1"/>
    </xf>
    <xf numFmtId="49" fontId="24" fillId="0" borderId="131" xfId="0" applyNumberFormat="1" applyFont="1" applyBorder="1" applyAlignment="1" applyProtection="1">
      <alignment vertical="center" shrinkToFit="1"/>
      <protection locked="0"/>
    </xf>
    <xf numFmtId="0" fontId="4" fillId="3" borderId="132" xfId="0" applyFont="1" applyFill="1" applyBorder="1" applyAlignment="1" applyProtection="1">
      <alignment vertical="center" shrinkToFit="1"/>
    </xf>
    <xf numFmtId="0" fontId="4" fillId="3" borderId="133" xfId="0" applyFont="1" applyFill="1" applyBorder="1" applyAlignment="1" applyProtection="1">
      <alignment vertical="center" shrinkToFit="1"/>
    </xf>
    <xf numFmtId="2" fontId="2" fillId="0" borderId="38" xfId="0" applyNumberFormat="1" applyFont="1" applyBorder="1" applyAlignment="1" applyProtection="1">
      <alignment horizontal="center" vertical="center" shrinkToFit="1"/>
    </xf>
    <xf numFmtId="2" fontId="26" fillId="0" borderId="0" xfId="0" applyNumberFormat="1" applyFont="1" applyBorder="1" applyAlignment="1" applyProtection="1">
      <alignment horizontal="center" vertical="center" shrinkToFit="1"/>
      <protection locked="0"/>
    </xf>
    <xf numFmtId="2" fontId="26" fillId="0" borderId="39" xfId="0" applyNumberFormat="1" applyFont="1" applyBorder="1" applyAlignment="1" applyProtection="1">
      <alignment vertical="center" shrinkToFit="1"/>
      <protection locked="0"/>
    </xf>
    <xf numFmtId="2" fontId="34" fillId="0" borderId="32" xfId="0" applyNumberFormat="1" applyFont="1" applyBorder="1" applyAlignment="1" applyProtection="1">
      <alignment horizontal="center" vertical="center" shrinkToFit="1"/>
    </xf>
    <xf numFmtId="2" fontId="2" fillId="0" borderId="11" xfId="0" applyNumberFormat="1" applyFont="1" applyBorder="1" applyAlignment="1" applyProtection="1">
      <alignment horizontal="center" vertical="center" shrinkToFit="1"/>
    </xf>
    <xf numFmtId="2" fontId="2" fillId="0" borderId="83" xfId="0" applyNumberFormat="1" applyFont="1" applyBorder="1" applyAlignment="1" applyProtection="1">
      <alignment horizontal="center" vertical="center" shrinkToFit="1"/>
    </xf>
    <xf numFmtId="2" fontId="2" fillId="0" borderId="0" xfId="0" applyNumberFormat="1" applyFont="1" applyAlignment="1" applyProtection="1">
      <alignment horizontal="center" vertical="center" shrinkToFit="1"/>
    </xf>
    <xf numFmtId="0" fontId="64" fillId="0" borderId="0" xfId="0" applyFont="1"/>
    <xf numFmtId="0" fontId="0" fillId="0" borderId="0" xfId="0" applyFont="1"/>
    <xf numFmtId="0" fontId="61" fillId="9" borderId="0" xfId="0" applyFont="1" applyFill="1" applyAlignment="1">
      <alignment horizontal="center" wrapText="1"/>
    </xf>
    <xf numFmtId="0" fontId="61" fillId="9" borderId="0" xfId="0" applyFont="1" applyFill="1" applyAlignment="1">
      <alignment horizontal="center"/>
    </xf>
    <xf numFmtId="0" fontId="0" fillId="0" borderId="0" xfId="0" applyAlignment="1">
      <alignment horizontal="center" wrapText="1"/>
    </xf>
    <xf numFmtId="0" fontId="0" fillId="0" borderId="0" xfId="0" applyAlignment="1">
      <alignment horizontal="center"/>
    </xf>
    <xf numFmtId="49" fontId="6" fillId="0" borderId="6" xfId="0" applyNumberFormat="1"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0" fillId="0" borderId="0" xfId="0" applyAlignment="1" applyProtection="1">
      <alignment horizontal="center" vertical="center"/>
    </xf>
    <xf numFmtId="0" fontId="17" fillId="0" borderId="0" xfId="0" applyFont="1" applyAlignment="1" applyProtection="1">
      <alignment horizontal="center" vertical="center"/>
    </xf>
    <xf numFmtId="0" fontId="18" fillId="0" borderId="0" xfId="0" applyFont="1" applyAlignment="1" applyProtection="1">
      <alignment horizontal="center" vertical="center"/>
    </xf>
    <xf numFmtId="0" fontId="42" fillId="0" borderId="0" xfId="0" applyFont="1" applyAlignment="1" applyProtection="1">
      <alignment horizontal="center" vertical="center" readingOrder="2"/>
    </xf>
    <xf numFmtId="0" fontId="4" fillId="0" borderId="43" xfId="0" applyFont="1" applyBorder="1" applyAlignment="1" applyProtection="1">
      <alignment horizontal="center" vertical="center" shrinkToFit="1"/>
    </xf>
    <xf numFmtId="0" fontId="4" fillId="0" borderId="36" xfId="0" applyFont="1" applyBorder="1" applyAlignment="1" applyProtection="1">
      <alignment horizontal="center" vertical="center" shrinkToFit="1"/>
    </xf>
    <xf numFmtId="0" fontId="5" fillId="0" borderId="36" xfId="0" applyFont="1" applyBorder="1" applyAlignment="1" applyProtection="1">
      <alignment horizontal="center" vertical="center" shrinkToFit="1"/>
    </xf>
    <xf numFmtId="0" fontId="13" fillId="0" borderId="36" xfId="0" applyFont="1" applyBorder="1" applyAlignment="1" applyProtection="1">
      <alignment horizontal="center" vertical="center" shrinkToFit="1"/>
    </xf>
    <xf numFmtId="0" fontId="13" fillId="0" borderId="33"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6" fillId="0" borderId="36" xfId="0" applyFont="1" applyBorder="1" applyAlignment="1" applyProtection="1">
      <alignment horizontal="right" vertical="center" shrinkToFit="1"/>
    </xf>
    <xf numFmtId="0" fontId="41" fillId="0" borderId="36" xfId="0" applyFont="1" applyBorder="1" applyAlignment="1" applyProtection="1">
      <alignment horizontal="center" vertical="center" shrinkToFit="1"/>
    </xf>
    <xf numFmtId="0" fontId="41" fillId="0" borderId="38" xfId="0" applyFont="1" applyBorder="1" applyAlignment="1" applyProtection="1">
      <alignment horizontal="center" vertical="center" shrinkToFit="1"/>
    </xf>
    <xf numFmtId="0" fontId="41" fillId="0" borderId="33" xfId="0" applyFont="1" applyBorder="1" applyAlignment="1" applyProtection="1">
      <alignment horizontal="center" vertical="center" shrinkToFit="1"/>
    </xf>
    <xf numFmtId="0" fontId="13" fillId="0" borderId="36" xfId="0" applyFont="1" applyBorder="1" applyAlignment="1" applyProtection="1">
      <alignment horizontal="center" vertical="center" shrinkToFit="1"/>
      <protection locked="0"/>
    </xf>
    <xf numFmtId="0" fontId="13" fillId="0" borderId="5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xf>
    <xf numFmtId="0" fontId="5" fillId="0" borderId="6" xfId="0" applyFont="1" applyBorder="1" applyAlignment="1" applyProtection="1">
      <alignment horizontal="center" vertical="center" shrinkToFit="1" readingOrder="2"/>
    </xf>
    <xf numFmtId="0" fontId="5" fillId="0" borderId="6" xfId="0" applyFont="1" applyBorder="1" applyAlignment="1" applyProtection="1">
      <alignment horizontal="center" vertical="center" shrinkToFit="1"/>
    </xf>
    <xf numFmtId="0" fontId="34" fillId="0" borderId="6" xfId="0" applyFont="1" applyBorder="1" applyAlignment="1" applyProtection="1">
      <alignment horizontal="center" vertical="center" shrinkToFit="1"/>
    </xf>
    <xf numFmtId="0" fontId="34" fillId="0" borderId="8"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readingOrder="2"/>
    </xf>
    <xf numFmtId="0" fontId="13" fillId="0" borderId="8" xfId="0" applyFont="1" applyBorder="1" applyAlignment="1" applyProtection="1">
      <alignment horizontal="center" vertical="center" shrinkToFit="1" readingOrder="2"/>
    </xf>
    <xf numFmtId="0" fontId="6" fillId="3" borderId="6" xfId="0" applyFont="1" applyFill="1" applyBorder="1" applyAlignment="1" applyProtection="1">
      <alignment horizontal="center" vertical="center" shrinkToFit="1" readingOrder="2"/>
    </xf>
    <xf numFmtId="0" fontId="6" fillId="3" borderId="8" xfId="0" applyFont="1" applyFill="1" applyBorder="1" applyAlignment="1" applyProtection="1">
      <alignment horizontal="center" vertical="center" shrinkToFit="1" readingOrder="2"/>
    </xf>
    <xf numFmtId="0" fontId="47" fillId="3" borderId="7" xfId="0" applyFont="1" applyFill="1" applyBorder="1" applyAlignment="1" applyProtection="1">
      <alignment horizontal="center" vertical="center" wrapText="1" shrinkToFit="1" readingOrder="2"/>
    </xf>
    <xf numFmtId="0" fontId="47" fillId="3" borderId="6" xfId="0" applyFont="1" applyFill="1" applyBorder="1" applyAlignment="1" applyProtection="1">
      <alignment horizontal="center" vertical="center" wrapText="1" shrinkToFit="1" readingOrder="2"/>
    </xf>
    <xf numFmtId="0" fontId="47" fillId="3" borderId="8" xfId="0" applyFont="1" applyFill="1" applyBorder="1" applyAlignment="1" applyProtection="1">
      <alignment horizontal="center" vertical="center" wrapText="1" shrinkToFit="1" readingOrder="2"/>
    </xf>
    <xf numFmtId="0" fontId="39" fillId="7" borderId="44" xfId="0" applyFont="1" applyFill="1" applyBorder="1" applyAlignment="1" applyProtection="1">
      <alignment horizontal="center" vertical="center" textRotation="90" shrinkToFit="1" readingOrder="2"/>
    </xf>
    <xf numFmtId="0" fontId="39" fillId="7" borderId="74" xfId="0" applyFont="1" applyFill="1" applyBorder="1" applyAlignment="1" applyProtection="1">
      <alignment horizontal="center" vertical="center" textRotation="90" shrinkToFit="1" readingOrder="2"/>
    </xf>
    <xf numFmtId="0" fontId="34" fillId="0" borderId="6" xfId="0" applyFont="1" applyBorder="1" applyAlignment="1" applyProtection="1">
      <alignment horizontal="center" vertical="center" shrinkToFit="1" readingOrder="2"/>
    </xf>
    <xf numFmtId="0" fontId="34" fillId="0" borderId="8" xfId="0" applyFont="1" applyBorder="1" applyAlignment="1" applyProtection="1">
      <alignment horizontal="center" vertical="center" shrinkToFit="1" readingOrder="2"/>
    </xf>
    <xf numFmtId="0" fontId="3" fillId="0" borderId="6" xfId="0" applyFont="1" applyBorder="1" applyAlignment="1" applyProtection="1">
      <alignment horizontal="center" vertical="center" shrinkToFit="1"/>
    </xf>
    <xf numFmtId="0" fontId="41" fillId="0" borderId="6"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readingOrder="2"/>
    </xf>
    <xf numFmtId="49" fontId="10" fillId="0" borderId="6" xfId="0" applyNumberFormat="1"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45" xfId="0" applyFont="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6" fillId="0" borderId="25" xfId="0" applyFont="1" applyBorder="1" applyAlignment="1" applyProtection="1">
      <alignment horizontal="right" vertical="center" shrinkToFit="1"/>
    </xf>
    <xf numFmtId="0" fontId="11" fillId="0" borderId="25" xfId="0" applyFont="1" applyBorder="1" applyAlignment="1" applyProtection="1">
      <alignment horizontal="center" vertical="center" shrinkToFit="1"/>
    </xf>
    <xf numFmtId="0" fontId="11" fillId="0" borderId="52" xfId="0" applyFont="1" applyBorder="1" applyAlignment="1" applyProtection="1">
      <alignment horizontal="center" vertical="center" shrinkToFit="1"/>
    </xf>
    <xf numFmtId="0" fontId="10" fillId="0" borderId="6" xfId="0" applyNumberFormat="1" applyFont="1" applyBorder="1" applyAlignment="1" applyProtection="1">
      <alignment horizontal="center" vertical="center" shrinkToFit="1"/>
    </xf>
    <xf numFmtId="0" fontId="10" fillId="0" borderId="45" xfId="0" applyNumberFormat="1" applyFont="1" applyBorder="1" applyAlignment="1" applyProtection="1">
      <alignment horizontal="center" vertical="center" shrinkToFit="1"/>
    </xf>
    <xf numFmtId="0" fontId="19" fillId="7" borderId="84" xfId="0" applyFont="1" applyFill="1" applyBorder="1" applyAlignment="1" applyProtection="1">
      <alignment horizontal="center" vertical="center" shrinkToFit="1" readingOrder="2"/>
      <protection locked="0"/>
    </xf>
    <xf numFmtId="0" fontId="19" fillId="7" borderId="85" xfId="0" applyFont="1" applyFill="1" applyBorder="1" applyAlignment="1" applyProtection="1">
      <alignment horizontal="center" vertical="center" shrinkToFit="1" readingOrder="2"/>
      <protection locked="0"/>
    </xf>
    <xf numFmtId="0" fontId="19" fillId="4" borderId="6" xfId="0" applyFont="1" applyFill="1" applyBorder="1" applyAlignment="1" applyProtection="1">
      <alignment horizontal="right" vertical="center" wrapText="1" shrinkToFit="1" readingOrder="2"/>
    </xf>
    <xf numFmtId="0" fontId="19" fillId="4" borderId="8" xfId="0" applyFont="1" applyFill="1" applyBorder="1" applyAlignment="1" applyProtection="1">
      <alignment horizontal="right" vertical="center" wrapText="1" shrinkToFit="1" readingOrder="2"/>
    </xf>
    <xf numFmtId="0" fontId="11" fillId="4" borderId="1" xfId="0" applyFont="1" applyFill="1" applyBorder="1" applyAlignment="1" applyProtection="1">
      <alignment horizontal="center" vertical="center" shrinkToFit="1" readingOrder="2"/>
    </xf>
    <xf numFmtId="0" fontId="11" fillId="4" borderId="47" xfId="0" applyFont="1" applyFill="1" applyBorder="1" applyAlignment="1" applyProtection="1">
      <alignment horizontal="center" vertical="center" shrinkToFit="1" readingOrder="2"/>
    </xf>
    <xf numFmtId="0" fontId="47" fillId="3" borderId="45" xfId="0" applyFont="1" applyFill="1" applyBorder="1" applyAlignment="1" applyProtection="1">
      <alignment horizontal="center" vertical="center" wrapText="1" shrinkToFit="1" readingOrder="2"/>
    </xf>
    <xf numFmtId="0" fontId="16" fillId="3" borderId="50" xfId="0" applyFont="1" applyFill="1" applyBorder="1" applyAlignment="1" applyProtection="1">
      <alignment horizontal="center" vertical="center" wrapText="1" readingOrder="2"/>
    </xf>
    <xf numFmtId="0" fontId="16" fillId="3" borderId="3" xfId="0" applyFont="1" applyFill="1" applyBorder="1" applyAlignment="1" applyProtection="1">
      <alignment horizontal="center" vertical="center" wrapText="1" readingOrder="2"/>
    </xf>
    <xf numFmtId="0" fontId="5" fillId="4" borderId="5" xfId="0" applyFont="1" applyFill="1" applyBorder="1" applyAlignment="1" applyProtection="1">
      <alignment horizontal="center" vertical="center" shrinkToFit="1" readingOrder="2"/>
    </xf>
    <xf numFmtId="0" fontId="11" fillId="5" borderId="5" xfId="0" applyFont="1" applyFill="1" applyBorder="1" applyAlignment="1" applyProtection="1">
      <alignment horizontal="center" vertical="center" shrinkToFit="1" readingOrder="2"/>
    </xf>
    <xf numFmtId="0" fontId="7" fillId="4" borderId="5" xfId="0" applyFont="1" applyFill="1" applyBorder="1" applyAlignment="1" applyProtection="1">
      <alignment horizontal="center" vertical="center" shrinkToFit="1" readingOrder="2"/>
    </xf>
    <xf numFmtId="0" fontId="7" fillId="4" borderId="49" xfId="0" applyFont="1" applyFill="1" applyBorder="1" applyAlignment="1" applyProtection="1">
      <alignment horizontal="center" vertical="center" shrinkToFit="1" readingOrder="2"/>
    </xf>
    <xf numFmtId="0" fontId="40" fillId="4" borderId="44" xfId="0" applyFont="1" applyFill="1" applyBorder="1" applyAlignment="1" applyProtection="1">
      <alignment horizontal="right" vertical="center" shrinkToFit="1" readingOrder="2"/>
    </xf>
    <xf numFmtId="0" fontId="40" fillId="4" borderId="6" xfId="0" applyFont="1" applyFill="1" applyBorder="1" applyAlignment="1" applyProtection="1">
      <alignment horizontal="right" vertical="center" shrinkToFit="1" readingOrder="2"/>
    </xf>
    <xf numFmtId="0" fontId="40" fillId="4" borderId="45" xfId="0" applyFont="1" applyFill="1" applyBorder="1" applyAlignment="1" applyProtection="1">
      <alignment horizontal="right" vertical="center" shrinkToFit="1" readingOrder="2"/>
    </xf>
    <xf numFmtId="0" fontId="7" fillId="3" borderId="44" xfId="0" applyFont="1" applyFill="1" applyBorder="1" applyAlignment="1" applyProtection="1">
      <alignment horizontal="right" vertical="center" shrinkToFit="1" readingOrder="2"/>
    </xf>
    <xf numFmtId="0" fontId="7" fillId="3" borderId="6" xfId="0" applyFont="1" applyFill="1" applyBorder="1" applyAlignment="1" applyProtection="1">
      <alignment horizontal="right" vertical="center" shrinkToFit="1" readingOrder="2"/>
    </xf>
    <xf numFmtId="0" fontId="7" fillId="3" borderId="45" xfId="0" applyFont="1" applyFill="1" applyBorder="1" applyAlignment="1" applyProtection="1">
      <alignment horizontal="right" vertical="center" shrinkToFit="1" readingOrder="2"/>
    </xf>
    <xf numFmtId="0" fontId="5" fillId="4" borderId="48" xfId="0" applyFont="1" applyFill="1" applyBorder="1" applyAlignment="1" applyProtection="1">
      <alignment horizontal="center" vertical="center" shrinkToFit="1" readingOrder="2"/>
    </xf>
    <xf numFmtId="0" fontId="5" fillId="4" borderId="9" xfId="0" applyFont="1" applyFill="1" applyBorder="1" applyAlignment="1" applyProtection="1">
      <alignment horizontal="center" vertical="center" shrinkToFit="1" readingOrder="2"/>
    </xf>
    <xf numFmtId="0" fontId="5" fillId="4" borderId="50" xfId="0" applyFont="1" applyFill="1" applyBorder="1" applyAlignment="1" applyProtection="1">
      <alignment horizontal="center" vertical="center" shrinkToFit="1" readingOrder="2"/>
    </xf>
    <xf numFmtId="0" fontId="5" fillId="4" borderId="3" xfId="0" applyFont="1" applyFill="1" applyBorder="1" applyAlignment="1" applyProtection="1">
      <alignment horizontal="center" vertical="center" shrinkToFit="1" readingOrder="2"/>
    </xf>
    <xf numFmtId="0" fontId="5" fillId="4" borderId="10" xfId="0" applyFont="1" applyFill="1" applyBorder="1" applyAlignment="1" applyProtection="1">
      <alignment horizontal="center" vertical="center" shrinkToFit="1" readingOrder="2"/>
    </xf>
    <xf numFmtId="0" fontId="5" fillId="4" borderId="4" xfId="0" applyFont="1" applyFill="1" applyBorder="1" applyAlignment="1" applyProtection="1">
      <alignment horizontal="center" vertical="center" shrinkToFit="1" readingOrder="2"/>
    </xf>
    <xf numFmtId="0" fontId="5" fillId="4" borderId="2" xfId="0" applyFont="1" applyFill="1" applyBorder="1" applyAlignment="1" applyProtection="1">
      <alignment horizontal="center" vertical="center" shrinkToFit="1" readingOrder="2"/>
    </xf>
    <xf numFmtId="0" fontId="7" fillId="4" borderId="7" xfId="0" applyFont="1" applyFill="1" applyBorder="1" applyAlignment="1" applyProtection="1">
      <alignment horizontal="center" vertical="center" shrinkToFit="1" readingOrder="2"/>
    </xf>
    <xf numFmtId="0" fontId="7" fillId="4" borderId="6" xfId="0" applyFont="1" applyFill="1" applyBorder="1" applyAlignment="1" applyProtection="1">
      <alignment horizontal="center" vertical="center" shrinkToFit="1" readingOrder="2"/>
    </xf>
    <xf numFmtId="0" fontId="7" fillId="4" borderId="8" xfId="0" applyFont="1" applyFill="1" applyBorder="1" applyAlignment="1" applyProtection="1">
      <alignment horizontal="center" vertical="center" shrinkToFit="1" readingOrder="2"/>
    </xf>
    <xf numFmtId="0" fontId="5" fillId="4" borderId="7" xfId="0" applyFont="1" applyFill="1" applyBorder="1" applyAlignment="1" applyProtection="1">
      <alignment horizontal="center" vertical="center" shrinkToFit="1" readingOrder="2"/>
    </xf>
    <xf numFmtId="0" fontId="5" fillId="4" borderId="6" xfId="0" applyFont="1" applyFill="1" applyBorder="1" applyAlignment="1" applyProtection="1">
      <alignment horizontal="center" vertical="center" shrinkToFit="1" readingOrder="2"/>
    </xf>
    <xf numFmtId="0" fontId="5" fillId="4" borderId="45" xfId="0" applyFont="1" applyFill="1" applyBorder="1" applyAlignment="1" applyProtection="1">
      <alignment horizontal="center" vertical="center" shrinkToFit="1" readingOrder="2"/>
    </xf>
    <xf numFmtId="0" fontId="7" fillId="4" borderId="1" xfId="0" applyFont="1" applyFill="1" applyBorder="1" applyAlignment="1" applyProtection="1">
      <alignment horizontal="center" vertical="center" shrinkToFit="1" readingOrder="2"/>
    </xf>
    <xf numFmtId="0" fontId="7" fillId="4" borderId="47" xfId="0" applyFont="1" applyFill="1" applyBorder="1" applyAlignment="1" applyProtection="1">
      <alignment horizontal="center" vertical="center" shrinkToFit="1" readingOrder="2"/>
    </xf>
    <xf numFmtId="0" fontId="7" fillId="4" borderId="1" xfId="0" applyFont="1" applyFill="1" applyBorder="1" applyAlignment="1" applyProtection="1">
      <alignment horizontal="center" vertical="center" shrinkToFit="1" readingOrder="2"/>
      <protection locked="0"/>
    </xf>
    <xf numFmtId="0" fontId="7" fillId="4" borderId="7" xfId="0" applyFont="1" applyFill="1" applyBorder="1" applyAlignment="1" applyProtection="1">
      <alignment horizontal="center" vertical="center" shrinkToFit="1" readingOrder="2"/>
      <protection locked="0"/>
    </xf>
    <xf numFmtId="0" fontId="7" fillId="4" borderId="6" xfId="0" applyFont="1" applyFill="1" applyBorder="1" applyAlignment="1" applyProtection="1">
      <alignment horizontal="center" vertical="center" shrinkToFit="1" readingOrder="2"/>
      <protection locked="0"/>
    </xf>
    <xf numFmtId="0" fontId="7" fillId="4" borderId="8" xfId="0" applyFont="1" applyFill="1" applyBorder="1" applyAlignment="1" applyProtection="1">
      <alignment horizontal="center" vertical="center" shrinkToFit="1" readingOrder="2"/>
      <protection locked="0"/>
    </xf>
    <xf numFmtId="0" fontId="7" fillId="8" borderId="1" xfId="0" applyFont="1" applyFill="1" applyBorder="1" applyAlignment="1" applyProtection="1">
      <alignment horizontal="center" vertical="center" shrinkToFit="1" readingOrder="2"/>
      <protection locked="0"/>
    </xf>
    <xf numFmtId="164" fontId="7" fillId="4" borderId="1" xfId="0" applyNumberFormat="1" applyFont="1" applyFill="1" applyBorder="1" applyAlignment="1" applyProtection="1">
      <alignment horizontal="center" vertical="center" shrinkToFit="1" readingOrder="2"/>
    </xf>
    <xf numFmtId="1" fontId="7" fillId="4" borderId="1" xfId="0" applyNumberFormat="1" applyFont="1" applyFill="1" applyBorder="1" applyAlignment="1" applyProtection="1">
      <alignment horizontal="center" vertical="center" shrinkToFit="1" readingOrder="2"/>
    </xf>
    <xf numFmtId="0" fontId="31" fillId="7" borderId="1" xfId="0" applyFont="1" applyFill="1" applyBorder="1" applyAlignment="1" applyProtection="1">
      <alignment horizontal="center" vertical="center" shrinkToFit="1" readingOrder="2"/>
      <protection locked="0"/>
    </xf>
    <xf numFmtId="0" fontId="31" fillId="7" borderId="47" xfId="0" applyFont="1" applyFill="1" applyBorder="1" applyAlignment="1" applyProtection="1">
      <alignment horizontal="center" vertical="center" shrinkToFit="1" readingOrder="2"/>
      <protection locked="0"/>
    </xf>
    <xf numFmtId="0" fontId="5" fillId="3" borderId="44" xfId="0" applyFont="1" applyFill="1" applyBorder="1" applyAlignment="1" applyProtection="1">
      <alignment horizontal="right" vertical="center" shrinkToFit="1" readingOrder="2"/>
    </xf>
    <xf numFmtId="0" fontId="5" fillId="3" borderId="6" xfId="0" applyFont="1" applyFill="1" applyBorder="1" applyAlignment="1" applyProtection="1">
      <alignment horizontal="right" vertical="center" shrinkToFit="1" readingOrder="2"/>
    </xf>
    <xf numFmtId="0" fontId="7" fillId="3" borderId="6" xfId="0" applyFont="1" applyFill="1" applyBorder="1" applyAlignment="1" applyProtection="1">
      <alignment horizontal="center" vertical="center" wrapText="1" shrinkToFit="1" readingOrder="2"/>
    </xf>
    <xf numFmtId="0" fontId="5" fillId="3" borderId="1" xfId="0" applyFont="1" applyFill="1" applyBorder="1" applyAlignment="1" applyProtection="1">
      <alignment horizontal="center" vertical="center" shrinkToFit="1" readingOrder="2"/>
    </xf>
    <xf numFmtId="0" fontId="31" fillId="3" borderId="1" xfId="0" applyFont="1" applyFill="1" applyBorder="1" applyAlignment="1" applyProtection="1">
      <alignment horizontal="center" vertical="center" shrinkToFit="1" readingOrder="2"/>
    </xf>
    <xf numFmtId="0" fontId="31" fillId="3" borderId="47" xfId="0" applyFont="1" applyFill="1" applyBorder="1" applyAlignment="1" applyProtection="1">
      <alignment horizontal="center" vertical="center" shrinkToFit="1" readingOrder="2"/>
    </xf>
    <xf numFmtId="0" fontId="3" fillId="4" borderId="51" xfId="0" applyFont="1" applyFill="1" applyBorder="1" applyAlignment="1" applyProtection="1">
      <alignment horizontal="right" vertical="center" shrinkToFit="1" readingOrder="2"/>
    </xf>
    <xf numFmtId="0" fontId="3" fillId="4" borderId="25" xfId="0" applyFont="1" applyFill="1" applyBorder="1" applyAlignment="1" applyProtection="1">
      <alignment horizontal="right" vertical="center" shrinkToFit="1" readingOrder="2"/>
    </xf>
    <xf numFmtId="0" fontId="2" fillId="4" borderId="25" xfId="0" applyFont="1" applyFill="1" applyBorder="1" applyAlignment="1" applyProtection="1">
      <alignment horizontal="center" vertical="center" shrinkToFit="1" readingOrder="2"/>
      <protection locked="0"/>
    </xf>
    <xf numFmtId="0" fontId="2" fillId="4" borderId="52" xfId="0" applyFont="1" applyFill="1" applyBorder="1" applyAlignment="1" applyProtection="1">
      <alignment horizontal="center" vertical="center" shrinkToFit="1" readingOrder="2"/>
      <protection locked="0"/>
    </xf>
    <xf numFmtId="0" fontId="5" fillId="3" borderId="6" xfId="0" applyFont="1" applyFill="1" applyBorder="1" applyAlignment="1" applyProtection="1">
      <alignment horizontal="center" vertical="center" shrinkToFit="1" readingOrder="2"/>
    </xf>
    <xf numFmtId="0" fontId="5" fillId="3" borderId="8" xfId="0" applyFont="1" applyFill="1" applyBorder="1" applyAlignment="1" applyProtection="1">
      <alignment horizontal="center" vertical="center" shrinkToFit="1" readingOrder="2"/>
    </xf>
    <xf numFmtId="0" fontId="16" fillId="3" borderId="56" xfId="0" applyFont="1" applyFill="1" applyBorder="1" applyAlignment="1" applyProtection="1">
      <alignment horizontal="right" vertical="center" wrapText="1" readingOrder="2"/>
    </xf>
    <xf numFmtId="0" fontId="16" fillId="3" borderId="0" xfId="0" applyFont="1" applyFill="1" applyBorder="1" applyAlignment="1" applyProtection="1">
      <alignment horizontal="right" vertical="center" wrapText="1" readingOrder="2"/>
    </xf>
    <xf numFmtId="0" fontId="16" fillId="3" borderId="57" xfId="0" applyFont="1" applyFill="1" applyBorder="1" applyAlignment="1" applyProtection="1">
      <alignment horizontal="right" vertical="center" wrapText="1" readingOrder="2"/>
    </xf>
    <xf numFmtId="0" fontId="21" fillId="5" borderId="44"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1" fillId="5" borderId="7" xfId="0" applyFont="1" applyFill="1" applyBorder="1" applyAlignment="1" applyProtection="1">
      <alignment horizontal="center" vertical="center" shrinkToFit="1" readingOrder="2"/>
    </xf>
    <xf numFmtId="0" fontId="21" fillId="5" borderId="6" xfId="0" applyFont="1" applyFill="1" applyBorder="1" applyAlignment="1" applyProtection="1">
      <alignment horizontal="center" vertical="center" shrinkToFit="1" readingOrder="2"/>
    </xf>
    <xf numFmtId="0" fontId="21" fillId="5" borderId="74" xfId="0" applyFont="1" applyFill="1" applyBorder="1" applyAlignment="1" applyProtection="1">
      <alignment horizontal="center" vertical="center" shrinkToFit="1" readingOrder="2"/>
    </xf>
    <xf numFmtId="0" fontId="39" fillId="7" borderId="86" xfId="0" applyFont="1" applyFill="1" applyBorder="1" applyAlignment="1" applyProtection="1">
      <alignment horizontal="center" vertical="center" textRotation="90" shrinkToFit="1" readingOrder="2"/>
    </xf>
    <xf numFmtId="0" fontId="39" fillId="7" borderId="8" xfId="0" applyFont="1" applyFill="1" applyBorder="1" applyAlignment="1" applyProtection="1">
      <alignment horizontal="center" vertical="center" textRotation="90" shrinkToFit="1" readingOrder="2"/>
    </xf>
    <xf numFmtId="0" fontId="21" fillId="5" borderId="1" xfId="0" applyFont="1" applyFill="1" applyBorder="1" applyAlignment="1" applyProtection="1">
      <alignment horizontal="center" vertical="center" shrinkToFit="1" readingOrder="2"/>
    </xf>
    <xf numFmtId="0" fontId="21" fillId="5" borderId="47" xfId="0" applyFont="1" applyFill="1" applyBorder="1" applyAlignment="1" applyProtection="1">
      <alignment horizontal="center" vertical="center" shrinkToFit="1" readingOrder="2"/>
    </xf>
    <xf numFmtId="0" fontId="2" fillId="4" borderId="53" xfId="0" applyFont="1" applyFill="1" applyBorder="1" applyAlignment="1" applyProtection="1">
      <alignment horizontal="right" vertical="center" shrinkToFit="1" readingOrder="2"/>
      <protection locked="0"/>
    </xf>
    <xf numFmtId="0" fontId="2" fillId="4" borderId="26" xfId="0" applyFont="1" applyFill="1" applyBorder="1" applyAlignment="1" applyProtection="1">
      <alignment horizontal="right" vertical="center" shrinkToFit="1" readingOrder="2"/>
      <protection locked="0"/>
    </xf>
    <xf numFmtId="0" fontId="2" fillId="4" borderId="54" xfId="0" applyFont="1" applyFill="1" applyBorder="1" applyAlignment="1" applyProtection="1">
      <alignment horizontal="right" vertical="center" shrinkToFit="1" readingOrder="2"/>
      <protection locked="0"/>
    </xf>
    <xf numFmtId="0" fontId="2" fillId="4" borderId="89" xfId="0" applyFont="1" applyFill="1" applyBorder="1" applyAlignment="1" applyProtection="1">
      <alignment horizontal="right" vertical="center" shrinkToFit="1" readingOrder="2"/>
      <protection locked="0"/>
    </xf>
    <xf numFmtId="0" fontId="2" fillId="4" borderId="28" xfId="0" applyFont="1" applyFill="1" applyBorder="1" applyAlignment="1" applyProtection="1">
      <alignment horizontal="right" vertical="center" shrinkToFit="1" readingOrder="2"/>
      <protection locked="0"/>
    </xf>
    <xf numFmtId="0" fontId="2" fillId="4" borderId="90" xfId="0" applyFont="1" applyFill="1" applyBorder="1" applyAlignment="1" applyProtection="1">
      <alignment horizontal="right" vertical="center" shrinkToFit="1" readingOrder="2"/>
      <protection locked="0"/>
    </xf>
    <xf numFmtId="0" fontId="16" fillId="3" borderId="44" xfId="0" applyFont="1" applyFill="1" applyBorder="1" applyAlignment="1" applyProtection="1">
      <alignment horizontal="center" vertical="center" wrapText="1" readingOrder="2"/>
    </xf>
    <xf numFmtId="0" fontId="16" fillId="3" borderId="6" xfId="0" applyFont="1" applyFill="1" applyBorder="1" applyAlignment="1" applyProtection="1">
      <alignment horizontal="center" vertical="center" wrapText="1" readingOrder="2"/>
    </xf>
    <xf numFmtId="0" fontId="3" fillId="4" borderId="44" xfId="0" applyFont="1" applyFill="1" applyBorder="1" applyAlignment="1" applyProtection="1">
      <alignment horizontal="right" vertical="center" wrapText="1" shrinkToFit="1" readingOrder="2"/>
    </xf>
    <xf numFmtId="0" fontId="3" fillId="4" borderId="6" xfId="0" applyFont="1" applyFill="1" applyBorder="1" applyAlignment="1" applyProtection="1">
      <alignment horizontal="right" vertical="center" wrapText="1" shrinkToFit="1" readingOrder="2"/>
    </xf>
    <xf numFmtId="0" fontId="3" fillId="4" borderId="8" xfId="0" applyFont="1" applyFill="1" applyBorder="1" applyAlignment="1" applyProtection="1">
      <alignment horizontal="right" vertical="center" wrapText="1" shrinkToFit="1" readingOrder="2"/>
    </xf>
    <xf numFmtId="0" fontId="22" fillId="4" borderId="7" xfId="0" applyFont="1" applyFill="1" applyBorder="1" applyAlignment="1" applyProtection="1">
      <alignment horizontal="right" vertical="center" wrapText="1" shrinkToFit="1" readingOrder="2"/>
    </xf>
    <xf numFmtId="0" fontId="22" fillId="4" borderId="6" xfId="0" applyFont="1" applyFill="1" applyBorder="1" applyAlignment="1" applyProtection="1">
      <alignment horizontal="right" vertical="center" wrapText="1" shrinkToFit="1" readingOrder="2"/>
    </xf>
    <xf numFmtId="0" fontId="4" fillId="7" borderId="86" xfId="0" applyFont="1" applyFill="1" applyBorder="1" applyAlignment="1" applyProtection="1">
      <alignment horizontal="center" vertical="center" wrapText="1" shrinkToFit="1" readingOrder="2"/>
      <protection locked="0"/>
    </xf>
    <xf numFmtId="0" fontId="4" fillId="7" borderId="8" xfId="0" applyFont="1" applyFill="1" applyBorder="1" applyAlignment="1" applyProtection="1">
      <alignment horizontal="center" vertical="center" wrapText="1" shrinkToFit="1" readingOrder="2"/>
      <protection locked="0"/>
    </xf>
    <xf numFmtId="0" fontId="7" fillId="4" borderId="9" xfId="0" applyFont="1" applyFill="1" applyBorder="1" applyAlignment="1" applyProtection="1">
      <alignment horizontal="center" vertical="center" shrinkToFit="1" readingOrder="2"/>
    </xf>
    <xf numFmtId="0" fontId="31" fillId="4" borderId="7" xfId="0" applyFont="1" applyFill="1" applyBorder="1" applyAlignment="1" applyProtection="1">
      <alignment horizontal="center" vertical="center" shrinkToFit="1" readingOrder="2"/>
    </xf>
    <xf numFmtId="0" fontId="31" fillId="4" borderId="6" xfId="0" applyFont="1" applyFill="1" applyBorder="1" applyAlignment="1" applyProtection="1">
      <alignment horizontal="center" vertical="center" shrinkToFit="1" readingOrder="2"/>
    </xf>
    <xf numFmtId="0" fontId="31" fillId="4" borderId="45" xfId="0" applyFont="1" applyFill="1" applyBorder="1" applyAlignment="1" applyProtection="1">
      <alignment horizontal="center" vertical="center" shrinkToFit="1" readingOrder="2"/>
    </xf>
    <xf numFmtId="0" fontId="20" fillId="4" borderId="6" xfId="0" applyFont="1" applyFill="1" applyBorder="1" applyAlignment="1" applyProtection="1">
      <alignment horizontal="center" vertical="center" wrapText="1" readingOrder="2"/>
    </xf>
    <xf numFmtId="0" fontId="20" fillId="4" borderId="8" xfId="0" applyFont="1" applyFill="1" applyBorder="1" applyAlignment="1" applyProtection="1">
      <alignment horizontal="center" vertical="center" wrapText="1" readingOrder="2"/>
    </xf>
    <xf numFmtId="0" fontId="20" fillId="2" borderId="1" xfId="0" applyFont="1" applyFill="1" applyBorder="1" applyAlignment="1" applyProtection="1">
      <alignment horizontal="center" vertical="center" wrapText="1" readingOrder="2"/>
    </xf>
    <xf numFmtId="0" fontId="32" fillId="2" borderId="1" xfId="0" applyFont="1" applyFill="1" applyBorder="1" applyAlignment="1" applyProtection="1">
      <alignment horizontal="center" vertical="center" wrapText="1" readingOrder="2"/>
    </xf>
    <xf numFmtId="0" fontId="32" fillId="2" borderId="47" xfId="0" applyFont="1" applyFill="1" applyBorder="1" applyAlignment="1" applyProtection="1">
      <alignment horizontal="center" vertical="center" wrapText="1" readingOrder="2"/>
    </xf>
    <xf numFmtId="0" fontId="6" fillId="4" borderId="44" xfId="0" applyFont="1" applyFill="1" applyBorder="1" applyAlignment="1" applyProtection="1">
      <alignment horizontal="right" vertical="center" wrapText="1" shrinkToFit="1" readingOrder="2"/>
    </xf>
    <xf numFmtId="0" fontId="6" fillId="4" borderId="6" xfId="0" applyFont="1" applyFill="1" applyBorder="1" applyAlignment="1" applyProtection="1">
      <alignment horizontal="right" vertical="center" wrapText="1" shrinkToFit="1" readingOrder="2"/>
    </xf>
    <xf numFmtId="0" fontId="6" fillId="4" borderId="8" xfId="0" applyFont="1" applyFill="1" applyBorder="1" applyAlignment="1" applyProtection="1">
      <alignment horizontal="right" vertical="center" wrapText="1" shrinkToFit="1" readingOrder="2"/>
    </xf>
    <xf numFmtId="0" fontId="16" fillId="3" borderId="51" xfId="0" applyFont="1" applyFill="1" applyBorder="1" applyAlignment="1" applyProtection="1">
      <alignment horizontal="center" vertical="center" wrapText="1" readingOrder="2"/>
    </xf>
    <xf numFmtId="0" fontId="16" fillId="3" borderId="25" xfId="0" applyFont="1" applyFill="1" applyBorder="1" applyAlignment="1" applyProtection="1">
      <alignment horizontal="center" vertical="center" wrapText="1" readingOrder="2"/>
    </xf>
    <xf numFmtId="0" fontId="16" fillId="3" borderId="53" xfId="0" applyFont="1" applyFill="1" applyBorder="1" applyAlignment="1" applyProtection="1">
      <alignment horizontal="center" vertical="center" wrapText="1" readingOrder="2"/>
    </xf>
    <xf numFmtId="0" fontId="16" fillId="3" borderId="26" xfId="0" applyFont="1" applyFill="1" applyBorder="1" applyAlignment="1" applyProtection="1">
      <alignment horizontal="center" vertical="center" wrapText="1" readingOrder="2"/>
    </xf>
    <xf numFmtId="0" fontId="2" fillId="0" borderId="0" xfId="0" applyFont="1" applyBorder="1" applyAlignment="1" applyProtection="1">
      <alignment horizontal="center" vertical="center" readingOrder="2"/>
    </xf>
    <xf numFmtId="0" fontId="7"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3" fillId="4" borderId="44" xfId="0" applyFont="1" applyFill="1" applyBorder="1" applyAlignment="1" applyProtection="1">
      <alignment horizontal="right" vertical="center" shrinkToFit="1" readingOrder="2"/>
    </xf>
    <xf numFmtId="0" fontId="3" fillId="4" borderId="6" xfId="0" applyFont="1" applyFill="1" applyBorder="1" applyAlignment="1" applyProtection="1">
      <alignment horizontal="right" vertical="center" shrinkToFit="1" readingOrder="2"/>
    </xf>
    <xf numFmtId="0" fontId="3" fillId="4" borderId="8" xfId="0" applyFont="1" applyFill="1" applyBorder="1" applyAlignment="1" applyProtection="1">
      <alignment horizontal="right" vertical="center" shrinkToFit="1" readingOrder="2"/>
    </xf>
    <xf numFmtId="0" fontId="2" fillId="4" borderId="7" xfId="0" applyFont="1" applyFill="1" applyBorder="1" applyAlignment="1" applyProtection="1">
      <alignment horizontal="right" vertical="center" shrinkToFit="1" readingOrder="2"/>
    </xf>
    <xf numFmtId="0" fontId="2" fillId="4" borderId="6" xfId="0" applyFont="1" applyFill="1" applyBorder="1" applyAlignment="1" applyProtection="1">
      <alignment horizontal="right" vertical="center" shrinkToFit="1" readingOrder="2"/>
    </xf>
    <xf numFmtId="0" fontId="3" fillId="4" borderId="48" xfId="0" applyFont="1" applyFill="1" applyBorder="1" applyAlignment="1" applyProtection="1">
      <alignment horizontal="right" vertical="center" shrinkToFit="1" readingOrder="2"/>
    </xf>
    <xf numFmtId="0" fontId="3" fillId="4" borderId="5" xfId="0" applyFont="1" applyFill="1" applyBorder="1" applyAlignment="1" applyProtection="1">
      <alignment horizontal="right" vertical="center" shrinkToFit="1" readingOrder="2"/>
    </xf>
    <xf numFmtId="0" fontId="3" fillId="4" borderId="9" xfId="0" applyFont="1" applyFill="1" applyBorder="1" applyAlignment="1" applyProtection="1">
      <alignment horizontal="right" vertical="center" shrinkToFit="1" readingOrder="2"/>
    </xf>
    <xf numFmtId="0" fontId="3" fillId="4" borderId="50" xfId="0" applyFont="1" applyFill="1" applyBorder="1" applyAlignment="1" applyProtection="1">
      <alignment horizontal="right" vertical="center" shrinkToFit="1" readingOrder="2"/>
    </xf>
    <xf numFmtId="0" fontId="3" fillId="4" borderId="3" xfId="0" applyFont="1" applyFill="1" applyBorder="1" applyAlignment="1" applyProtection="1">
      <alignment horizontal="right" vertical="center" shrinkToFit="1" readingOrder="2"/>
    </xf>
    <xf numFmtId="0" fontId="3" fillId="4" borderId="10" xfId="0" applyFont="1" applyFill="1" applyBorder="1" applyAlignment="1" applyProtection="1">
      <alignment horizontal="right" vertical="center" shrinkToFit="1" readingOrder="2"/>
    </xf>
    <xf numFmtId="0" fontId="2" fillId="4" borderId="5" xfId="0" applyFont="1" applyFill="1" applyBorder="1" applyAlignment="1" applyProtection="1">
      <alignment horizontal="right" vertical="center" shrinkToFit="1" readingOrder="2"/>
    </xf>
    <xf numFmtId="0" fontId="4" fillId="7" borderId="93" xfId="0" applyFont="1" applyFill="1" applyBorder="1" applyAlignment="1" applyProtection="1">
      <alignment horizontal="center" vertical="center" shrinkToFit="1" readingOrder="2"/>
      <protection locked="0"/>
    </xf>
    <xf numFmtId="0" fontId="4" fillId="7" borderId="9" xfId="0" applyFont="1" applyFill="1" applyBorder="1" applyAlignment="1" applyProtection="1">
      <alignment horizontal="center" vertical="center" shrinkToFit="1" readingOrder="2"/>
      <protection locked="0"/>
    </xf>
    <xf numFmtId="0" fontId="4" fillId="7" borderId="94" xfId="0" applyFont="1" applyFill="1" applyBorder="1" applyAlignment="1" applyProtection="1">
      <alignment horizontal="center" vertical="center" shrinkToFit="1" readingOrder="2"/>
      <protection locked="0"/>
    </xf>
    <xf numFmtId="0" fontId="4" fillId="7" borderId="10" xfId="0" applyFont="1" applyFill="1" applyBorder="1" applyAlignment="1" applyProtection="1">
      <alignment horizontal="center" vertical="center" shrinkToFit="1" readingOrder="2"/>
      <protection locked="0"/>
    </xf>
    <xf numFmtId="0" fontId="4" fillId="4" borderId="5" xfId="0" applyFont="1" applyFill="1" applyBorder="1" applyAlignment="1" applyProtection="1">
      <alignment horizontal="center" vertical="center" shrinkToFit="1" readingOrder="2"/>
    </xf>
    <xf numFmtId="0" fontId="4" fillId="4" borderId="9" xfId="0" applyFont="1" applyFill="1" applyBorder="1" applyAlignment="1" applyProtection="1">
      <alignment horizontal="center" vertical="center" shrinkToFit="1" readingOrder="2"/>
    </xf>
    <xf numFmtId="0" fontId="4" fillId="4" borderId="3" xfId="0" applyFont="1" applyFill="1" applyBorder="1" applyAlignment="1" applyProtection="1">
      <alignment horizontal="center" vertical="center" shrinkToFit="1" readingOrder="2"/>
    </xf>
    <xf numFmtId="0" fontId="4" fillId="4" borderId="10" xfId="0" applyFont="1" applyFill="1" applyBorder="1" applyAlignment="1" applyProtection="1">
      <alignment horizontal="center" vertical="center" shrinkToFit="1" readingOrder="2"/>
    </xf>
    <xf numFmtId="164" fontId="44" fillId="4" borderId="4" xfId="0" applyNumberFormat="1" applyFont="1" applyFill="1" applyBorder="1" applyAlignment="1" applyProtection="1">
      <alignment horizontal="center" vertical="center" shrinkToFit="1" readingOrder="2"/>
    </xf>
    <xf numFmtId="164" fontId="44" fillId="4" borderId="5" xfId="0" applyNumberFormat="1" applyFont="1" applyFill="1" applyBorder="1" applyAlignment="1" applyProtection="1">
      <alignment horizontal="center" vertical="center" shrinkToFit="1" readingOrder="2"/>
    </xf>
    <xf numFmtId="164" fontId="44" fillId="4" borderId="49" xfId="0" applyNumberFormat="1" applyFont="1" applyFill="1" applyBorder="1" applyAlignment="1" applyProtection="1">
      <alignment horizontal="center" vertical="center" shrinkToFit="1" readingOrder="2"/>
    </xf>
    <xf numFmtId="164" fontId="44" fillId="4" borderId="2" xfId="0" applyNumberFormat="1" applyFont="1" applyFill="1" applyBorder="1" applyAlignment="1" applyProtection="1">
      <alignment horizontal="center" vertical="center" shrinkToFit="1" readingOrder="2"/>
    </xf>
    <xf numFmtId="164" fontId="44" fillId="4" borderId="3" xfId="0" applyNumberFormat="1" applyFont="1" applyFill="1" applyBorder="1" applyAlignment="1" applyProtection="1">
      <alignment horizontal="center" vertical="center" shrinkToFit="1" readingOrder="2"/>
    </xf>
    <xf numFmtId="164" fontId="44" fillId="4" borderId="58" xfId="0" applyNumberFormat="1" applyFont="1" applyFill="1" applyBorder="1" applyAlignment="1" applyProtection="1">
      <alignment horizontal="center" vertical="center" shrinkToFit="1" readingOrder="2"/>
    </xf>
    <xf numFmtId="0" fontId="24" fillId="0" borderId="26" xfId="0" applyFont="1" applyBorder="1" applyAlignment="1" applyProtection="1">
      <alignment horizontal="center" vertical="center" shrinkToFit="1"/>
      <protection locked="0"/>
    </xf>
    <xf numFmtId="0" fontId="4" fillId="4" borderId="87" xfId="0" applyFont="1" applyFill="1" applyBorder="1" applyAlignment="1" applyProtection="1">
      <alignment horizontal="center" vertical="center" shrinkToFit="1" readingOrder="2"/>
      <protection locked="0"/>
    </xf>
    <xf numFmtId="0" fontId="4" fillId="4" borderId="26" xfId="0" applyFont="1" applyFill="1" applyBorder="1" applyAlignment="1" applyProtection="1">
      <alignment horizontal="center" vertical="center" shrinkToFit="1" readingOrder="2"/>
      <protection locked="0"/>
    </xf>
    <xf numFmtId="164" fontId="24" fillId="2" borderId="44" xfId="0" applyNumberFormat="1" applyFont="1" applyFill="1" applyBorder="1" applyAlignment="1" applyProtection="1">
      <alignment horizontal="center" vertical="center" shrinkToFit="1" readingOrder="2"/>
    </xf>
    <xf numFmtId="164" fontId="24" fillId="2" borderId="6" xfId="0" applyNumberFormat="1" applyFont="1" applyFill="1" applyBorder="1" applyAlignment="1" applyProtection="1">
      <alignment horizontal="center" vertical="center" shrinkToFit="1" readingOrder="2"/>
    </xf>
    <xf numFmtId="164" fontId="24" fillId="2" borderId="8" xfId="0" applyNumberFormat="1" applyFont="1" applyFill="1" applyBorder="1" applyAlignment="1" applyProtection="1">
      <alignment horizontal="center" vertical="center" shrinkToFit="1" readingOrder="2"/>
    </xf>
    <xf numFmtId="0" fontId="4" fillId="7" borderId="86" xfId="0" applyFont="1" applyFill="1" applyBorder="1" applyAlignment="1" applyProtection="1">
      <alignment horizontal="center" vertical="center" shrinkToFit="1" readingOrder="2"/>
      <protection locked="0"/>
    </xf>
    <xf numFmtId="0" fontId="4" fillId="7" borderId="8" xfId="0" applyFont="1" applyFill="1" applyBorder="1" applyAlignment="1" applyProtection="1">
      <alignment horizontal="center" vertical="center" shrinkToFit="1" readingOrder="2"/>
      <protection locked="0"/>
    </xf>
    <xf numFmtId="0" fontId="44" fillId="4" borderId="4" xfId="0" applyFont="1" applyFill="1" applyBorder="1" applyAlignment="1" applyProtection="1">
      <alignment horizontal="center" vertical="center" shrinkToFit="1" readingOrder="2"/>
    </xf>
    <xf numFmtId="0" fontId="44" fillId="4" borderId="5" xfId="0" applyFont="1" applyFill="1" applyBorder="1" applyAlignment="1" applyProtection="1">
      <alignment horizontal="center" vertical="center" shrinkToFit="1" readingOrder="2"/>
    </xf>
    <xf numFmtId="0" fontId="44" fillId="4" borderId="49" xfId="0" applyFont="1" applyFill="1" applyBorder="1" applyAlignment="1" applyProtection="1">
      <alignment horizontal="center" vertical="center" shrinkToFit="1" readingOrder="2"/>
    </xf>
    <xf numFmtId="0" fontId="4" fillId="0" borderId="26" xfId="0" applyFont="1" applyBorder="1" applyAlignment="1" applyProtection="1">
      <alignment horizontal="center" vertical="center" shrinkToFit="1"/>
    </xf>
    <xf numFmtId="0" fontId="16" fillId="3" borderId="45" xfId="0" applyFont="1" applyFill="1" applyBorder="1" applyAlignment="1" applyProtection="1">
      <alignment horizontal="center" vertical="center" wrapText="1" readingOrder="2"/>
    </xf>
    <xf numFmtId="0" fontId="21" fillId="4" borderId="48" xfId="0" applyFont="1" applyFill="1" applyBorder="1" applyAlignment="1" applyProtection="1">
      <alignment horizontal="center" shrinkToFit="1" readingOrder="2"/>
    </xf>
    <xf numFmtId="0" fontId="21" fillId="4" borderId="5" xfId="0" applyFont="1" applyFill="1" applyBorder="1" applyAlignment="1" applyProtection="1">
      <alignment horizontal="center" shrinkToFit="1" readingOrder="2"/>
    </xf>
    <xf numFmtId="0" fontId="21" fillId="4" borderId="9" xfId="0" applyFont="1" applyFill="1" applyBorder="1" applyAlignment="1" applyProtection="1">
      <alignment horizontal="center" shrinkToFit="1" readingOrder="2"/>
    </xf>
    <xf numFmtId="0" fontId="21" fillId="4" borderId="56" xfId="0" applyFont="1" applyFill="1" applyBorder="1" applyAlignment="1" applyProtection="1">
      <alignment horizontal="center" shrinkToFit="1" readingOrder="2"/>
    </xf>
    <xf numFmtId="0" fontId="21" fillId="4" borderId="0" xfId="0" applyFont="1" applyFill="1" applyBorder="1" applyAlignment="1" applyProtection="1">
      <alignment horizontal="center" shrinkToFit="1" readingOrder="2"/>
    </xf>
    <xf numFmtId="0" fontId="21" fillId="4" borderId="27" xfId="0" applyFont="1" applyFill="1" applyBorder="1" applyAlignment="1" applyProtection="1">
      <alignment horizontal="center" shrinkToFit="1" readingOrder="2"/>
    </xf>
    <xf numFmtId="0" fontId="21" fillId="4" borderId="4" xfId="0" applyFont="1" applyFill="1" applyBorder="1" applyAlignment="1" applyProtection="1">
      <alignment horizontal="center" vertical="center" shrinkToFit="1" readingOrder="2"/>
    </xf>
    <xf numFmtId="0" fontId="21" fillId="4" borderId="5" xfId="0" applyFont="1" applyFill="1" applyBorder="1" applyAlignment="1" applyProtection="1">
      <alignment horizontal="center" vertical="center" shrinkToFit="1" readingOrder="2"/>
    </xf>
    <xf numFmtId="0" fontId="21" fillId="4" borderId="1" xfId="0" applyFont="1" applyFill="1" applyBorder="1" applyAlignment="1" applyProtection="1">
      <alignment horizontal="center" vertical="center" shrinkToFit="1" readingOrder="2"/>
    </xf>
    <xf numFmtId="0" fontId="21" fillId="4" borderId="47" xfId="0" applyFont="1" applyFill="1" applyBorder="1" applyAlignment="1" applyProtection="1">
      <alignment horizontal="center" vertical="center" shrinkToFit="1" readingOrder="2"/>
    </xf>
    <xf numFmtId="0" fontId="2" fillId="4" borderId="4" xfId="0" applyFont="1" applyFill="1" applyBorder="1" applyAlignment="1" applyProtection="1">
      <alignment horizontal="center" vertical="center" wrapText="1" shrinkToFit="1" readingOrder="2"/>
    </xf>
    <xf numFmtId="0" fontId="2" fillId="4" borderId="5" xfId="0" applyFont="1" applyFill="1" applyBorder="1" applyAlignment="1" applyProtection="1">
      <alignment horizontal="center" vertical="center" wrapText="1" shrinkToFit="1" readingOrder="2"/>
    </xf>
    <xf numFmtId="0" fontId="2" fillId="4" borderId="9" xfId="0" applyFont="1" applyFill="1" applyBorder="1" applyAlignment="1" applyProtection="1">
      <alignment horizontal="center" vertical="center" wrapText="1" shrinkToFit="1" readingOrder="2"/>
    </xf>
    <xf numFmtId="0" fontId="4" fillId="0" borderId="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xf>
    <xf numFmtId="0" fontId="4" fillId="4" borderId="4" xfId="0" applyFont="1" applyFill="1" applyBorder="1" applyAlignment="1" applyProtection="1">
      <alignment horizontal="center" vertical="center" shrinkToFit="1" readingOrder="2"/>
    </xf>
    <xf numFmtId="0" fontId="4" fillId="4" borderId="12" xfId="0" applyFont="1" applyFill="1" applyBorder="1" applyAlignment="1" applyProtection="1">
      <alignment horizontal="center" vertical="center" shrinkToFit="1" readingOrder="2"/>
    </xf>
    <xf numFmtId="0" fontId="4" fillId="4" borderId="0" xfId="0" applyFont="1" applyFill="1" applyBorder="1" applyAlignment="1" applyProtection="1">
      <alignment horizontal="center" vertical="center" shrinkToFit="1" readingOrder="2"/>
    </xf>
    <xf numFmtId="0" fontId="4" fillId="4" borderId="27" xfId="0" applyFont="1" applyFill="1" applyBorder="1" applyAlignment="1" applyProtection="1">
      <alignment horizontal="center" vertical="center" shrinkToFit="1" readingOrder="2"/>
    </xf>
    <xf numFmtId="0" fontId="4" fillId="4" borderId="2" xfId="0" applyFont="1" applyFill="1" applyBorder="1" applyAlignment="1" applyProtection="1">
      <alignment horizontal="center" vertical="center" shrinkToFit="1" readingOrder="2"/>
    </xf>
    <xf numFmtId="164" fontId="44" fillId="4" borderId="12" xfId="0" applyNumberFormat="1" applyFont="1" applyFill="1" applyBorder="1" applyAlignment="1" applyProtection="1">
      <alignment horizontal="center" vertical="center" shrinkToFit="1" readingOrder="2"/>
    </xf>
    <xf numFmtId="164" fontId="44" fillId="4" borderId="0" xfId="0" applyNumberFormat="1" applyFont="1" applyFill="1" applyBorder="1" applyAlignment="1" applyProtection="1">
      <alignment horizontal="center" vertical="center" shrinkToFit="1" readingOrder="2"/>
    </xf>
    <xf numFmtId="164" fontId="44" fillId="4" borderId="57" xfId="0" applyNumberFormat="1" applyFont="1" applyFill="1" applyBorder="1" applyAlignment="1" applyProtection="1">
      <alignment horizontal="center" vertical="center" shrinkToFit="1" readingOrder="2"/>
    </xf>
    <xf numFmtId="0" fontId="2" fillId="4" borderId="2" xfId="0" applyFont="1" applyFill="1" applyBorder="1" applyAlignment="1" applyProtection="1">
      <alignment horizontal="center" vertical="center" shrinkToFit="1" readingOrder="2"/>
    </xf>
    <xf numFmtId="0" fontId="2" fillId="4" borderId="3" xfId="0" applyFont="1" applyFill="1" applyBorder="1" applyAlignment="1" applyProtection="1">
      <alignment horizontal="center" vertical="center" shrinkToFit="1" readingOrder="2"/>
    </xf>
    <xf numFmtId="0" fontId="2" fillId="4" borderId="10" xfId="0" applyFont="1" applyFill="1" applyBorder="1" applyAlignment="1" applyProtection="1">
      <alignment horizontal="center" vertical="center" shrinkToFit="1" readingOrder="2"/>
    </xf>
    <xf numFmtId="0" fontId="2" fillId="4" borderId="4" xfId="0" applyFont="1" applyFill="1" applyBorder="1" applyAlignment="1" applyProtection="1">
      <alignment horizontal="center" vertical="center" shrinkToFit="1" readingOrder="2"/>
    </xf>
    <xf numFmtId="0" fontId="2" fillId="4" borderId="5" xfId="0" applyFont="1" applyFill="1" applyBorder="1" applyAlignment="1" applyProtection="1">
      <alignment horizontal="center" vertical="center" shrinkToFit="1" readingOrder="2"/>
    </xf>
    <xf numFmtId="0" fontId="2" fillId="4" borderId="9" xfId="0" applyFont="1" applyFill="1" applyBorder="1" applyAlignment="1" applyProtection="1">
      <alignment horizontal="center" vertical="center" shrinkToFit="1" readingOrder="2"/>
    </xf>
    <xf numFmtId="0" fontId="4" fillId="4" borderId="56" xfId="0" applyFont="1" applyFill="1" applyBorder="1" applyAlignment="1" applyProtection="1">
      <alignment horizontal="center" vertical="top" wrapText="1" shrinkToFit="1" readingOrder="2"/>
    </xf>
    <xf numFmtId="0" fontId="4" fillId="4" borderId="0" xfId="0" applyFont="1" applyFill="1" applyBorder="1" applyAlignment="1" applyProtection="1">
      <alignment horizontal="center" vertical="top" wrapText="1" shrinkToFit="1" readingOrder="2"/>
    </xf>
    <xf numFmtId="0" fontId="4" fillId="4" borderId="27" xfId="0" applyFont="1" applyFill="1" applyBorder="1" applyAlignment="1" applyProtection="1">
      <alignment horizontal="center" vertical="top" wrapText="1" shrinkToFit="1" readingOrder="2"/>
    </xf>
    <xf numFmtId="0" fontId="4" fillId="4" borderId="50" xfId="0" applyFont="1" applyFill="1" applyBorder="1" applyAlignment="1" applyProtection="1">
      <alignment horizontal="center" vertical="top" wrapText="1" shrinkToFit="1" readingOrder="2"/>
    </xf>
    <xf numFmtId="0" fontId="4" fillId="4" borderId="3" xfId="0" applyFont="1" applyFill="1" applyBorder="1" applyAlignment="1" applyProtection="1">
      <alignment horizontal="center" vertical="top" wrapText="1" shrinkToFit="1" readingOrder="2"/>
    </xf>
    <xf numFmtId="0" fontId="4" fillId="4" borderId="10" xfId="0" applyFont="1" applyFill="1" applyBorder="1" applyAlignment="1" applyProtection="1">
      <alignment horizontal="center" vertical="top" wrapText="1" shrinkToFit="1" readingOrder="2"/>
    </xf>
    <xf numFmtId="0" fontId="2" fillId="4" borderId="2" xfId="0" applyFont="1" applyFill="1" applyBorder="1" applyAlignment="1" applyProtection="1">
      <alignment horizontal="center" vertical="top" shrinkToFit="1" readingOrder="2"/>
    </xf>
    <xf numFmtId="0" fontId="2" fillId="4" borderId="3" xfId="0" applyFont="1" applyFill="1" applyBorder="1" applyAlignment="1" applyProtection="1">
      <alignment horizontal="center" vertical="top" shrinkToFit="1" readingOrder="2"/>
    </xf>
    <xf numFmtId="0" fontId="2" fillId="4" borderId="10" xfId="0" applyFont="1" applyFill="1" applyBorder="1" applyAlignment="1" applyProtection="1">
      <alignment horizontal="center" vertical="top" shrinkToFit="1" readingOrder="2"/>
    </xf>
    <xf numFmtId="0" fontId="2" fillId="4" borderId="4" xfId="0" applyFont="1" applyFill="1" applyBorder="1" applyAlignment="1" applyProtection="1">
      <alignment horizontal="center" shrinkToFit="1" readingOrder="2"/>
    </xf>
    <xf numFmtId="0" fontId="2" fillId="4" borderId="5" xfId="0" applyFont="1" applyFill="1" applyBorder="1" applyAlignment="1" applyProtection="1">
      <alignment horizontal="center" shrinkToFit="1" readingOrder="2"/>
    </xf>
    <xf numFmtId="0" fontId="2" fillId="4" borderId="9" xfId="0" applyFont="1" applyFill="1" applyBorder="1" applyAlignment="1" applyProtection="1">
      <alignment horizontal="center" shrinkToFit="1" readingOrder="2"/>
    </xf>
    <xf numFmtId="0" fontId="2" fillId="4" borderId="12" xfId="0" applyFont="1" applyFill="1" applyBorder="1" applyAlignment="1" applyProtection="1">
      <alignment horizontal="center" shrinkToFit="1" readingOrder="2"/>
    </xf>
    <xf numFmtId="0" fontId="2" fillId="4" borderId="0" xfId="0" applyFont="1" applyFill="1" applyBorder="1" applyAlignment="1" applyProtection="1">
      <alignment horizontal="center" shrinkToFit="1" readingOrder="2"/>
    </xf>
    <xf numFmtId="0" fontId="2" fillId="4" borderId="27" xfId="0" applyFont="1" applyFill="1" applyBorder="1" applyAlignment="1" applyProtection="1">
      <alignment horizontal="center" shrinkToFit="1" readingOrder="2"/>
    </xf>
    <xf numFmtId="0" fontId="2" fillId="4" borderId="7" xfId="0" applyFont="1" applyFill="1" applyBorder="1" applyAlignment="1" applyProtection="1">
      <alignment horizontal="center" vertical="center" shrinkToFit="1" readingOrder="2"/>
    </xf>
    <xf numFmtId="0" fontId="2" fillId="4" borderId="6" xfId="0" applyFont="1" applyFill="1" applyBorder="1" applyAlignment="1" applyProtection="1">
      <alignment horizontal="center" vertical="center" shrinkToFit="1" readingOrder="2"/>
    </xf>
    <xf numFmtId="0" fontId="2" fillId="4" borderId="8" xfId="0" applyFont="1" applyFill="1" applyBorder="1" applyAlignment="1" applyProtection="1">
      <alignment horizontal="center" vertical="center" shrinkToFit="1" readingOrder="2"/>
    </xf>
    <xf numFmtId="0" fontId="4" fillId="0" borderId="7" xfId="0" applyFont="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readingOrder="2"/>
    </xf>
    <xf numFmtId="0" fontId="4" fillId="4" borderId="8" xfId="0" applyFont="1" applyFill="1" applyBorder="1" applyAlignment="1" applyProtection="1">
      <alignment horizontal="center" vertical="center" shrinkToFit="1" readingOrder="2"/>
    </xf>
    <xf numFmtId="0" fontId="2" fillId="4" borderId="12" xfId="0" applyFont="1" applyFill="1" applyBorder="1" applyAlignment="1" applyProtection="1">
      <alignment horizontal="center" vertical="top" shrinkToFit="1" readingOrder="2"/>
    </xf>
    <xf numFmtId="0" fontId="2" fillId="4" borderId="0" xfId="0" applyFont="1" applyFill="1" applyBorder="1" applyAlignment="1" applyProtection="1">
      <alignment horizontal="center" vertical="top" shrinkToFit="1" readingOrder="2"/>
    </xf>
    <xf numFmtId="0" fontId="2" fillId="4" borderId="27" xfId="0" applyFont="1" applyFill="1" applyBorder="1" applyAlignment="1" applyProtection="1">
      <alignment horizontal="center" vertical="top" shrinkToFit="1" readingOrder="2"/>
    </xf>
    <xf numFmtId="0" fontId="21" fillId="5" borderId="46" xfId="0" applyFont="1" applyFill="1" applyBorder="1" applyAlignment="1" applyProtection="1">
      <alignment horizontal="center" vertical="center"/>
    </xf>
    <xf numFmtId="0" fontId="21" fillId="5" borderId="1" xfId="0" applyFont="1" applyFill="1" applyBorder="1" applyAlignment="1" applyProtection="1">
      <alignment horizontal="center" vertical="center"/>
    </xf>
    <xf numFmtId="0" fontId="20" fillId="2" borderId="32" xfId="0" applyFont="1" applyFill="1" applyBorder="1" applyAlignment="1" applyProtection="1">
      <alignment horizontal="center" vertical="center" wrapText="1" readingOrder="2"/>
    </xf>
    <xf numFmtId="0" fontId="45" fillId="2" borderId="32" xfId="0" applyFont="1" applyFill="1" applyBorder="1" applyAlignment="1" applyProtection="1">
      <alignment horizontal="center" vertical="center" wrapText="1" readingOrder="2"/>
    </xf>
    <xf numFmtId="0" fontId="45" fillId="2" borderId="60" xfId="0" applyFont="1" applyFill="1" applyBorder="1" applyAlignment="1" applyProtection="1">
      <alignment horizontal="center" vertical="center" wrapText="1" readingOrder="2"/>
    </xf>
    <xf numFmtId="0" fontId="16" fillId="3" borderId="43" xfId="0" applyFont="1" applyFill="1" applyBorder="1" applyAlignment="1" applyProtection="1">
      <alignment horizontal="center" vertical="center" wrapText="1" readingOrder="2"/>
    </xf>
    <xf numFmtId="0" fontId="16" fillId="3" borderId="36" xfId="0" applyFont="1" applyFill="1" applyBorder="1" applyAlignment="1" applyProtection="1">
      <alignment horizontal="center" vertical="center" wrapText="1" readingOrder="2"/>
    </xf>
    <xf numFmtId="0" fontId="16" fillId="3" borderId="55" xfId="0" applyFont="1" applyFill="1" applyBorder="1" applyAlignment="1" applyProtection="1">
      <alignment horizontal="center" vertical="center" wrapText="1" readingOrder="2"/>
    </xf>
    <xf numFmtId="0" fontId="5" fillId="4" borderId="56" xfId="0" applyFont="1" applyFill="1" applyBorder="1" applyAlignment="1" applyProtection="1">
      <alignment horizontal="center" vertical="center" shrinkToFit="1" readingOrder="2"/>
    </xf>
    <xf numFmtId="0" fontId="5" fillId="4" borderId="0" xfId="0" applyFont="1" applyFill="1" applyBorder="1" applyAlignment="1" applyProtection="1">
      <alignment horizontal="center" vertical="center" shrinkToFit="1" readingOrder="2"/>
    </xf>
    <xf numFmtId="0" fontId="5" fillId="4" borderId="27" xfId="0" applyFont="1" applyFill="1" applyBorder="1" applyAlignment="1" applyProtection="1">
      <alignment horizontal="center" vertical="center" shrinkToFit="1" readingOrder="2"/>
    </xf>
    <xf numFmtId="0" fontId="3" fillId="4" borderId="7" xfId="0" applyFont="1" applyFill="1" applyBorder="1" applyAlignment="1" applyProtection="1">
      <alignment horizontal="center" vertical="center" shrinkToFit="1" readingOrder="2"/>
    </xf>
    <xf numFmtId="0" fontId="3" fillId="4" borderId="6" xfId="0" applyFont="1" applyFill="1" applyBorder="1" applyAlignment="1" applyProtection="1">
      <alignment horizontal="center" vertical="center" shrinkToFit="1" readingOrder="2"/>
    </xf>
    <xf numFmtId="0" fontId="3" fillId="4" borderId="8" xfId="0" applyFont="1" applyFill="1" applyBorder="1" applyAlignment="1" applyProtection="1">
      <alignment horizontal="center" vertical="center" shrinkToFit="1" readingOrder="2"/>
    </xf>
    <xf numFmtId="0" fontId="4" fillId="4" borderId="1" xfId="0" applyFont="1" applyFill="1" applyBorder="1" applyAlignment="1" applyProtection="1">
      <alignment horizontal="center" vertical="center" shrinkToFit="1" readingOrder="2"/>
    </xf>
    <xf numFmtId="0" fontId="44" fillId="4" borderId="1" xfId="0" applyFont="1" applyFill="1" applyBorder="1" applyAlignment="1" applyProtection="1">
      <alignment horizontal="center" vertical="center" shrinkToFit="1" readingOrder="2"/>
    </xf>
    <xf numFmtId="0" fontId="44" fillId="4" borderId="47" xfId="0" applyFont="1" applyFill="1" applyBorder="1" applyAlignment="1" applyProtection="1">
      <alignment horizontal="center" vertical="center" shrinkToFit="1" readingOrder="2"/>
    </xf>
    <xf numFmtId="0" fontId="44" fillId="4" borderId="7" xfId="0" applyFont="1" applyFill="1" applyBorder="1" applyAlignment="1" applyProtection="1">
      <alignment horizontal="left" vertical="center" shrinkToFit="1" readingOrder="2"/>
    </xf>
    <xf numFmtId="0" fontId="44" fillId="4" borderId="6" xfId="0" applyFont="1" applyFill="1" applyBorder="1" applyAlignment="1" applyProtection="1">
      <alignment horizontal="left" vertical="center" shrinkToFit="1" readingOrder="2"/>
    </xf>
    <xf numFmtId="0" fontId="45" fillId="2" borderId="1" xfId="0" applyFont="1" applyFill="1" applyBorder="1" applyAlignment="1" applyProtection="1">
      <alignment horizontal="center" vertical="center" wrapText="1" readingOrder="2"/>
    </xf>
    <xf numFmtId="0" fontId="45" fillId="2" borderId="47" xfId="0" applyFont="1" applyFill="1" applyBorder="1" applyAlignment="1" applyProtection="1">
      <alignment horizontal="center" vertical="center" wrapText="1" readingOrder="2"/>
    </xf>
    <xf numFmtId="0" fontId="46" fillId="4" borderId="4" xfId="0" applyFont="1" applyFill="1" applyBorder="1" applyAlignment="1" applyProtection="1">
      <alignment horizontal="center" vertical="center" wrapText="1" shrinkToFit="1" readingOrder="2"/>
    </xf>
    <xf numFmtId="0" fontId="46" fillId="4" borderId="5" xfId="0" applyFont="1" applyFill="1" applyBorder="1" applyAlignment="1" applyProtection="1">
      <alignment horizontal="center" vertical="center" wrapText="1" shrinkToFit="1" readingOrder="2"/>
    </xf>
    <xf numFmtId="0" fontId="46" fillId="4" borderId="9" xfId="0" applyFont="1" applyFill="1" applyBorder="1" applyAlignment="1" applyProtection="1">
      <alignment horizontal="center" vertical="center" wrapText="1" shrinkToFit="1" readingOrder="2"/>
    </xf>
    <xf numFmtId="0" fontId="46" fillId="4" borderId="12" xfId="0" applyFont="1" applyFill="1" applyBorder="1" applyAlignment="1" applyProtection="1">
      <alignment horizontal="center" vertical="center" wrapText="1" shrinkToFit="1" readingOrder="2"/>
    </xf>
    <xf numFmtId="0" fontId="46" fillId="4" borderId="0" xfId="0" applyFont="1" applyFill="1" applyBorder="1" applyAlignment="1" applyProtection="1">
      <alignment horizontal="center" vertical="center" wrapText="1" shrinkToFit="1" readingOrder="2"/>
    </xf>
    <xf numFmtId="0" fontId="46" fillId="4" borderId="27" xfId="0" applyFont="1" applyFill="1" applyBorder="1" applyAlignment="1" applyProtection="1">
      <alignment horizontal="center" vertical="center" wrapText="1" shrinkToFit="1" readingOrder="2"/>
    </xf>
    <xf numFmtId="0" fontId="46" fillId="4" borderId="2" xfId="0" applyFont="1" applyFill="1" applyBorder="1" applyAlignment="1" applyProtection="1">
      <alignment horizontal="center" vertical="center" wrapText="1" shrinkToFit="1" readingOrder="2"/>
    </xf>
    <xf numFmtId="0" fontId="46" fillId="4" borderId="3" xfId="0" applyFont="1" applyFill="1" applyBorder="1" applyAlignment="1" applyProtection="1">
      <alignment horizontal="center" vertical="center" wrapText="1" shrinkToFit="1" readingOrder="2"/>
    </xf>
    <xf numFmtId="0" fontId="46" fillId="4" borderId="10" xfId="0" applyFont="1" applyFill="1" applyBorder="1" applyAlignment="1" applyProtection="1">
      <alignment horizontal="center" vertical="center" wrapText="1" shrinkToFit="1" readingOrder="2"/>
    </xf>
    <xf numFmtId="0" fontId="3" fillId="4" borderId="4" xfId="0" applyFont="1" applyFill="1" applyBorder="1" applyAlignment="1" applyProtection="1">
      <alignment horizontal="center" vertical="center" shrinkToFit="1" readingOrder="2"/>
    </xf>
    <xf numFmtId="0" fontId="3" fillId="4" borderId="5" xfId="0" applyFont="1" applyFill="1" applyBorder="1" applyAlignment="1" applyProtection="1">
      <alignment horizontal="center" vertical="center" shrinkToFit="1" readingOrder="2"/>
    </xf>
    <xf numFmtId="0" fontId="3" fillId="4" borderId="9" xfId="0" applyFont="1" applyFill="1" applyBorder="1" applyAlignment="1" applyProtection="1">
      <alignment horizontal="center" vertical="center" shrinkToFit="1" readingOrder="2"/>
    </xf>
    <xf numFmtId="0" fontId="3" fillId="4" borderId="12" xfId="0" applyFont="1" applyFill="1" applyBorder="1" applyAlignment="1" applyProtection="1">
      <alignment horizontal="center" vertical="center" shrinkToFit="1" readingOrder="2"/>
    </xf>
    <xf numFmtId="0" fontId="3" fillId="4" borderId="0" xfId="0" applyFont="1" applyFill="1" applyBorder="1" applyAlignment="1" applyProtection="1">
      <alignment horizontal="center" vertical="center" shrinkToFit="1" readingOrder="2"/>
    </xf>
    <xf numFmtId="0" fontId="3" fillId="4" borderId="27" xfId="0" applyFont="1" applyFill="1" applyBorder="1" applyAlignment="1" applyProtection="1">
      <alignment horizontal="center" vertical="center" shrinkToFit="1" readingOrder="2"/>
    </xf>
    <xf numFmtId="0" fontId="16" fillId="3" borderId="44" xfId="0" applyFont="1" applyFill="1" applyBorder="1" applyAlignment="1" applyProtection="1">
      <alignment horizontal="right" vertical="center" shrinkToFit="1" readingOrder="2"/>
    </xf>
    <xf numFmtId="0" fontId="16" fillId="3" borderId="6" xfId="0" applyFont="1" applyFill="1" applyBorder="1" applyAlignment="1" applyProtection="1">
      <alignment horizontal="right" vertical="center" shrinkToFit="1" readingOrder="2"/>
    </xf>
    <xf numFmtId="0" fontId="16" fillId="3" borderId="6" xfId="0" applyFont="1" applyFill="1" applyBorder="1" applyAlignment="1" applyProtection="1">
      <alignment horizontal="center" vertical="center" shrinkToFit="1" readingOrder="2"/>
    </xf>
    <xf numFmtId="0" fontId="16" fillId="3" borderId="45" xfId="0" applyFont="1" applyFill="1" applyBorder="1" applyAlignment="1" applyProtection="1">
      <alignment horizontal="center" vertical="center" shrinkToFit="1" readingOrder="2"/>
    </xf>
    <xf numFmtId="0" fontId="6" fillId="4" borderId="48" xfId="0" applyFont="1" applyFill="1" applyBorder="1" applyAlignment="1" applyProtection="1">
      <alignment horizontal="center" vertical="center" shrinkToFit="1" readingOrder="2"/>
    </xf>
    <xf numFmtId="0" fontId="6" fillId="4" borderId="5" xfId="0" applyFont="1" applyFill="1" applyBorder="1" applyAlignment="1" applyProtection="1">
      <alignment horizontal="center" vertical="center" shrinkToFit="1" readingOrder="2"/>
    </xf>
    <xf numFmtId="0" fontId="15" fillId="4" borderId="5" xfId="0" applyFont="1" applyFill="1" applyBorder="1" applyAlignment="1" applyProtection="1">
      <alignment horizontal="center" vertical="center" shrinkToFit="1" readingOrder="2"/>
      <protection locked="0"/>
    </xf>
    <xf numFmtId="0" fontId="15" fillId="4" borderId="49" xfId="0" applyFont="1" applyFill="1" applyBorder="1" applyAlignment="1" applyProtection="1">
      <alignment horizontal="center" vertical="center" shrinkToFit="1" readingOrder="2"/>
      <protection locked="0"/>
    </xf>
    <xf numFmtId="0" fontId="3" fillId="4" borderId="2" xfId="0" applyFont="1" applyFill="1" applyBorder="1" applyAlignment="1" applyProtection="1">
      <alignment horizontal="center" vertical="center" shrinkToFit="1" readingOrder="2"/>
    </xf>
    <xf numFmtId="0" fontId="3" fillId="4" borderId="3" xfId="0" applyFont="1" applyFill="1" applyBorder="1" applyAlignment="1" applyProtection="1">
      <alignment horizontal="center" vertical="center" shrinkToFit="1" readingOrder="2"/>
    </xf>
    <xf numFmtId="0" fontId="3" fillId="4" borderId="10" xfId="0" applyFont="1" applyFill="1" applyBorder="1" applyAlignment="1" applyProtection="1">
      <alignment horizontal="center" vertical="center" shrinkToFit="1" readingOrder="2"/>
    </xf>
    <xf numFmtId="0" fontId="6" fillId="4" borderId="56" xfId="0" applyFont="1" applyFill="1" applyBorder="1" applyAlignment="1" applyProtection="1">
      <alignment horizontal="center" vertical="center" shrinkToFit="1" readingOrder="2"/>
    </xf>
    <xf numFmtId="0" fontId="6" fillId="4" borderId="0" xfId="0" applyFont="1" applyFill="1" applyBorder="1" applyAlignment="1" applyProtection="1">
      <alignment horizontal="center" vertical="center" shrinkToFit="1" readingOrder="2"/>
    </xf>
    <xf numFmtId="0" fontId="15" fillId="4" borderId="92" xfId="0" applyFont="1" applyFill="1" applyBorder="1" applyAlignment="1" applyProtection="1">
      <alignment horizontal="center" vertical="center" shrinkToFit="1" readingOrder="2"/>
      <protection locked="0"/>
    </xf>
    <xf numFmtId="0" fontId="15" fillId="4" borderId="91" xfId="0" applyFont="1" applyFill="1" applyBorder="1" applyAlignment="1" applyProtection="1">
      <alignment horizontal="center" vertical="center" shrinkToFit="1" readingOrder="2"/>
      <protection locked="0"/>
    </xf>
    <xf numFmtId="0" fontId="15" fillId="4" borderId="66" xfId="0" applyFont="1" applyFill="1" applyBorder="1" applyAlignment="1" applyProtection="1">
      <alignment horizontal="center" vertical="center" shrinkToFit="1" readingOrder="2"/>
      <protection locked="0"/>
    </xf>
    <xf numFmtId="0" fontId="15" fillId="4" borderId="65" xfId="0" applyFont="1" applyFill="1" applyBorder="1" applyAlignment="1" applyProtection="1">
      <alignment horizontal="center" vertical="center" shrinkToFit="1" readingOrder="2"/>
      <protection locked="0"/>
    </xf>
    <xf numFmtId="0" fontId="23" fillId="0" borderId="43" xfId="0" applyFont="1" applyBorder="1" applyAlignment="1" applyProtection="1">
      <alignment horizontal="right" vertical="center" shrinkToFit="1"/>
    </xf>
    <xf numFmtId="0" fontId="23" fillId="0" borderId="36" xfId="0" applyFont="1" applyBorder="1" applyAlignment="1" applyProtection="1">
      <alignment horizontal="right" vertical="center" shrinkToFit="1"/>
    </xf>
    <xf numFmtId="0" fontId="23" fillId="0" borderId="33" xfId="0" applyFont="1" applyBorder="1" applyAlignment="1" applyProtection="1">
      <alignment horizontal="right" vertical="center" shrinkToFit="1"/>
    </xf>
    <xf numFmtId="0" fontId="23" fillId="0" borderId="31" xfId="0" applyFont="1" applyBorder="1" applyAlignment="1" applyProtection="1">
      <alignment horizontal="right" vertical="center" shrinkToFit="1"/>
    </xf>
    <xf numFmtId="0" fontId="23" fillId="0" borderId="35" xfId="0" applyFont="1" applyBorder="1" applyAlignment="1" applyProtection="1">
      <alignment horizontal="right" vertical="center" shrinkToFit="1"/>
    </xf>
    <xf numFmtId="164" fontId="32" fillId="5" borderId="71" xfId="0" applyNumberFormat="1" applyFont="1" applyFill="1" applyBorder="1" applyAlignment="1" applyProtection="1">
      <alignment horizontal="center" vertical="center" shrinkToFit="1" readingOrder="2"/>
      <protection locked="0"/>
    </xf>
    <xf numFmtId="164" fontId="32" fillId="5" borderId="29" xfId="0" applyNumberFormat="1" applyFont="1" applyFill="1" applyBorder="1" applyAlignment="1" applyProtection="1">
      <alignment horizontal="center" vertical="center" shrinkToFit="1" readingOrder="2"/>
      <protection locked="0"/>
    </xf>
    <xf numFmtId="0" fontId="16" fillId="4" borderId="38" xfId="0" applyFont="1" applyFill="1" applyBorder="1" applyAlignment="1" applyProtection="1">
      <alignment horizontal="center" vertical="center" shrinkToFit="1" readingOrder="2"/>
    </xf>
    <xf numFmtId="0" fontId="3" fillId="4" borderId="41" xfId="0" applyFont="1" applyFill="1" applyBorder="1" applyAlignment="1" applyProtection="1">
      <alignment horizontal="center" vertical="center" shrinkToFit="1"/>
    </xf>
    <xf numFmtId="0" fontId="3" fillId="4" borderId="29" xfId="0" applyFont="1" applyFill="1" applyBorder="1" applyAlignment="1" applyProtection="1">
      <alignment horizontal="center" vertical="center" shrinkToFit="1"/>
    </xf>
    <xf numFmtId="0" fontId="3" fillId="4" borderId="42" xfId="0" applyFont="1" applyFill="1" applyBorder="1" applyAlignment="1" applyProtection="1">
      <alignment horizontal="center" vertical="center" shrinkToFit="1"/>
    </xf>
    <xf numFmtId="0" fontId="24" fillId="5" borderId="38" xfId="0" applyFont="1" applyFill="1" applyBorder="1" applyAlignment="1" applyProtection="1">
      <alignment horizontal="center" vertical="center" shrinkToFit="1"/>
    </xf>
    <xf numFmtId="0" fontId="3" fillId="4" borderId="61" xfId="0" applyFont="1" applyFill="1" applyBorder="1" applyAlignment="1" applyProtection="1">
      <alignment horizontal="center" vertical="center" shrinkToFit="1"/>
    </xf>
    <xf numFmtId="0" fontId="2" fillId="4" borderId="0" xfId="0" applyFont="1" applyFill="1" applyBorder="1" applyAlignment="1" applyProtection="1">
      <alignment horizontal="center" vertical="center" shrinkToFit="1"/>
    </xf>
    <xf numFmtId="0" fontId="2" fillId="5" borderId="28" xfId="0" applyFont="1" applyFill="1" applyBorder="1" applyAlignment="1" applyProtection="1">
      <alignment horizontal="center" vertical="center" shrinkToFit="1"/>
      <protection locked="0"/>
    </xf>
    <xf numFmtId="0" fontId="24" fillId="5" borderId="0" xfId="0" applyFont="1" applyFill="1" applyBorder="1" applyAlignment="1" applyProtection="1">
      <alignment horizontal="center" vertical="center" shrinkToFit="1"/>
    </xf>
    <xf numFmtId="0" fontId="3" fillId="4" borderId="27" xfId="0" applyFont="1" applyFill="1" applyBorder="1" applyAlignment="1" applyProtection="1">
      <alignment horizontal="center" vertical="center" shrinkToFit="1"/>
    </xf>
    <xf numFmtId="0" fontId="3" fillId="4" borderId="30" xfId="0" applyFont="1" applyFill="1" applyBorder="1" applyAlignment="1" applyProtection="1">
      <alignment horizontal="center" vertical="center" shrinkToFit="1"/>
    </xf>
    <xf numFmtId="0" fontId="3" fillId="4" borderId="62" xfId="0" applyFont="1" applyFill="1" applyBorder="1" applyAlignment="1" applyProtection="1">
      <alignment horizontal="center" vertical="center" shrinkToFit="1"/>
    </xf>
    <xf numFmtId="0" fontId="23" fillId="0" borderId="44" xfId="0" applyFont="1" applyBorder="1" applyAlignment="1" applyProtection="1">
      <alignment horizontal="right" vertical="center" shrinkToFit="1"/>
    </xf>
    <xf numFmtId="0" fontId="23" fillId="0" borderId="6" xfId="0" applyFont="1" applyBorder="1" applyAlignment="1" applyProtection="1">
      <alignment horizontal="right" vertical="center" shrinkToFit="1"/>
    </xf>
    <xf numFmtId="0" fontId="23" fillId="0" borderId="8" xfId="0" applyFont="1" applyBorder="1" applyAlignment="1" applyProtection="1">
      <alignment horizontal="right" vertical="center" shrinkToFit="1"/>
    </xf>
    <xf numFmtId="0" fontId="23" fillId="0" borderId="1" xfId="0" applyFont="1" applyBorder="1" applyAlignment="1" applyProtection="1">
      <alignment horizontal="right" vertical="center" shrinkToFit="1"/>
    </xf>
    <xf numFmtId="0" fontId="23" fillId="0" borderId="7" xfId="0" applyFont="1" applyBorder="1" applyAlignment="1" applyProtection="1">
      <alignment horizontal="right" vertical="center" shrinkToFit="1"/>
    </xf>
    <xf numFmtId="164" fontId="32" fillId="5" borderId="73" xfId="0" applyNumberFormat="1" applyFont="1" applyFill="1" applyBorder="1" applyAlignment="1" applyProtection="1">
      <alignment horizontal="center" vertical="center" shrinkToFit="1" readingOrder="2"/>
      <protection locked="0"/>
    </xf>
    <xf numFmtId="164" fontId="32" fillId="5" borderId="11" xfId="0" applyNumberFormat="1" applyFont="1" applyFill="1" applyBorder="1" applyAlignment="1" applyProtection="1">
      <alignment horizontal="center" vertical="center" shrinkToFit="1" readingOrder="2"/>
      <protection locked="0"/>
    </xf>
    <xf numFmtId="0" fontId="16" fillId="4" borderId="0" xfId="0" applyFont="1" applyFill="1" applyBorder="1" applyAlignment="1" applyProtection="1">
      <alignment horizontal="center" vertical="center" shrinkToFit="1" readingOrder="2"/>
    </xf>
    <xf numFmtId="0" fontId="3" fillId="4" borderId="0" xfId="0" applyFont="1" applyFill="1" applyBorder="1" applyAlignment="1" applyProtection="1">
      <alignment horizontal="right" vertical="center" shrinkToFit="1"/>
    </xf>
    <xf numFmtId="0" fontId="15" fillId="4" borderId="0" xfId="0" applyFont="1" applyFill="1" applyBorder="1" applyAlignment="1" applyProtection="1">
      <alignment horizontal="center" vertical="center" shrinkToFit="1"/>
    </xf>
    <xf numFmtId="0" fontId="15" fillId="4" borderId="66" xfId="0" applyFont="1" applyFill="1" applyBorder="1" applyAlignment="1" applyProtection="1">
      <alignment horizontal="center" vertical="center" shrinkToFit="1"/>
    </xf>
    <xf numFmtId="0" fontId="15" fillId="4" borderId="65" xfId="0" applyFont="1" applyFill="1" applyBorder="1" applyAlignment="1" applyProtection="1">
      <alignment horizontal="center" vertical="center" shrinkToFit="1"/>
    </xf>
    <xf numFmtId="164" fontId="32" fillId="5" borderId="72" xfId="0" applyNumberFormat="1" applyFont="1" applyFill="1" applyBorder="1" applyAlignment="1" applyProtection="1">
      <alignment horizontal="center" vertical="center" shrinkToFit="1" readingOrder="2"/>
      <protection locked="0"/>
    </xf>
    <xf numFmtId="164" fontId="32" fillId="5" borderId="1" xfId="0" applyNumberFormat="1" applyFont="1" applyFill="1" applyBorder="1" applyAlignment="1" applyProtection="1">
      <alignment horizontal="center" vertical="center" shrinkToFit="1" readingOrder="2"/>
      <protection locked="0"/>
    </xf>
    <xf numFmtId="0" fontId="16" fillId="4" borderId="12" xfId="0" applyFont="1" applyFill="1" applyBorder="1" applyAlignment="1" applyProtection="1">
      <alignment horizontal="center" vertical="center" shrinkToFit="1" readingOrder="2"/>
    </xf>
    <xf numFmtId="0" fontId="3" fillId="4" borderId="12" xfId="0" applyFont="1" applyFill="1" applyBorder="1" applyAlignment="1" applyProtection="1">
      <alignment horizontal="center" vertical="center" shrinkToFit="1"/>
    </xf>
    <xf numFmtId="0" fontId="23" fillId="4" borderId="48" xfId="0" applyFont="1" applyFill="1" applyBorder="1" applyAlignment="1" applyProtection="1">
      <alignment horizontal="right" vertical="center" shrinkToFit="1"/>
    </xf>
    <xf numFmtId="0" fontId="23" fillId="4" borderId="5" xfId="0" applyFont="1" applyFill="1" applyBorder="1" applyAlignment="1" applyProtection="1">
      <alignment horizontal="right" vertical="center" shrinkToFit="1"/>
    </xf>
    <xf numFmtId="0" fontId="23" fillId="4" borderId="9" xfId="0" applyFont="1" applyFill="1" applyBorder="1" applyAlignment="1" applyProtection="1">
      <alignment horizontal="right" vertical="center" shrinkToFit="1"/>
    </xf>
    <xf numFmtId="0" fontId="23" fillId="4" borderId="40" xfId="0" applyFont="1" applyFill="1" applyBorder="1" applyAlignment="1" applyProtection="1">
      <alignment horizontal="right" vertical="center" shrinkToFit="1"/>
    </xf>
    <xf numFmtId="0" fontId="23" fillId="4" borderId="4" xfId="0" applyFont="1" applyFill="1" applyBorder="1" applyAlignment="1" applyProtection="1">
      <alignment horizontal="right" vertical="center" shrinkToFit="1"/>
    </xf>
    <xf numFmtId="164" fontId="32" fillId="4" borderId="8" xfId="0" applyNumberFormat="1" applyFont="1" applyFill="1" applyBorder="1" applyAlignment="1" applyProtection="1">
      <alignment horizontal="center" vertical="center" shrinkToFit="1" readingOrder="2"/>
      <protection locked="0"/>
    </xf>
    <xf numFmtId="164" fontId="32" fillId="4" borderId="1" xfId="0" applyNumberFormat="1" applyFont="1" applyFill="1" applyBorder="1" applyAlignment="1" applyProtection="1">
      <alignment horizontal="center" vertical="center" shrinkToFit="1" readingOrder="2"/>
      <protection locked="0"/>
    </xf>
    <xf numFmtId="0" fontId="3" fillId="4" borderId="12" xfId="0" applyFont="1" applyFill="1" applyBorder="1" applyAlignment="1" applyProtection="1">
      <alignment horizontal="right" vertical="center" shrinkToFit="1" readingOrder="2"/>
    </xf>
    <xf numFmtId="0" fontId="3" fillId="4" borderId="0" xfId="0" applyFont="1" applyFill="1" applyBorder="1" applyAlignment="1" applyProtection="1">
      <alignment horizontal="right" vertical="center" shrinkToFit="1" readingOrder="2"/>
    </xf>
    <xf numFmtId="0" fontId="23" fillId="0" borderId="48" xfId="0" applyFont="1" applyBorder="1" applyAlignment="1" applyProtection="1">
      <alignment horizontal="right" vertical="center" shrinkToFit="1"/>
    </xf>
    <xf numFmtId="0" fontId="23" fillId="0" borderId="5" xfId="0" applyFont="1" applyBorder="1" applyAlignment="1" applyProtection="1">
      <alignment horizontal="right" vertical="center" shrinkToFit="1"/>
    </xf>
    <xf numFmtId="0" fontId="23" fillId="0" borderId="9" xfId="0" applyFont="1" applyBorder="1" applyAlignment="1" applyProtection="1">
      <alignment horizontal="right" vertical="center" shrinkToFit="1"/>
    </xf>
    <xf numFmtId="0" fontId="23" fillId="0" borderId="40" xfId="0" applyFont="1" applyBorder="1" applyAlignment="1" applyProtection="1">
      <alignment horizontal="right" vertical="center" shrinkToFit="1"/>
    </xf>
    <xf numFmtId="0" fontId="23" fillId="0" borderId="4" xfId="0" applyFont="1" applyBorder="1" applyAlignment="1" applyProtection="1">
      <alignment horizontal="right" vertical="center" shrinkToFit="1"/>
    </xf>
    <xf numFmtId="164" fontId="32" fillId="6" borderId="72" xfId="0" applyNumberFormat="1" applyFont="1" applyFill="1" applyBorder="1" applyAlignment="1" applyProtection="1">
      <alignment horizontal="center" vertical="center" shrinkToFit="1" readingOrder="2"/>
      <protection locked="0"/>
    </xf>
    <xf numFmtId="164" fontId="32" fillId="6" borderId="1" xfId="0" applyNumberFormat="1" applyFont="1" applyFill="1" applyBorder="1" applyAlignment="1" applyProtection="1">
      <alignment horizontal="center" vertical="center" shrinkToFit="1" readingOrder="2"/>
      <protection locked="0"/>
    </xf>
    <xf numFmtId="0" fontId="26" fillId="4" borderId="0" xfId="0" applyFont="1" applyFill="1" applyBorder="1" applyAlignment="1" applyProtection="1">
      <alignment horizontal="center" vertical="center" shrinkToFit="1" readingOrder="2"/>
    </xf>
    <xf numFmtId="0" fontId="3" fillId="4" borderId="57" xfId="0" applyFont="1" applyFill="1" applyBorder="1" applyAlignment="1" applyProtection="1">
      <alignment horizontal="center" vertical="center" shrinkToFit="1" readingOrder="2"/>
    </xf>
    <xf numFmtId="0" fontId="29" fillId="0" borderId="69" xfId="0" applyFont="1" applyBorder="1" applyAlignment="1" applyProtection="1">
      <alignment horizontal="right" vertical="center" shrinkToFit="1" readingOrder="2"/>
    </xf>
    <xf numFmtId="0" fontId="29" fillId="0" borderId="0" xfId="0" applyFont="1" applyBorder="1" applyAlignment="1" applyProtection="1">
      <alignment horizontal="right" vertical="center" shrinkToFit="1" readingOrder="2"/>
    </xf>
    <xf numFmtId="0" fontId="29" fillId="0" borderId="70" xfId="0" applyFont="1" applyBorder="1" applyAlignment="1" applyProtection="1">
      <alignment horizontal="right" vertical="center" shrinkToFit="1" readingOrder="2"/>
    </xf>
    <xf numFmtId="0" fontId="2" fillId="0" borderId="69" xfId="0" applyFont="1" applyBorder="1" applyAlignment="1" applyProtection="1">
      <alignment horizontal="right" vertical="center" shrinkToFit="1"/>
    </xf>
    <xf numFmtId="0" fontId="2" fillId="0" borderId="0" xfId="0" applyFont="1" applyBorder="1" applyAlignment="1" applyProtection="1">
      <alignment horizontal="right" vertical="center" shrinkToFit="1"/>
    </xf>
    <xf numFmtId="0" fontId="2" fillId="0" borderId="70" xfId="0" applyFont="1" applyBorder="1" applyAlignment="1" applyProtection="1">
      <alignment horizontal="right" vertical="center" shrinkToFit="1"/>
    </xf>
    <xf numFmtId="0" fontId="30" fillId="0" borderId="28" xfId="0" applyFont="1" applyBorder="1" applyAlignment="1" applyProtection="1">
      <alignment horizontal="center" vertical="center" shrinkToFit="1"/>
    </xf>
    <xf numFmtId="0" fontId="4" fillId="0" borderId="28" xfId="0" applyFont="1" applyBorder="1" applyAlignment="1" applyProtection="1">
      <alignment horizontal="center" vertical="center" shrinkToFit="1"/>
    </xf>
    <xf numFmtId="0" fontId="26" fillId="4" borderId="39" xfId="0" applyFont="1" applyFill="1" applyBorder="1" applyAlignment="1" applyProtection="1">
      <alignment horizontal="center" vertical="center" shrinkToFit="1" readingOrder="2"/>
      <protection locked="0"/>
    </xf>
    <xf numFmtId="0" fontId="4" fillId="0" borderId="67"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68" xfId="0" applyFont="1" applyBorder="1" applyAlignment="1" applyProtection="1">
      <alignment horizontal="center" vertical="center" shrinkToFit="1"/>
    </xf>
    <xf numFmtId="0" fontId="4" fillId="0" borderId="69" xfId="0" applyFont="1" applyBorder="1" applyAlignment="1" applyProtection="1">
      <alignment horizontal="right" vertical="center" shrinkToFit="1"/>
    </xf>
    <xf numFmtId="0" fontId="4" fillId="0" borderId="0" xfId="0" applyFont="1" applyBorder="1" applyAlignment="1" applyProtection="1">
      <alignment horizontal="right" vertical="center" shrinkToFit="1"/>
    </xf>
    <xf numFmtId="0" fontId="4" fillId="0" borderId="70" xfId="0" applyFont="1" applyBorder="1" applyAlignment="1" applyProtection="1">
      <alignment horizontal="right" vertical="center" shrinkToFit="1"/>
    </xf>
    <xf numFmtId="0" fontId="7" fillId="0" borderId="69" xfId="0" applyFont="1" applyBorder="1" applyAlignment="1" applyProtection="1">
      <alignment horizontal="right" vertical="center" shrinkToFit="1"/>
    </xf>
    <xf numFmtId="0" fontId="7" fillId="0" borderId="0" xfId="0" applyFont="1" applyBorder="1" applyAlignment="1" applyProtection="1">
      <alignment horizontal="right" vertical="center" shrinkToFit="1"/>
    </xf>
    <xf numFmtId="0" fontId="7" fillId="0" borderId="70" xfId="0" applyFont="1" applyBorder="1" applyAlignment="1" applyProtection="1">
      <alignment horizontal="right" vertical="center" shrinkToFit="1"/>
    </xf>
    <xf numFmtId="0" fontId="23" fillId="4" borderId="59" xfId="0" applyFont="1" applyFill="1" applyBorder="1" applyAlignment="1" applyProtection="1">
      <alignment horizontal="center" vertical="center" shrinkToFit="1"/>
    </xf>
    <xf numFmtId="0" fontId="23" fillId="4" borderId="39" xfId="0" applyFont="1" applyFill="1" applyBorder="1" applyAlignment="1" applyProtection="1">
      <alignment horizontal="center" vertical="center" shrinkToFit="1"/>
    </xf>
    <xf numFmtId="0" fontId="3" fillId="5" borderId="39" xfId="0" applyFont="1" applyFill="1" applyBorder="1" applyAlignment="1" applyProtection="1">
      <alignment horizontal="center" vertical="center" shrinkToFit="1" readingOrder="2"/>
      <protection locked="0"/>
    </xf>
    <xf numFmtId="0" fontId="3" fillId="4" borderId="39" xfId="0" applyFont="1" applyFill="1" applyBorder="1" applyAlignment="1" applyProtection="1">
      <alignment horizontal="center" vertical="center" shrinkToFit="1" readingOrder="2"/>
    </xf>
    <xf numFmtId="0" fontId="3" fillId="4" borderId="39" xfId="0" applyFont="1" applyFill="1" applyBorder="1" applyAlignment="1" applyProtection="1">
      <alignment horizontal="center" vertical="center" shrinkToFit="1" readingOrder="2"/>
      <protection locked="0"/>
    </xf>
    <xf numFmtId="0" fontId="26" fillId="4" borderId="39" xfId="0" applyFont="1" applyFill="1" applyBorder="1" applyAlignment="1" applyProtection="1">
      <alignment horizontal="center" vertical="center" shrinkToFit="1" readingOrder="2"/>
    </xf>
    <xf numFmtId="49" fontId="10" fillId="0" borderId="6" xfId="0" applyNumberFormat="1" applyFont="1" applyBorder="1" applyAlignment="1" applyProtection="1">
      <alignment horizontal="center" vertical="center" shrinkToFit="1"/>
      <protection locked="0"/>
    </xf>
    <xf numFmtId="49" fontId="10" fillId="0" borderId="45" xfId="0" applyNumberFormat="1" applyFont="1" applyBorder="1" applyAlignment="1" applyProtection="1">
      <alignment horizontal="center" vertical="center" shrinkToFit="1"/>
      <protection locked="0"/>
    </xf>
    <xf numFmtId="0" fontId="5" fillId="4" borderId="6" xfId="0" applyFont="1" applyFill="1" applyBorder="1" applyAlignment="1" applyProtection="1">
      <alignment horizontal="right" vertical="center" shrinkToFit="1" readingOrder="2"/>
    </xf>
    <xf numFmtId="0" fontId="5" fillId="3" borderId="44" xfId="0" applyFont="1" applyFill="1" applyBorder="1" applyAlignment="1" applyProtection="1">
      <alignment horizontal="center" vertical="center" shrinkToFit="1" readingOrder="2"/>
    </xf>
    <xf numFmtId="0" fontId="24" fillId="0" borderId="3" xfId="0" applyFont="1" applyBorder="1" applyAlignment="1" applyProtection="1">
      <alignment horizontal="center" vertical="center" shrinkToFit="1"/>
      <protection locked="0"/>
    </xf>
    <xf numFmtId="0" fontId="3" fillId="4" borderId="56" xfId="0" applyFont="1" applyFill="1" applyBorder="1" applyAlignment="1" applyProtection="1">
      <alignment horizontal="right" vertical="center" shrinkToFit="1" readingOrder="2"/>
    </xf>
    <xf numFmtId="0" fontId="3" fillId="4" borderId="27" xfId="0" applyFont="1" applyFill="1" applyBorder="1" applyAlignment="1" applyProtection="1">
      <alignment horizontal="right" vertical="center" shrinkToFit="1" readingOrder="2"/>
    </xf>
    <xf numFmtId="0" fontId="4" fillId="7" borderId="69" xfId="0" applyFont="1" applyFill="1" applyBorder="1" applyAlignment="1" applyProtection="1">
      <alignment horizontal="center" vertical="center" shrinkToFit="1" readingOrder="2"/>
      <protection locked="0"/>
    </xf>
    <xf numFmtId="0" fontId="4" fillId="7" borderId="27" xfId="0" applyFont="1" applyFill="1" applyBorder="1" applyAlignment="1" applyProtection="1">
      <alignment horizontal="center" vertical="center" shrinkToFit="1" readingOrder="2"/>
      <protection locked="0"/>
    </xf>
    <xf numFmtId="0" fontId="4" fillId="4" borderId="2" xfId="0" applyFont="1" applyFill="1" applyBorder="1" applyAlignment="1" applyProtection="1">
      <alignment horizontal="center" vertical="center" shrinkToFit="1" readingOrder="2"/>
      <protection locked="0"/>
    </xf>
    <xf numFmtId="0" fontId="4" fillId="4" borderId="3" xfId="0" applyFont="1" applyFill="1" applyBorder="1" applyAlignment="1" applyProtection="1">
      <alignment horizontal="center" vertical="center" shrinkToFit="1" readingOrder="2"/>
      <protection locked="0"/>
    </xf>
    <xf numFmtId="0" fontId="4" fillId="4" borderId="127" xfId="0" applyFont="1" applyFill="1" applyBorder="1" applyAlignment="1" applyProtection="1">
      <alignment horizontal="center" vertical="center" shrinkToFit="1" readingOrder="2"/>
      <protection locked="0"/>
    </xf>
    <xf numFmtId="0" fontId="4" fillId="4" borderId="128" xfId="0" applyFont="1" applyFill="1" applyBorder="1" applyAlignment="1" applyProtection="1">
      <alignment horizontal="center" vertical="center" shrinkToFit="1" readingOrder="2"/>
      <protection locked="0"/>
    </xf>
    <xf numFmtId="0" fontId="24" fillId="0" borderId="128" xfId="0" applyFont="1" applyBorder="1" applyAlignment="1" applyProtection="1">
      <alignment horizontal="center" vertical="center" shrinkToFit="1"/>
      <protection locked="0"/>
    </xf>
    <xf numFmtId="0" fontId="4" fillId="0" borderId="128" xfId="0" applyFont="1" applyBorder="1" applyAlignment="1" applyProtection="1">
      <alignment horizontal="center" vertical="center" shrinkToFit="1"/>
    </xf>
    <xf numFmtId="164" fontId="45" fillId="2" borderId="1" xfId="0" applyNumberFormat="1" applyFont="1" applyFill="1" applyBorder="1" applyAlignment="1" applyProtection="1">
      <alignment horizontal="center" vertical="center" wrapText="1" readingOrder="2"/>
    </xf>
    <xf numFmtId="164" fontId="45" fillId="2" borderId="47" xfId="0" applyNumberFormat="1" applyFont="1" applyFill="1" applyBorder="1" applyAlignment="1" applyProtection="1">
      <alignment horizontal="center" vertical="center" wrapText="1" readingOrder="2"/>
    </xf>
    <xf numFmtId="0" fontId="2" fillId="4" borderId="74" xfId="0" applyFont="1" applyFill="1" applyBorder="1" applyAlignment="1" applyProtection="1">
      <alignment horizontal="right" vertical="center" shrinkToFit="1" readingOrder="2"/>
    </xf>
    <xf numFmtId="0" fontId="4" fillId="0" borderId="134" xfId="0" applyFont="1" applyBorder="1" applyAlignment="1" applyProtection="1">
      <alignment horizontal="center" vertical="center" shrinkToFit="1"/>
    </xf>
    <xf numFmtId="0" fontId="26" fillId="4" borderId="39" xfId="0" applyFont="1" applyFill="1" applyBorder="1" applyAlignment="1" applyProtection="1">
      <alignment horizontal="right" vertical="center" shrinkToFit="1" readingOrder="2"/>
    </xf>
    <xf numFmtId="0" fontId="3" fillId="0" borderId="8" xfId="0" applyFont="1" applyBorder="1" applyAlignment="1" applyProtection="1">
      <alignment horizontal="center" vertical="center" shrinkToFit="1"/>
    </xf>
    <xf numFmtId="0" fontId="19" fillId="7" borderId="86" xfId="0" applyFont="1" applyFill="1" applyBorder="1" applyAlignment="1" applyProtection="1">
      <alignment horizontal="center" vertical="center" shrinkToFit="1" readingOrder="2"/>
      <protection locked="0"/>
    </xf>
    <xf numFmtId="0" fontId="39" fillId="7" borderId="6" xfId="0" applyFont="1" applyFill="1" applyBorder="1" applyAlignment="1" applyProtection="1">
      <alignment horizontal="center" vertical="center" textRotation="90" shrinkToFit="1" readingOrder="2"/>
    </xf>
    <xf numFmtId="0" fontId="4" fillId="3" borderId="6" xfId="0" applyFont="1" applyFill="1" applyBorder="1" applyAlignment="1" applyProtection="1">
      <alignment horizontal="center" vertical="center" shrinkToFit="1" readingOrder="2"/>
    </xf>
    <xf numFmtId="0" fontId="4" fillId="3" borderId="8" xfId="0" applyFont="1" applyFill="1" applyBorder="1" applyAlignment="1" applyProtection="1">
      <alignment horizontal="center" vertical="center" shrinkToFit="1" readingOrder="2"/>
    </xf>
    <xf numFmtId="0" fontId="22" fillId="3" borderId="7" xfId="0" applyFont="1" applyFill="1" applyBorder="1" applyAlignment="1" applyProtection="1">
      <alignment horizontal="center" vertical="center" wrapText="1" shrinkToFit="1" readingOrder="2"/>
    </xf>
    <xf numFmtId="0" fontId="22" fillId="3" borderId="6" xfId="0" applyFont="1" applyFill="1" applyBorder="1" applyAlignment="1" applyProtection="1">
      <alignment horizontal="center" vertical="center" wrapText="1" shrinkToFit="1" readingOrder="2"/>
    </xf>
    <xf numFmtId="0" fontId="39" fillId="7" borderId="7" xfId="0" applyFont="1" applyFill="1" applyBorder="1" applyAlignment="1" applyProtection="1">
      <alignment horizontal="center" vertical="center" textRotation="90" shrinkToFit="1" readingOrder="2"/>
    </xf>
    <xf numFmtId="0" fontId="3" fillId="0" borderId="7" xfId="0" applyFont="1" applyBorder="1" applyAlignment="1" applyProtection="1">
      <alignment horizontal="center" vertical="center" shrinkToFit="1"/>
    </xf>
    <xf numFmtId="1" fontId="11" fillId="4" borderId="1" xfId="0" applyNumberFormat="1" applyFont="1" applyFill="1" applyBorder="1" applyAlignment="1" applyProtection="1">
      <alignment horizontal="center" vertical="center" shrinkToFit="1" readingOrder="2"/>
    </xf>
    <xf numFmtId="1" fontId="11" fillId="4" borderId="7" xfId="0" applyNumberFormat="1" applyFont="1" applyFill="1" applyBorder="1" applyAlignment="1" applyProtection="1">
      <alignment horizontal="center" vertical="center" shrinkToFit="1" readingOrder="2"/>
    </xf>
    <xf numFmtId="0" fontId="19" fillId="7" borderId="99" xfId="0" applyFont="1" applyFill="1" applyBorder="1" applyAlignment="1" applyProtection="1">
      <alignment horizontal="center" vertical="center" shrinkToFit="1" readingOrder="2"/>
      <protection locked="0"/>
    </xf>
    <xf numFmtId="1" fontId="11" fillId="4" borderId="47" xfId="0" applyNumberFormat="1" applyFont="1" applyFill="1" applyBorder="1" applyAlignment="1" applyProtection="1">
      <alignment horizontal="center" vertical="center" shrinkToFit="1" readingOrder="2"/>
    </xf>
    <xf numFmtId="0" fontId="22" fillId="3" borderId="45" xfId="0" applyFont="1" applyFill="1" applyBorder="1" applyAlignment="1" applyProtection="1">
      <alignment horizontal="center" vertical="center" wrapText="1" shrinkToFit="1" readingOrder="2"/>
    </xf>
    <xf numFmtId="0" fontId="7" fillId="4" borderId="48" xfId="0" applyFont="1" applyFill="1" applyBorder="1" applyAlignment="1" applyProtection="1">
      <alignment horizontal="center" vertical="center" shrinkToFit="1" readingOrder="2"/>
    </xf>
    <xf numFmtId="0" fontId="7" fillId="4" borderId="50" xfId="0" applyFont="1" applyFill="1" applyBorder="1" applyAlignment="1" applyProtection="1">
      <alignment horizontal="center" vertical="center" shrinkToFit="1" readingOrder="2"/>
    </xf>
    <xf numFmtId="0" fontId="7" fillId="4" borderId="3" xfId="0" applyFont="1" applyFill="1" applyBorder="1" applyAlignment="1" applyProtection="1">
      <alignment horizontal="center" vertical="center" shrinkToFit="1" readingOrder="2"/>
    </xf>
    <xf numFmtId="0" fontId="7" fillId="4" borderId="10" xfId="0" applyFont="1" applyFill="1" applyBorder="1" applyAlignment="1" applyProtection="1">
      <alignment horizontal="center" vertical="center" shrinkToFit="1" readingOrder="2"/>
    </xf>
    <xf numFmtId="0" fontId="7" fillId="4" borderId="4" xfId="0" applyFont="1" applyFill="1" applyBorder="1" applyAlignment="1" applyProtection="1">
      <alignment horizontal="center" vertical="center" shrinkToFit="1" readingOrder="2"/>
    </xf>
    <xf numFmtId="0" fontId="7" fillId="4" borderId="2" xfId="0" applyFont="1" applyFill="1" applyBorder="1" applyAlignment="1" applyProtection="1">
      <alignment horizontal="center" vertical="center" shrinkToFit="1" readingOrder="2"/>
    </xf>
    <xf numFmtId="0" fontId="7" fillId="4" borderId="45" xfId="0" applyFont="1" applyFill="1" applyBorder="1" applyAlignment="1" applyProtection="1">
      <alignment horizontal="center" vertical="center" shrinkToFit="1" readingOrder="2"/>
    </xf>
    <xf numFmtId="0" fontId="3" fillId="4" borderId="51" xfId="0" applyFont="1" applyFill="1" applyBorder="1" applyAlignment="1" applyProtection="1">
      <alignment horizontal="center" vertical="center" shrinkToFit="1" readingOrder="2"/>
    </xf>
    <xf numFmtId="0" fontId="3" fillId="4" borderId="25" xfId="0" applyFont="1" applyFill="1" applyBorder="1" applyAlignment="1" applyProtection="1">
      <alignment horizontal="center" vertical="center" shrinkToFit="1" readingOrder="2"/>
    </xf>
    <xf numFmtId="0" fontId="7" fillId="3" borderId="44" xfId="0" applyFont="1" applyFill="1" applyBorder="1" applyAlignment="1" applyProtection="1">
      <alignment horizontal="center" vertical="center" shrinkToFit="1" readingOrder="2"/>
    </xf>
    <xf numFmtId="0" fontId="7" fillId="3" borderId="6" xfId="0" applyFont="1" applyFill="1" applyBorder="1" applyAlignment="1" applyProtection="1">
      <alignment horizontal="center" vertical="center" shrinkToFit="1" readingOrder="2"/>
    </xf>
    <xf numFmtId="0" fontId="7" fillId="3" borderId="1" xfId="0" applyFont="1" applyFill="1" applyBorder="1" applyAlignment="1" applyProtection="1">
      <alignment horizontal="center" vertical="center" shrinkToFit="1" readingOrder="2"/>
    </xf>
    <xf numFmtId="0" fontId="7" fillId="3" borderId="8" xfId="0" applyFont="1" applyFill="1" applyBorder="1" applyAlignment="1" applyProtection="1">
      <alignment horizontal="center" vertical="center" shrinkToFit="1" readingOrder="2"/>
    </xf>
    <xf numFmtId="0" fontId="4" fillId="7" borderId="6" xfId="0" applyFont="1" applyFill="1" applyBorder="1" applyAlignment="1" applyProtection="1">
      <alignment horizontal="center" vertical="center" wrapText="1" shrinkToFit="1" readingOrder="2"/>
      <protection locked="0"/>
    </xf>
    <xf numFmtId="0" fontId="4" fillId="0" borderId="131" xfId="0" applyFont="1" applyBorder="1" applyAlignment="1" applyProtection="1">
      <alignment horizontal="center" vertical="center" shrinkToFit="1"/>
    </xf>
    <xf numFmtId="0" fontId="4" fillId="7" borderId="5" xfId="0" applyFont="1" applyFill="1" applyBorder="1" applyAlignment="1" applyProtection="1">
      <alignment horizontal="center" vertical="center" shrinkToFit="1" readingOrder="2"/>
      <protection locked="0"/>
    </xf>
    <xf numFmtId="0" fontId="4" fillId="7" borderId="0" xfId="0" applyFont="1" applyFill="1" applyBorder="1" applyAlignment="1" applyProtection="1">
      <alignment horizontal="center" vertical="center" shrinkToFit="1" readingOrder="2"/>
      <protection locked="0"/>
    </xf>
    <xf numFmtId="0" fontId="4" fillId="7" borderId="3" xfId="0" applyFont="1" applyFill="1" applyBorder="1" applyAlignment="1" applyProtection="1">
      <alignment horizontal="center" vertical="center" shrinkToFit="1" readingOrder="2"/>
      <protection locked="0"/>
    </xf>
    <xf numFmtId="0" fontId="16" fillId="3" borderId="100" xfId="0" applyFont="1" applyFill="1" applyBorder="1" applyAlignment="1" applyProtection="1">
      <alignment horizontal="center" vertical="center" wrapText="1" readingOrder="2"/>
    </xf>
    <xf numFmtId="0" fontId="16" fillId="3" borderId="101" xfId="0" applyFont="1" applyFill="1" applyBorder="1" applyAlignment="1" applyProtection="1">
      <alignment horizontal="center" vertical="center" wrapText="1" readingOrder="2"/>
    </xf>
    <xf numFmtId="0" fontId="4" fillId="4" borderId="130" xfId="0" applyFont="1" applyFill="1" applyBorder="1" applyAlignment="1" applyProtection="1">
      <alignment horizontal="center" vertical="center" shrinkToFit="1" readingOrder="2"/>
      <protection locked="0"/>
    </xf>
    <xf numFmtId="0" fontId="4" fillId="4" borderId="131" xfId="0" applyFont="1" applyFill="1" applyBorder="1" applyAlignment="1" applyProtection="1">
      <alignment horizontal="center" vertical="center" shrinkToFit="1" readingOrder="2"/>
      <protection locked="0"/>
    </xf>
    <xf numFmtId="0" fontId="24" fillId="0" borderId="131" xfId="0" applyFont="1" applyBorder="1" applyAlignment="1" applyProtection="1">
      <alignment horizontal="center" vertical="center" shrinkToFit="1"/>
      <protection locked="0"/>
    </xf>
    <xf numFmtId="0" fontId="20" fillId="2" borderId="40" xfId="0" applyFont="1" applyFill="1" applyBorder="1" applyAlignment="1" applyProtection="1">
      <alignment horizontal="center" vertical="center" wrapText="1" readingOrder="2"/>
    </xf>
    <xf numFmtId="0" fontId="45" fillId="2" borderId="40" xfId="0" applyFont="1" applyFill="1" applyBorder="1" applyAlignment="1" applyProtection="1">
      <alignment horizontal="center" vertical="center" wrapText="1" readingOrder="2"/>
    </xf>
    <xf numFmtId="0" fontId="45" fillId="2" borderId="98" xfId="0" applyFont="1" applyFill="1" applyBorder="1" applyAlignment="1" applyProtection="1">
      <alignment horizontal="center" vertical="center" wrapText="1" readingOrder="2"/>
    </xf>
    <xf numFmtId="0" fontId="4" fillId="0" borderId="3"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protection locked="0"/>
    </xf>
    <xf numFmtId="0" fontId="4" fillId="0" borderId="95" xfId="0" applyFont="1" applyBorder="1" applyAlignment="1" applyProtection="1">
      <alignment horizontal="center" vertical="center" shrinkToFit="1"/>
    </xf>
    <xf numFmtId="0" fontId="46" fillId="4" borderId="4" xfId="0" applyFont="1" applyFill="1" applyBorder="1" applyAlignment="1" applyProtection="1">
      <alignment horizontal="right" vertical="center" wrapText="1" shrinkToFit="1" readingOrder="2"/>
    </xf>
    <xf numFmtId="0" fontId="46" fillId="4" borderId="5" xfId="0" applyFont="1" applyFill="1" applyBorder="1" applyAlignment="1" applyProtection="1">
      <alignment horizontal="right" vertical="center" wrapText="1" shrinkToFit="1" readingOrder="2"/>
    </xf>
    <xf numFmtId="0" fontId="46" fillId="4" borderId="9" xfId="0" applyFont="1" applyFill="1" applyBorder="1" applyAlignment="1" applyProtection="1">
      <alignment horizontal="right" vertical="center" wrapText="1" shrinkToFit="1" readingOrder="2"/>
    </xf>
    <xf numFmtId="0" fontId="46" fillId="4" borderId="12" xfId="0" applyFont="1" applyFill="1" applyBorder="1" applyAlignment="1" applyProtection="1">
      <alignment horizontal="right" vertical="center" wrapText="1" shrinkToFit="1" readingOrder="2"/>
    </xf>
    <xf numFmtId="0" fontId="46" fillId="4" borderId="0" xfId="0" applyFont="1" applyFill="1" applyBorder="1" applyAlignment="1" applyProtection="1">
      <alignment horizontal="right" vertical="center" wrapText="1" shrinkToFit="1" readingOrder="2"/>
    </xf>
    <xf numFmtId="0" fontId="46" fillId="4" borderId="27" xfId="0" applyFont="1" applyFill="1" applyBorder="1" applyAlignment="1" applyProtection="1">
      <alignment horizontal="right" vertical="center" wrapText="1" shrinkToFit="1" readingOrder="2"/>
    </xf>
    <xf numFmtId="0" fontId="46" fillId="4" borderId="2" xfId="0" applyFont="1" applyFill="1" applyBorder="1" applyAlignment="1" applyProtection="1">
      <alignment horizontal="right" vertical="center" wrapText="1" shrinkToFit="1" readingOrder="2"/>
    </xf>
    <xf numFmtId="0" fontId="46" fillId="4" borderId="3" xfId="0" applyFont="1" applyFill="1" applyBorder="1" applyAlignment="1" applyProtection="1">
      <alignment horizontal="right" vertical="center" wrapText="1" shrinkToFit="1" readingOrder="2"/>
    </xf>
    <xf numFmtId="0" fontId="46" fillId="4" borderId="10" xfId="0" applyFont="1" applyFill="1" applyBorder="1" applyAlignment="1" applyProtection="1">
      <alignment horizontal="right" vertical="center" wrapText="1" shrinkToFit="1" readingOrder="2"/>
    </xf>
    <xf numFmtId="0" fontId="4" fillId="7" borderId="6" xfId="0" applyFont="1" applyFill="1" applyBorder="1" applyAlignment="1" applyProtection="1">
      <alignment horizontal="center" vertical="center" shrinkToFit="1" readingOrder="2"/>
      <protection locked="0"/>
    </xf>
    <xf numFmtId="0" fontId="3" fillId="4" borderId="7" xfId="0" applyFont="1" applyFill="1" applyBorder="1" applyAlignment="1" applyProtection="1">
      <alignment horizontal="right" vertical="center" shrinkToFit="1" readingOrder="2"/>
    </xf>
    <xf numFmtId="0" fontId="3" fillId="4" borderId="4" xfId="0" applyFont="1" applyFill="1" applyBorder="1" applyAlignment="1" applyProtection="1">
      <alignment horizontal="right" vertical="center" shrinkToFit="1" readingOrder="2"/>
    </xf>
    <xf numFmtId="0" fontId="3" fillId="4" borderId="2" xfId="0" applyFont="1" applyFill="1" applyBorder="1" applyAlignment="1" applyProtection="1">
      <alignment horizontal="right" vertical="center" shrinkToFit="1" readingOrder="2"/>
    </xf>
    <xf numFmtId="0" fontId="15" fillId="4" borderId="0" xfId="0" applyFont="1" applyFill="1" applyBorder="1" applyAlignment="1" applyProtection="1">
      <alignment horizontal="center" vertical="center" shrinkToFit="1" readingOrder="2"/>
      <protection locked="0"/>
    </xf>
    <xf numFmtId="0" fontId="15" fillId="4" borderId="57" xfId="0" applyFont="1" applyFill="1" applyBorder="1" applyAlignment="1" applyProtection="1">
      <alignment horizontal="center" vertical="center" shrinkToFit="1" readingOrder="2"/>
      <protection locked="0"/>
    </xf>
    <xf numFmtId="164" fontId="32" fillId="5" borderId="97" xfId="0" applyNumberFormat="1" applyFont="1" applyFill="1" applyBorder="1" applyAlignment="1" applyProtection="1">
      <alignment horizontal="center" vertical="center" shrinkToFit="1" readingOrder="2"/>
      <protection locked="0"/>
    </xf>
    <xf numFmtId="164" fontId="32" fillId="5" borderId="40" xfId="0" applyNumberFormat="1" applyFont="1" applyFill="1" applyBorder="1" applyAlignment="1" applyProtection="1">
      <alignment horizontal="center" vertical="center" shrinkToFit="1" readingOrder="2"/>
      <protection locked="0"/>
    </xf>
    <xf numFmtId="0" fontId="16" fillId="4" borderId="5" xfId="0" applyFont="1" applyFill="1" applyBorder="1" applyAlignment="1" applyProtection="1">
      <alignment horizontal="center" vertical="center" shrinkToFit="1" readingOrder="2"/>
    </xf>
    <xf numFmtId="0" fontId="2" fillId="4" borderId="9" xfId="0" applyFont="1" applyFill="1" applyBorder="1" applyAlignment="1" applyProtection="1">
      <alignment horizontal="center" vertical="center" shrinkToFit="1"/>
    </xf>
    <xf numFmtId="0" fontId="2" fillId="4" borderId="40" xfId="0" applyFont="1" applyFill="1" applyBorder="1" applyAlignment="1" applyProtection="1">
      <alignment horizontal="center" vertical="center" shrinkToFit="1"/>
    </xf>
    <xf numFmtId="0" fontId="2" fillId="4" borderId="4" xfId="0" applyFont="1" applyFill="1" applyBorder="1" applyAlignment="1" applyProtection="1">
      <alignment horizontal="center" vertical="center" shrinkToFit="1"/>
    </xf>
    <xf numFmtId="0" fontId="24" fillId="5" borderId="5" xfId="0" applyFont="1" applyFill="1" applyBorder="1" applyAlignment="1" applyProtection="1">
      <alignment horizontal="center" vertical="center" shrinkToFit="1"/>
    </xf>
    <xf numFmtId="0" fontId="2" fillId="4" borderId="98" xfId="0" applyFont="1" applyFill="1" applyBorder="1" applyAlignment="1" applyProtection="1">
      <alignment horizontal="center" vertical="center" shrinkToFit="1"/>
    </xf>
    <xf numFmtId="0" fontId="2" fillId="4" borderId="27" xfId="0" applyFont="1" applyFill="1" applyBorder="1" applyAlignment="1" applyProtection="1">
      <alignment horizontal="center" vertical="center" shrinkToFit="1"/>
    </xf>
    <xf numFmtId="0" fontId="2" fillId="4" borderId="30" xfId="0" applyFont="1" applyFill="1" applyBorder="1" applyAlignment="1" applyProtection="1">
      <alignment horizontal="center" vertical="center" shrinkToFit="1"/>
    </xf>
    <xf numFmtId="0" fontId="2" fillId="4" borderId="12" xfId="0" applyFont="1" applyFill="1" applyBorder="1" applyAlignment="1" applyProtection="1">
      <alignment horizontal="center" vertical="center" shrinkToFit="1"/>
    </xf>
    <xf numFmtId="0" fontId="2" fillId="4" borderId="62" xfId="0" applyFont="1" applyFill="1" applyBorder="1" applyAlignment="1" applyProtection="1">
      <alignment horizontal="center" vertical="center" shrinkToFit="1"/>
    </xf>
    <xf numFmtId="0" fontId="2" fillId="4" borderId="0" xfId="0" applyFont="1" applyFill="1" applyBorder="1" applyAlignment="1" applyProtection="1">
      <alignment horizontal="right" vertical="center" shrinkToFit="1"/>
    </xf>
    <xf numFmtId="0" fontId="26" fillId="4" borderId="3" xfId="0" applyFont="1" applyFill="1" applyBorder="1" applyAlignment="1" applyProtection="1">
      <alignment horizontal="center" vertical="center" shrinkToFit="1" readingOrder="2"/>
    </xf>
    <xf numFmtId="0" fontId="2" fillId="4" borderId="58" xfId="0" applyFont="1" applyFill="1" applyBorder="1" applyAlignment="1" applyProtection="1">
      <alignment horizontal="center" vertical="center" shrinkToFit="1" readingOrder="2"/>
    </xf>
    <xf numFmtId="0" fontId="2" fillId="4" borderId="12" xfId="0" applyFont="1" applyFill="1" applyBorder="1" applyAlignment="1" applyProtection="1">
      <alignment horizontal="right" vertical="center" shrinkToFit="1" readingOrder="2"/>
    </xf>
    <xf numFmtId="0" fontId="2" fillId="4" borderId="0" xfId="0" applyFont="1" applyFill="1" applyBorder="1" applyAlignment="1" applyProtection="1">
      <alignment horizontal="right" vertical="center" shrinkToFit="1" readingOrder="2"/>
    </xf>
    <xf numFmtId="0" fontId="20" fillId="4" borderId="37" xfId="0" applyFont="1" applyFill="1" applyBorder="1" applyAlignment="1" applyProtection="1">
      <alignment horizontal="center" vertical="center" wrapText="1" readingOrder="2"/>
    </xf>
    <xf numFmtId="0" fontId="20" fillId="4" borderId="34" xfId="0" applyFont="1" applyFill="1" applyBorder="1" applyAlignment="1" applyProtection="1">
      <alignment horizontal="center" vertical="center" wrapText="1" readingOrder="2"/>
    </xf>
    <xf numFmtId="0" fontId="32" fillId="2" borderId="32" xfId="0" applyFont="1" applyFill="1" applyBorder="1" applyAlignment="1" applyProtection="1">
      <alignment horizontal="center" vertical="center" wrapText="1" readingOrder="2"/>
    </xf>
    <xf numFmtId="0" fontId="32" fillId="2" borderId="60" xfId="0" applyFont="1" applyFill="1" applyBorder="1" applyAlignment="1" applyProtection="1">
      <alignment horizontal="center" vertical="center" wrapText="1" readingOrder="2"/>
    </xf>
    <xf numFmtId="0" fontId="4" fillId="0" borderId="92" xfId="0" applyFont="1" applyBorder="1" applyAlignment="1" applyProtection="1">
      <alignment horizontal="center" vertical="center" shrinkToFit="1"/>
      <protection locked="0"/>
    </xf>
    <xf numFmtId="0" fontId="4" fillId="0" borderId="92" xfId="0" applyFont="1" applyBorder="1" applyAlignment="1" applyProtection="1">
      <alignment horizontal="center" vertical="center" shrinkToFit="1"/>
    </xf>
    <xf numFmtId="0" fontId="4" fillId="0" borderId="96" xfId="0" applyFont="1" applyBorder="1" applyAlignment="1" applyProtection="1">
      <alignment horizontal="center" vertical="center" shrinkToFit="1"/>
    </xf>
    <xf numFmtId="0" fontId="3" fillId="4" borderId="48" xfId="0" applyFont="1" applyFill="1" applyBorder="1" applyAlignment="1" applyProtection="1">
      <alignment horizontal="center" vertical="center" shrinkToFit="1" readingOrder="2"/>
    </xf>
    <xf numFmtId="0" fontId="3" fillId="4" borderId="56" xfId="0" applyFont="1" applyFill="1" applyBorder="1" applyAlignment="1" applyProtection="1">
      <alignment horizontal="center" vertical="center" shrinkToFit="1" readingOrder="2"/>
    </xf>
    <xf numFmtId="0" fontId="3" fillId="4" borderId="50" xfId="0" applyFont="1" applyFill="1" applyBorder="1" applyAlignment="1" applyProtection="1">
      <alignment horizontal="center" vertical="center" shrinkToFit="1" readingOrder="2"/>
    </xf>
    <xf numFmtId="2" fontId="26" fillId="2" borderId="39" xfId="0" applyNumberFormat="1" applyFont="1" applyFill="1" applyBorder="1" applyAlignment="1" applyProtection="1">
      <alignment horizontal="center" vertical="center" shrinkToFit="1"/>
      <protection locked="0"/>
    </xf>
    <xf numFmtId="0" fontId="34" fillId="0" borderId="75" xfId="0" applyFont="1" applyBorder="1" applyAlignment="1" applyProtection="1">
      <alignment horizontal="center" vertical="center" shrinkToFit="1"/>
    </xf>
    <xf numFmtId="0" fontId="34" fillId="0" borderId="77" xfId="0" applyFont="1" applyBorder="1" applyAlignment="1" applyProtection="1">
      <alignment horizontal="center" vertical="center" shrinkToFit="1"/>
    </xf>
    <xf numFmtId="0" fontId="34" fillId="0" borderId="31" xfId="0" applyFont="1" applyBorder="1" applyAlignment="1" applyProtection="1">
      <alignment horizontal="center" vertical="center" shrinkToFit="1"/>
    </xf>
    <xf numFmtId="0" fontId="34" fillId="0" borderId="32" xfId="0" applyFont="1" applyBorder="1" applyAlignment="1" applyProtection="1">
      <alignment horizontal="center" vertical="center" shrinkToFit="1"/>
    </xf>
    <xf numFmtId="0" fontId="2" fillId="0" borderId="32" xfId="0" applyFont="1" applyBorder="1" applyAlignment="1" applyProtection="1">
      <alignment shrinkToFit="1"/>
    </xf>
    <xf numFmtId="0" fontId="34" fillId="0" borderId="14" xfId="0" applyFont="1" applyBorder="1" applyAlignment="1" applyProtection="1">
      <alignment horizontal="center" vertical="center" shrinkToFit="1"/>
    </xf>
    <xf numFmtId="0" fontId="2" fillId="0" borderId="15" xfId="0" applyFont="1" applyBorder="1" applyAlignment="1" applyProtection="1">
      <alignment shrinkToFit="1"/>
    </xf>
    <xf numFmtId="2" fontId="34" fillId="0" borderId="31" xfId="0" applyNumberFormat="1" applyFont="1" applyBorder="1" applyAlignment="1" applyProtection="1">
      <alignment horizontal="center" vertical="center" shrinkToFit="1"/>
    </xf>
    <xf numFmtId="2" fontId="34" fillId="0" borderId="32" xfId="0" applyNumberFormat="1" applyFont="1" applyBorder="1" applyAlignment="1" applyProtection="1">
      <alignment horizontal="center" vertical="center" shrinkToFit="1"/>
    </xf>
    <xf numFmtId="0" fontId="34" fillId="0" borderId="76" xfId="0" applyFont="1" applyBorder="1" applyAlignment="1" applyProtection="1">
      <alignment horizontal="center" vertical="center" shrinkToFit="1"/>
    </xf>
    <xf numFmtId="0" fontId="37" fillId="0" borderId="16" xfId="0" applyFont="1" applyBorder="1" applyAlignment="1" applyProtection="1">
      <alignment horizontal="right" shrinkToFit="1"/>
    </xf>
    <xf numFmtId="0" fontId="37" fillId="0" borderId="22" xfId="0" applyFont="1" applyBorder="1" applyAlignment="1" applyProtection="1">
      <alignment horizontal="right" shrinkToFit="1"/>
    </xf>
    <xf numFmtId="0" fontId="34" fillId="0" borderId="13" xfId="0" applyFont="1" applyBorder="1" applyAlignment="1" applyProtection="1">
      <alignment horizontal="center" vertical="center" shrinkToFit="1"/>
    </xf>
    <xf numFmtId="0" fontId="2" fillId="0" borderId="20" xfId="0" applyFont="1" applyBorder="1" applyAlignment="1" applyProtection="1">
      <alignment shrinkToFit="1"/>
    </xf>
    <xf numFmtId="0" fontId="34" fillId="0" borderId="17" xfId="0" applyFont="1" applyBorder="1" applyAlignment="1" applyProtection="1">
      <alignment horizontal="center" vertical="center" shrinkToFit="1"/>
    </xf>
    <xf numFmtId="0" fontId="2" fillId="0" borderId="19" xfId="0" applyFont="1" applyBorder="1" applyAlignment="1" applyProtection="1">
      <alignment shrinkToFit="1"/>
    </xf>
    <xf numFmtId="0" fontId="34" fillId="0" borderId="21" xfId="0" applyFont="1" applyBorder="1" applyAlignment="1" applyProtection="1">
      <alignment horizontal="center" vertical="center" shrinkToFit="1"/>
    </xf>
    <xf numFmtId="0" fontId="2" fillId="0" borderId="24" xfId="0" applyFont="1" applyBorder="1" applyAlignment="1" applyProtection="1">
      <alignment shrinkToFit="1"/>
    </xf>
    <xf numFmtId="0" fontId="34" fillId="0" borderId="20" xfId="0" applyFont="1" applyBorder="1" applyAlignment="1" applyProtection="1">
      <alignment horizontal="center" vertical="center" shrinkToFit="1"/>
    </xf>
    <xf numFmtId="2" fontId="38" fillId="0" borderId="31" xfId="0" applyNumberFormat="1" applyFont="1" applyBorder="1" applyAlignment="1" applyProtection="1">
      <alignment horizontal="center" vertical="center" wrapText="1" shrinkToFit="1"/>
    </xf>
    <xf numFmtId="2" fontId="38" fillId="0" borderId="32" xfId="0" applyNumberFormat="1" applyFont="1" applyBorder="1" applyAlignment="1" applyProtection="1">
      <alignment horizontal="center" vertical="center" wrapText="1" shrinkToFit="1"/>
    </xf>
    <xf numFmtId="2" fontId="26" fillId="0" borderId="0" xfId="0" applyNumberFormat="1" applyFont="1" applyBorder="1" applyAlignment="1" applyProtection="1">
      <alignment horizontal="center" vertical="center" shrinkToFit="1"/>
    </xf>
    <xf numFmtId="0" fontId="51" fillId="0" borderId="0" xfId="0" applyFont="1" applyBorder="1" applyAlignment="1">
      <alignment horizontal="center" vertical="center"/>
    </xf>
    <xf numFmtId="0" fontId="49" fillId="0" borderId="105" xfId="0" applyFont="1" applyBorder="1" applyAlignment="1">
      <alignment horizontal="center" vertical="center"/>
    </xf>
    <xf numFmtId="0" fontId="49" fillId="0" borderId="104"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7" xfId="0" applyFont="1" applyBorder="1" applyAlignment="1">
      <alignment horizontal="center" vertical="center"/>
    </xf>
    <xf numFmtId="0" fontId="50" fillId="0" borderId="19" xfId="0" applyFont="1" applyBorder="1" applyAlignment="1">
      <alignment horizontal="center" vertical="center"/>
    </xf>
    <xf numFmtId="0" fontId="50" fillId="0" borderId="103" xfId="0" applyFont="1" applyBorder="1" applyAlignment="1">
      <alignment horizontal="center"/>
    </xf>
    <xf numFmtId="0" fontId="50" fillId="0" borderId="21" xfId="0" applyFont="1" applyBorder="1" applyAlignment="1">
      <alignment horizontal="center" vertical="center"/>
    </xf>
    <xf numFmtId="0" fontId="50" fillId="0" borderId="24" xfId="0" applyFont="1" applyBorder="1" applyAlignment="1">
      <alignment horizontal="center" vertical="center"/>
    </xf>
    <xf numFmtId="0" fontId="55" fillId="0" borderId="0" xfId="0" applyFont="1" applyBorder="1" applyAlignment="1">
      <alignment horizontal="center" vertical="center"/>
    </xf>
    <xf numFmtId="0" fontId="50" fillId="0" borderId="111" xfId="0" applyFont="1" applyBorder="1" applyAlignment="1">
      <alignment horizontal="center" vertical="center" shrinkToFit="1"/>
    </xf>
    <xf numFmtId="0" fontId="50" fillId="0" borderId="109" xfId="0" applyFont="1" applyBorder="1" applyAlignment="1">
      <alignment horizontal="center" vertical="center" shrinkToFit="1"/>
    </xf>
    <xf numFmtId="0" fontId="50" fillId="0" borderId="103" xfId="0" applyFont="1" applyBorder="1" applyAlignment="1">
      <alignment horizontal="center" vertical="center" shrinkToFit="1"/>
    </xf>
    <xf numFmtId="0" fontId="50" fillId="0" borderId="108" xfId="0" applyFont="1" applyBorder="1" applyAlignment="1">
      <alignment horizontal="center" vertical="center" shrinkToFit="1"/>
    </xf>
    <xf numFmtId="0" fontId="50" fillId="0" borderId="110" xfId="0" applyFont="1" applyBorder="1" applyAlignment="1">
      <alignment horizontal="center" vertical="center" shrinkToFit="1"/>
    </xf>
    <xf numFmtId="0" fontId="50" fillId="0" borderId="107"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8" xfId="0" applyFont="1" applyBorder="1" applyAlignment="1">
      <alignment horizontal="center" vertical="center" shrinkToFit="1"/>
    </xf>
    <xf numFmtId="0" fontId="56" fillId="0" borderId="124"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16" xfId="0" applyFont="1" applyBorder="1" applyAlignment="1">
      <alignment horizontal="left" vertical="center" shrinkToFit="1"/>
    </xf>
    <xf numFmtId="0" fontId="60" fillId="0" borderId="0" xfId="0" applyFont="1" applyAlignment="1">
      <alignment horizontal="center" vertical="center"/>
    </xf>
    <xf numFmtId="0" fontId="58" fillId="0" borderId="0" xfId="0" applyFont="1" applyAlignment="1">
      <alignment horizontal="center" vertical="center"/>
    </xf>
    <xf numFmtId="0" fontId="7" fillId="0" borderId="119" xfId="0" applyFont="1" applyBorder="1" applyAlignment="1">
      <alignment horizontal="right" vertical="center"/>
    </xf>
    <xf numFmtId="0" fontId="7" fillId="0" borderId="3" xfId="0" applyFont="1" applyBorder="1" applyAlignment="1">
      <alignment horizontal="right" vertical="center"/>
    </xf>
    <xf numFmtId="0" fontId="7" fillId="0" borderId="120" xfId="0" applyFont="1" applyBorder="1" applyAlignment="1">
      <alignment horizontal="right" vertical="center"/>
    </xf>
    <xf numFmtId="0" fontId="7" fillId="0" borderId="5" xfId="0" applyFont="1" applyBorder="1" applyAlignment="1">
      <alignment horizontal="right" vertical="center"/>
    </xf>
    <xf numFmtId="0" fontId="7" fillId="0" borderId="118" xfId="0" applyFont="1" applyBorder="1" applyAlignment="1">
      <alignment horizontal="right" vertical="center"/>
    </xf>
    <xf numFmtId="0" fontId="57" fillId="0" borderId="115" xfId="0" applyFont="1" applyBorder="1" applyAlignment="1">
      <alignment horizontal="right" vertical="center" shrinkToFit="1"/>
    </xf>
    <xf numFmtId="0" fontId="57" fillId="0" borderId="6" xfId="0" applyFont="1" applyBorder="1" applyAlignment="1">
      <alignment horizontal="right" vertical="center" shrinkToFit="1"/>
    </xf>
    <xf numFmtId="0" fontId="7" fillId="0" borderId="6" xfId="0" applyFont="1" applyBorder="1" applyAlignment="1">
      <alignment horizontal="right" vertical="center" shrinkToFit="1"/>
    </xf>
    <xf numFmtId="0" fontId="7" fillId="0" borderId="116" xfId="0" applyFont="1" applyBorder="1" applyAlignment="1">
      <alignment horizontal="right" vertical="center" shrinkToFit="1"/>
    </xf>
    <xf numFmtId="0" fontId="57" fillId="0" borderId="117" xfId="0" applyFont="1" applyBorder="1" applyAlignment="1">
      <alignment horizontal="right" vertical="center"/>
    </xf>
    <xf numFmtId="0" fontId="57" fillId="0" borderId="5" xfId="0" applyFont="1" applyBorder="1" applyAlignment="1">
      <alignment horizontal="right" vertical="center"/>
    </xf>
    <xf numFmtId="0" fontId="7" fillId="0" borderId="121" xfId="0" applyFont="1" applyBorder="1" applyAlignment="1">
      <alignment horizontal="right" vertical="center"/>
    </xf>
    <xf numFmtId="0" fontId="7" fillId="0" borderId="122" xfId="0" applyFont="1" applyBorder="1" applyAlignment="1">
      <alignment horizontal="right" vertical="center"/>
    </xf>
    <xf numFmtId="0" fontId="7" fillId="0" borderId="123" xfId="0" applyFont="1" applyBorder="1" applyAlignment="1">
      <alignment horizontal="right" vertical="center"/>
    </xf>
    <xf numFmtId="0" fontId="7" fillId="0" borderId="119" xfId="0" applyFont="1" applyBorder="1" applyAlignment="1">
      <alignment horizontal="center" vertical="center"/>
    </xf>
    <xf numFmtId="0" fontId="7" fillId="0" borderId="3" xfId="0" applyFont="1" applyBorder="1" applyAlignment="1">
      <alignment horizontal="center" vertical="center"/>
    </xf>
    <xf numFmtId="0" fontId="7" fillId="0" borderId="120" xfId="0" applyFont="1" applyBorder="1" applyAlignment="1">
      <alignment horizontal="center" vertical="center"/>
    </xf>
    <xf numFmtId="0" fontId="7" fillId="0" borderId="5" xfId="0" applyFont="1" applyBorder="1" applyAlignment="1">
      <alignment horizontal="center" vertical="center"/>
    </xf>
    <xf numFmtId="0" fontId="7" fillId="0" borderId="118"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EF4EC"/>
      <color rgb="FF005EA4"/>
      <color rgb="FFF9FCFD"/>
      <color rgb="FFE8F5F8"/>
      <color rgb="FFFEF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Q13"/>
  <sheetViews>
    <sheetView rightToLeft="1" workbookViewId="0">
      <selection activeCell="G15" sqref="G15"/>
    </sheetView>
  </sheetViews>
  <sheetFormatPr defaultRowHeight="14.25"/>
  <sheetData>
    <row r="1" spans="2:17" ht="6" customHeight="1"/>
    <row r="2" spans="2:17" hidden="1"/>
    <row r="3" spans="2:17">
      <c r="B3" s="212" t="s">
        <v>4307</v>
      </c>
      <c r="C3" s="213"/>
      <c r="D3" s="213"/>
      <c r="E3" s="213"/>
      <c r="F3" s="213"/>
      <c r="G3" s="213"/>
      <c r="H3" s="213"/>
      <c r="I3" s="213"/>
      <c r="J3" s="213"/>
      <c r="K3" s="213"/>
      <c r="L3" s="213"/>
      <c r="M3" s="213"/>
      <c r="N3" s="213"/>
      <c r="O3" s="213"/>
      <c r="P3" s="213"/>
      <c r="Q3" s="213"/>
    </row>
    <row r="4" spans="2:17">
      <c r="B4" s="213"/>
      <c r="C4" s="213"/>
      <c r="D4" s="213"/>
      <c r="E4" s="213"/>
      <c r="F4" s="213"/>
      <c r="G4" s="213"/>
      <c r="H4" s="213"/>
      <c r="I4" s="213"/>
      <c r="J4" s="213"/>
      <c r="K4" s="213"/>
      <c r="L4" s="213"/>
      <c r="M4" s="213"/>
      <c r="N4" s="213"/>
      <c r="O4" s="213"/>
      <c r="P4" s="213"/>
      <c r="Q4" s="213"/>
    </row>
    <row r="5" spans="2:17">
      <c r="B5" s="213"/>
      <c r="C5" s="213"/>
      <c r="D5" s="213"/>
      <c r="E5" s="213"/>
      <c r="F5" s="213"/>
      <c r="G5" s="213"/>
      <c r="H5" s="213"/>
      <c r="I5" s="213"/>
      <c r="J5" s="213"/>
      <c r="K5" s="213"/>
      <c r="L5" s="213"/>
      <c r="M5" s="213"/>
      <c r="N5" s="213"/>
      <c r="O5" s="213"/>
      <c r="P5" s="213"/>
      <c r="Q5" s="213"/>
    </row>
    <row r="6" spans="2:17">
      <c r="B6" s="213"/>
      <c r="C6" s="213"/>
      <c r="D6" s="213"/>
      <c r="E6" s="213"/>
      <c r="F6" s="213"/>
      <c r="G6" s="213"/>
      <c r="H6" s="213"/>
      <c r="I6" s="213"/>
      <c r="J6" s="213"/>
      <c r="K6" s="213"/>
      <c r="L6" s="213"/>
      <c r="M6" s="213"/>
      <c r="N6" s="213"/>
      <c r="O6" s="213"/>
      <c r="P6" s="213"/>
      <c r="Q6" s="213"/>
    </row>
    <row r="7" spans="2:17" ht="125.25" customHeight="1">
      <c r="B7" s="213"/>
      <c r="C7" s="213"/>
      <c r="D7" s="213"/>
      <c r="E7" s="213"/>
      <c r="F7" s="213"/>
      <c r="G7" s="213"/>
      <c r="H7" s="213"/>
      <c r="I7" s="213"/>
      <c r="J7" s="213"/>
      <c r="K7" s="213"/>
      <c r="L7" s="213"/>
      <c r="M7" s="213"/>
      <c r="N7" s="213"/>
      <c r="O7" s="213"/>
      <c r="P7" s="213"/>
      <c r="Q7" s="213"/>
    </row>
    <row r="9" spans="2:17" ht="28.5">
      <c r="G9" s="210"/>
      <c r="H9" s="210"/>
      <c r="I9" s="210"/>
      <c r="J9" s="210"/>
      <c r="K9" s="210"/>
    </row>
    <row r="10" spans="2:17" ht="14.25" customHeight="1">
      <c r="F10" s="211"/>
      <c r="G10" s="214" t="s">
        <v>4308</v>
      </c>
      <c r="H10" s="215"/>
      <c r="I10" s="215"/>
      <c r="J10" s="215"/>
      <c r="K10" s="215"/>
    </row>
    <row r="11" spans="2:17">
      <c r="F11" s="211"/>
      <c r="G11" s="215"/>
      <c r="H11" s="215"/>
      <c r="I11" s="215"/>
      <c r="J11" s="215"/>
      <c r="K11" s="215"/>
    </row>
    <row r="12" spans="2:17">
      <c r="F12" s="211"/>
      <c r="G12" s="215"/>
      <c r="H12" s="215"/>
      <c r="I12" s="215"/>
      <c r="J12" s="215"/>
      <c r="K12" s="215"/>
    </row>
    <row r="13" spans="2:17" ht="69" customHeight="1">
      <c r="F13" s="211"/>
      <c r="G13" s="215"/>
      <c r="H13" s="215"/>
      <c r="I13" s="215"/>
      <c r="J13" s="215"/>
      <c r="K13" s="215"/>
    </row>
  </sheetData>
  <mergeCells count="2">
    <mergeCell ref="B3:Q7"/>
    <mergeCell ref="G10:K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
  <dimension ref="A1:D6302"/>
  <sheetViews>
    <sheetView rightToLeft="1" zoomScale="115" zoomScaleNormal="115" workbookViewId="0">
      <pane xSplit="2" ySplit="2" topLeftCell="C3" activePane="bottomRight" state="frozen"/>
      <selection pane="topRight" activeCell="C1" sqref="C1"/>
      <selection pane="bottomLeft" activeCell="A3" sqref="A3"/>
      <selection pane="bottomRight" activeCell="C168" sqref="C168"/>
    </sheetView>
  </sheetViews>
  <sheetFormatPr defaultColWidth="9" defaultRowHeight="15.75"/>
  <cols>
    <col min="1" max="1" width="4.5" style="138" bestFit="1" customWidth="1"/>
    <col min="2" max="2" width="4.75" style="138" hidden="1" customWidth="1"/>
    <col min="3" max="3" width="15.75" style="138" customWidth="1"/>
    <col min="4" max="4" width="100.625" style="138" customWidth="1"/>
    <col min="5" max="16384" width="9" style="138"/>
  </cols>
  <sheetData>
    <row r="1" spans="1:4" ht="20.100000000000001" customHeight="1">
      <c r="A1" s="159" t="s">
        <v>97</v>
      </c>
      <c r="B1" s="159" t="s">
        <v>0</v>
      </c>
      <c r="C1" s="159" t="s">
        <v>1</v>
      </c>
      <c r="D1" s="159" t="s">
        <v>2</v>
      </c>
    </row>
    <row r="2" spans="1:4" ht="20.100000000000001" customHeight="1">
      <c r="A2" s="139" t="s">
        <v>4211</v>
      </c>
      <c r="B2" s="139" t="s">
        <v>4211</v>
      </c>
      <c r="C2" s="139" t="s">
        <v>261</v>
      </c>
      <c r="D2" s="139" t="s">
        <v>262</v>
      </c>
    </row>
    <row r="3" spans="1:4" ht="20.100000000000001" customHeight="1">
      <c r="A3" s="137">
        <v>1001</v>
      </c>
      <c r="B3" s="137">
        <v>1</v>
      </c>
      <c r="C3" s="137" t="s">
        <v>3</v>
      </c>
      <c r="D3" s="137" t="s">
        <v>4</v>
      </c>
    </row>
    <row r="4" spans="1:4" ht="20.100000000000001" customHeight="1">
      <c r="A4" s="137">
        <v>1002</v>
      </c>
      <c r="B4" s="137">
        <v>2</v>
      </c>
      <c r="C4" s="137" t="s">
        <v>3</v>
      </c>
      <c r="D4" s="137" t="s">
        <v>5</v>
      </c>
    </row>
    <row r="5" spans="1:4" ht="20.100000000000001" customHeight="1">
      <c r="A5" s="137">
        <v>1003</v>
      </c>
      <c r="B5" s="137">
        <v>3</v>
      </c>
      <c r="C5" s="137" t="s">
        <v>3</v>
      </c>
      <c r="D5" s="137" t="s">
        <v>6</v>
      </c>
    </row>
    <row r="6" spans="1:4" ht="20.100000000000001" customHeight="1">
      <c r="A6" s="137">
        <v>1004</v>
      </c>
      <c r="B6" s="137">
        <v>4</v>
      </c>
      <c r="C6" s="137" t="s">
        <v>3</v>
      </c>
      <c r="D6" s="137" t="s">
        <v>4169</v>
      </c>
    </row>
    <row r="7" spans="1:4" ht="20.100000000000001" customHeight="1">
      <c r="A7" s="137">
        <v>1005</v>
      </c>
      <c r="B7" s="137">
        <v>5</v>
      </c>
      <c r="C7" s="137" t="s">
        <v>3</v>
      </c>
      <c r="D7" s="137" t="s">
        <v>7</v>
      </c>
    </row>
    <row r="8" spans="1:4" ht="20.100000000000001" customHeight="1">
      <c r="A8" s="137">
        <v>1006</v>
      </c>
      <c r="B8" s="137">
        <v>6</v>
      </c>
      <c r="C8" s="137" t="s">
        <v>3</v>
      </c>
      <c r="D8" s="137" t="s">
        <v>8</v>
      </c>
    </row>
    <row r="9" spans="1:4" ht="20.100000000000001" customHeight="1">
      <c r="A9" s="137">
        <v>1007</v>
      </c>
      <c r="B9" s="137">
        <v>7</v>
      </c>
      <c r="C9" s="137" t="s">
        <v>3</v>
      </c>
      <c r="D9" s="137" t="s">
        <v>9</v>
      </c>
    </row>
    <row r="10" spans="1:4" ht="20.100000000000001" customHeight="1">
      <c r="A10" s="137">
        <v>1008</v>
      </c>
      <c r="B10" s="137">
        <v>8</v>
      </c>
      <c r="C10" s="137" t="s">
        <v>3</v>
      </c>
      <c r="D10" s="137" t="s">
        <v>10</v>
      </c>
    </row>
    <row r="11" spans="1:4" ht="20.100000000000001" customHeight="1">
      <c r="A11" s="137">
        <v>1009</v>
      </c>
      <c r="B11" s="137">
        <v>9</v>
      </c>
      <c r="C11" s="137" t="s">
        <v>3</v>
      </c>
      <c r="D11" s="137" t="s">
        <v>11</v>
      </c>
    </row>
    <row r="12" spans="1:4" ht="20.100000000000001" customHeight="1">
      <c r="A12" s="137">
        <v>1010</v>
      </c>
      <c r="B12" s="137">
        <v>10</v>
      </c>
      <c r="C12" s="137" t="s">
        <v>3</v>
      </c>
      <c r="D12" s="137" t="s">
        <v>12</v>
      </c>
    </row>
    <row r="13" spans="1:4" ht="20.100000000000001" customHeight="1">
      <c r="A13" s="137">
        <v>1011</v>
      </c>
      <c r="B13" s="137">
        <v>11</v>
      </c>
      <c r="C13" s="137" t="s">
        <v>3</v>
      </c>
      <c r="D13" s="137" t="s">
        <v>13</v>
      </c>
    </row>
    <row r="14" spans="1:4" ht="20.100000000000001" customHeight="1">
      <c r="A14" s="137">
        <v>1012</v>
      </c>
      <c r="B14" s="137">
        <v>12</v>
      </c>
      <c r="C14" s="137" t="s">
        <v>3</v>
      </c>
      <c r="D14" s="137" t="s">
        <v>14</v>
      </c>
    </row>
    <row r="15" spans="1:4" ht="20.100000000000001" customHeight="1">
      <c r="A15" s="137">
        <v>1013</v>
      </c>
      <c r="B15" s="137">
        <v>13</v>
      </c>
      <c r="C15" s="137" t="s">
        <v>3</v>
      </c>
      <c r="D15" s="137" t="s">
        <v>15</v>
      </c>
    </row>
    <row r="16" spans="1:4" ht="20.100000000000001" customHeight="1">
      <c r="A16" s="137">
        <v>1014</v>
      </c>
      <c r="B16" s="137">
        <v>14</v>
      </c>
      <c r="C16" s="137" t="s">
        <v>3</v>
      </c>
      <c r="D16" s="137" t="s">
        <v>16</v>
      </c>
    </row>
    <row r="17" spans="1:4" ht="20.100000000000001" customHeight="1">
      <c r="A17" s="137">
        <v>1015</v>
      </c>
      <c r="B17" s="137">
        <v>15</v>
      </c>
      <c r="C17" s="137" t="s">
        <v>3</v>
      </c>
      <c r="D17" s="137" t="s">
        <v>17</v>
      </c>
    </row>
    <row r="18" spans="1:4" ht="20.100000000000001" customHeight="1">
      <c r="A18" s="137">
        <v>1016</v>
      </c>
      <c r="B18" s="137">
        <v>16</v>
      </c>
      <c r="C18" s="137" t="s">
        <v>3</v>
      </c>
      <c r="D18" s="158"/>
    </row>
    <row r="19" spans="1:4" ht="20.100000000000001" customHeight="1">
      <c r="A19" s="137">
        <v>1017</v>
      </c>
      <c r="B19" s="137">
        <v>17</v>
      </c>
      <c r="C19" s="137" t="s">
        <v>3</v>
      </c>
      <c r="D19" s="158"/>
    </row>
    <row r="20" spans="1:4" ht="20.100000000000001" customHeight="1">
      <c r="A20" s="137">
        <v>1018</v>
      </c>
      <c r="B20" s="137">
        <v>18</v>
      </c>
      <c r="C20" s="137" t="s">
        <v>3</v>
      </c>
      <c r="D20" s="158"/>
    </row>
    <row r="21" spans="1:4" ht="20.100000000000001" customHeight="1">
      <c r="A21" s="137">
        <v>1019</v>
      </c>
      <c r="B21" s="137">
        <v>19</v>
      </c>
      <c r="C21" s="137" t="s">
        <v>3</v>
      </c>
      <c r="D21" s="158"/>
    </row>
    <row r="22" spans="1:4" ht="20.100000000000001" customHeight="1">
      <c r="A22" s="137">
        <v>1020</v>
      </c>
      <c r="B22" s="137">
        <v>1</v>
      </c>
      <c r="C22" s="137" t="s">
        <v>18</v>
      </c>
      <c r="D22" s="137" t="s">
        <v>19</v>
      </c>
    </row>
    <row r="23" spans="1:4" ht="20.100000000000001" customHeight="1">
      <c r="A23" s="137">
        <v>1021</v>
      </c>
      <c r="B23" s="137">
        <v>2</v>
      </c>
      <c r="C23" s="137" t="s">
        <v>18</v>
      </c>
      <c r="D23" s="137" t="s">
        <v>20</v>
      </c>
    </row>
    <row r="24" spans="1:4" ht="20.100000000000001" customHeight="1">
      <c r="A24" s="137">
        <v>1022</v>
      </c>
      <c r="B24" s="137">
        <v>3</v>
      </c>
      <c r="C24" s="137" t="s">
        <v>18</v>
      </c>
      <c r="D24" s="137" t="s">
        <v>21</v>
      </c>
    </row>
    <row r="25" spans="1:4" ht="20.100000000000001" customHeight="1">
      <c r="A25" s="137">
        <v>1023</v>
      </c>
      <c r="B25" s="137">
        <v>4</v>
      </c>
      <c r="C25" s="137" t="s">
        <v>18</v>
      </c>
      <c r="D25" s="137" t="s">
        <v>22</v>
      </c>
    </row>
    <row r="26" spans="1:4" ht="20.100000000000001" customHeight="1">
      <c r="A26" s="137">
        <v>1024</v>
      </c>
      <c r="B26" s="137">
        <v>5</v>
      </c>
      <c r="C26" s="137" t="s">
        <v>18</v>
      </c>
      <c r="D26" s="137" t="s">
        <v>23</v>
      </c>
    </row>
    <row r="27" spans="1:4" ht="20.100000000000001" customHeight="1">
      <c r="A27" s="137">
        <v>1025</v>
      </c>
      <c r="B27" s="137">
        <v>6</v>
      </c>
      <c r="C27" s="137" t="s">
        <v>18</v>
      </c>
      <c r="D27" s="137" t="s">
        <v>24</v>
      </c>
    </row>
    <row r="28" spans="1:4" ht="20.100000000000001" customHeight="1">
      <c r="A28" s="137">
        <v>1026</v>
      </c>
      <c r="B28" s="137">
        <v>7</v>
      </c>
      <c r="C28" s="137" t="s">
        <v>18</v>
      </c>
      <c r="D28" s="137" t="s">
        <v>25</v>
      </c>
    </row>
    <row r="29" spans="1:4" ht="20.100000000000001" customHeight="1">
      <c r="A29" s="137">
        <v>1027</v>
      </c>
      <c r="B29" s="137">
        <v>8</v>
      </c>
      <c r="C29" s="137" t="s">
        <v>18</v>
      </c>
      <c r="D29" s="137" t="s">
        <v>26</v>
      </c>
    </row>
    <row r="30" spans="1:4" ht="20.100000000000001" customHeight="1">
      <c r="A30" s="137">
        <v>1028</v>
      </c>
      <c r="B30" s="137">
        <v>9</v>
      </c>
      <c r="C30" s="137" t="s">
        <v>18</v>
      </c>
      <c r="D30" s="137" t="s">
        <v>27</v>
      </c>
    </row>
    <row r="31" spans="1:4" ht="20.100000000000001" customHeight="1">
      <c r="A31" s="137">
        <v>1029</v>
      </c>
      <c r="B31" s="137">
        <v>10</v>
      </c>
      <c r="C31" s="137" t="s">
        <v>18</v>
      </c>
      <c r="D31" s="137" t="s">
        <v>28</v>
      </c>
    </row>
    <row r="32" spans="1:4" ht="20.100000000000001" customHeight="1">
      <c r="A32" s="137">
        <v>1030</v>
      </c>
      <c r="B32" s="137">
        <v>11</v>
      </c>
      <c r="C32" s="137" t="s">
        <v>18</v>
      </c>
      <c r="D32" s="137" t="s">
        <v>29</v>
      </c>
    </row>
    <row r="33" spans="1:4" ht="20.100000000000001" customHeight="1">
      <c r="A33" s="137">
        <v>1031</v>
      </c>
      <c r="B33" s="137">
        <v>12</v>
      </c>
      <c r="C33" s="137" t="s">
        <v>18</v>
      </c>
      <c r="D33" s="137" t="s">
        <v>30</v>
      </c>
    </row>
    <row r="34" spans="1:4" ht="20.100000000000001" customHeight="1">
      <c r="A34" s="137">
        <v>1032</v>
      </c>
      <c r="B34" s="137">
        <v>13</v>
      </c>
      <c r="C34" s="137" t="s">
        <v>18</v>
      </c>
      <c r="D34" s="137" t="s">
        <v>31</v>
      </c>
    </row>
    <row r="35" spans="1:4" ht="20.100000000000001" customHeight="1">
      <c r="A35" s="137">
        <v>1033</v>
      </c>
      <c r="B35" s="137">
        <v>14</v>
      </c>
      <c r="C35" s="137" t="s">
        <v>18</v>
      </c>
      <c r="D35" s="137" t="s">
        <v>32</v>
      </c>
    </row>
    <row r="36" spans="1:4" ht="20.100000000000001" customHeight="1">
      <c r="A36" s="137">
        <v>1034</v>
      </c>
      <c r="B36" s="137">
        <v>15</v>
      </c>
      <c r="C36" s="137" t="s">
        <v>18</v>
      </c>
      <c r="D36" s="137" t="s">
        <v>263</v>
      </c>
    </row>
    <row r="37" spans="1:4" ht="20.100000000000001" customHeight="1">
      <c r="A37" s="137">
        <v>1035</v>
      </c>
      <c r="B37" s="137">
        <v>16</v>
      </c>
      <c r="C37" s="137" t="s">
        <v>18</v>
      </c>
      <c r="D37" s="158"/>
    </row>
    <row r="38" spans="1:4" ht="20.100000000000001" customHeight="1">
      <c r="A38" s="137">
        <v>1036</v>
      </c>
      <c r="B38" s="137">
        <v>17</v>
      </c>
      <c r="C38" s="137" t="s">
        <v>18</v>
      </c>
      <c r="D38" s="158"/>
    </row>
    <row r="39" spans="1:4" ht="20.100000000000001" customHeight="1">
      <c r="A39" s="137">
        <v>1037</v>
      </c>
      <c r="B39" s="137">
        <v>18</v>
      </c>
      <c r="C39" s="137" t="s">
        <v>18</v>
      </c>
      <c r="D39" s="158"/>
    </row>
    <row r="40" spans="1:4" ht="20.100000000000001" customHeight="1">
      <c r="A40" s="137">
        <v>1038</v>
      </c>
      <c r="B40" s="137">
        <v>19</v>
      </c>
      <c r="C40" s="137" t="s">
        <v>18</v>
      </c>
      <c r="D40" s="158"/>
    </row>
    <row r="41" spans="1:4" ht="20.100000000000001" customHeight="1">
      <c r="A41" s="137">
        <v>1039</v>
      </c>
      <c r="B41" s="137">
        <v>20</v>
      </c>
      <c r="C41" s="137" t="s">
        <v>18</v>
      </c>
      <c r="D41" s="158"/>
    </row>
    <row r="42" spans="1:4" ht="20.100000000000001" customHeight="1">
      <c r="A42" s="137">
        <v>1040</v>
      </c>
      <c r="B42" s="137">
        <v>1</v>
      </c>
      <c r="C42" s="137" t="s">
        <v>33</v>
      </c>
      <c r="D42" s="137" t="s">
        <v>4170</v>
      </c>
    </row>
    <row r="43" spans="1:4" ht="20.100000000000001" customHeight="1">
      <c r="A43" s="137">
        <v>1041</v>
      </c>
      <c r="B43" s="137">
        <v>2</v>
      </c>
      <c r="C43" s="137" t="s">
        <v>33</v>
      </c>
      <c r="D43" s="137" t="s">
        <v>4171</v>
      </c>
    </row>
    <row r="44" spans="1:4" ht="20.100000000000001" customHeight="1">
      <c r="A44" s="137">
        <v>1042</v>
      </c>
      <c r="B44" s="137">
        <v>3</v>
      </c>
      <c r="C44" s="137" t="s">
        <v>33</v>
      </c>
      <c r="D44" s="137" t="s">
        <v>4172</v>
      </c>
    </row>
    <row r="45" spans="1:4" ht="20.100000000000001" customHeight="1">
      <c r="A45" s="137">
        <v>1043</v>
      </c>
      <c r="B45" s="137">
        <v>4</v>
      </c>
      <c r="C45" s="137" t="s">
        <v>33</v>
      </c>
      <c r="D45" s="137" t="s">
        <v>4173</v>
      </c>
    </row>
    <row r="46" spans="1:4" ht="20.100000000000001" customHeight="1">
      <c r="A46" s="137">
        <v>1044</v>
      </c>
      <c r="B46" s="137">
        <v>5</v>
      </c>
      <c r="C46" s="137" t="s">
        <v>33</v>
      </c>
      <c r="D46" s="137" t="s">
        <v>4174</v>
      </c>
    </row>
    <row r="47" spans="1:4" ht="20.100000000000001" customHeight="1">
      <c r="A47" s="137">
        <v>1045</v>
      </c>
      <c r="B47" s="137">
        <v>6</v>
      </c>
      <c r="C47" s="137" t="s">
        <v>33</v>
      </c>
      <c r="D47" s="137" t="s">
        <v>4175</v>
      </c>
    </row>
    <row r="48" spans="1:4" ht="20.100000000000001" customHeight="1">
      <c r="A48" s="137">
        <v>1046</v>
      </c>
      <c r="B48" s="137">
        <v>7</v>
      </c>
      <c r="C48" s="137" t="s">
        <v>33</v>
      </c>
      <c r="D48" s="137" t="s">
        <v>4176</v>
      </c>
    </row>
    <row r="49" spans="1:4" ht="20.100000000000001" customHeight="1">
      <c r="A49" s="137">
        <v>1047</v>
      </c>
      <c r="B49" s="137">
        <v>8</v>
      </c>
      <c r="C49" s="137" t="s">
        <v>33</v>
      </c>
      <c r="D49" s="137" t="s">
        <v>4177</v>
      </c>
    </row>
    <row r="50" spans="1:4" ht="20.100000000000001" customHeight="1">
      <c r="A50" s="137">
        <v>1048</v>
      </c>
      <c r="B50" s="137">
        <v>9</v>
      </c>
      <c r="C50" s="137" t="s">
        <v>33</v>
      </c>
      <c r="D50" s="137" t="s">
        <v>4178</v>
      </c>
    </row>
    <row r="51" spans="1:4" ht="20.100000000000001" customHeight="1">
      <c r="A51" s="137">
        <v>1049</v>
      </c>
      <c r="B51" s="137">
        <v>10</v>
      </c>
      <c r="C51" s="137" t="s">
        <v>33</v>
      </c>
      <c r="D51" s="137" t="s">
        <v>4179</v>
      </c>
    </row>
    <row r="52" spans="1:4" ht="20.100000000000001" customHeight="1">
      <c r="A52" s="137">
        <v>1050</v>
      </c>
      <c r="B52" s="137">
        <v>11</v>
      </c>
      <c r="C52" s="137" t="s">
        <v>33</v>
      </c>
      <c r="D52" s="137" t="s">
        <v>4180</v>
      </c>
    </row>
    <row r="53" spans="1:4" ht="20.100000000000001" customHeight="1">
      <c r="A53" s="137">
        <v>1051</v>
      </c>
      <c r="B53" s="137">
        <v>12</v>
      </c>
      <c r="C53" s="137" t="s">
        <v>33</v>
      </c>
      <c r="D53" s="137" t="s">
        <v>4181</v>
      </c>
    </row>
    <row r="54" spans="1:4" ht="20.100000000000001" customHeight="1">
      <c r="A54" s="137">
        <v>1052</v>
      </c>
      <c r="B54" s="137">
        <v>13</v>
      </c>
      <c r="C54" s="137" t="s">
        <v>33</v>
      </c>
      <c r="D54" s="137" t="s">
        <v>4182</v>
      </c>
    </row>
    <row r="55" spans="1:4" ht="20.100000000000001" customHeight="1">
      <c r="A55" s="137">
        <v>1053</v>
      </c>
      <c r="B55" s="137">
        <v>14</v>
      </c>
      <c r="C55" s="137" t="s">
        <v>33</v>
      </c>
      <c r="D55" s="137" t="s">
        <v>4183</v>
      </c>
    </row>
    <row r="56" spans="1:4" ht="20.100000000000001" customHeight="1">
      <c r="A56" s="137">
        <v>1054</v>
      </c>
      <c r="B56" s="137">
        <v>15</v>
      </c>
      <c r="C56" s="137" t="s">
        <v>33</v>
      </c>
      <c r="D56" s="137" t="s">
        <v>34</v>
      </c>
    </row>
    <row r="57" spans="1:4" ht="20.100000000000001" customHeight="1">
      <c r="A57" s="137">
        <v>1055</v>
      </c>
      <c r="B57" s="137">
        <v>16</v>
      </c>
      <c r="C57" s="137" t="s">
        <v>33</v>
      </c>
      <c r="D57" s="158"/>
    </row>
    <row r="58" spans="1:4" ht="20.100000000000001" customHeight="1">
      <c r="A58" s="137">
        <v>1056</v>
      </c>
      <c r="B58" s="137">
        <v>17</v>
      </c>
      <c r="C58" s="137" t="s">
        <v>33</v>
      </c>
      <c r="D58" s="158"/>
    </row>
    <row r="59" spans="1:4" ht="20.100000000000001" customHeight="1">
      <c r="A59" s="137">
        <v>1057</v>
      </c>
      <c r="B59" s="137">
        <v>18</v>
      </c>
      <c r="C59" s="137" t="s">
        <v>33</v>
      </c>
      <c r="D59" s="158"/>
    </row>
    <row r="60" spans="1:4" ht="20.100000000000001" customHeight="1">
      <c r="A60" s="137">
        <v>1058</v>
      </c>
      <c r="B60" s="137">
        <v>19</v>
      </c>
      <c r="C60" s="137" t="s">
        <v>33</v>
      </c>
      <c r="D60" s="158"/>
    </row>
    <row r="61" spans="1:4" ht="20.100000000000001" customHeight="1">
      <c r="A61" s="137">
        <v>1059</v>
      </c>
      <c r="B61" s="137">
        <v>20</v>
      </c>
      <c r="C61" s="137" t="s">
        <v>33</v>
      </c>
      <c r="D61" s="158"/>
    </row>
    <row r="62" spans="1:4" ht="20.100000000000001" customHeight="1">
      <c r="A62" s="137">
        <v>1060</v>
      </c>
      <c r="B62" s="137">
        <v>1</v>
      </c>
      <c r="C62" s="137" t="s">
        <v>35</v>
      </c>
      <c r="D62" s="137" t="s">
        <v>4184</v>
      </c>
    </row>
    <row r="63" spans="1:4" ht="20.100000000000001" customHeight="1">
      <c r="A63" s="137">
        <v>1061</v>
      </c>
      <c r="B63" s="137">
        <v>2</v>
      </c>
      <c r="C63" s="137" t="s">
        <v>35</v>
      </c>
      <c r="D63" s="137" t="s">
        <v>36</v>
      </c>
    </row>
    <row r="64" spans="1:4" ht="20.100000000000001" customHeight="1">
      <c r="A64" s="137">
        <v>1062</v>
      </c>
      <c r="B64" s="137">
        <v>3</v>
      </c>
      <c r="C64" s="137" t="s">
        <v>35</v>
      </c>
      <c r="D64" s="137" t="s">
        <v>37</v>
      </c>
    </row>
    <row r="65" spans="1:4" ht="20.100000000000001" customHeight="1">
      <c r="A65" s="137">
        <v>1063</v>
      </c>
      <c r="B65" s="137">
        <v>4</v>
      </c>
      <c r="C65" s="137" t="s">
        <v>35</v>
      </c>
      <c r="D65" s="137" t="s">
        <v>4185</v>
      </c>
    </row>
    <row r="66" spans="1:4" ht="20.100000000000001" customHeight="1">
      <c r="A66" s="137">
        <v>1064</v>
      </c>
      <c r="B66" s="137">
        <v>5</v>
      </c>
      <c r="C66" s="137" t="s">
        <v>35</v>
      </c>
      <c r="D66" s="137" t="s">
        <v>4186</v>
      </c>
    </row>
    <row r="67" spans="1:4" ht="20.100000000000001" customHeight="1">
      <c r="A67" s="137">
        <v>1065</v>
      </c>
      <c r="B67" s="137">
        <v>6</v>
      </c>
      <c r="C67" s="137" t="s">
        <v>35</v>
      </c>
      <c r="D67" s="137" t="s">
        <v>4187</v>
      </c>
    </row>
    <row r="68" spans="1:4" ht="20.100000000000001" customHeight="1">
      <c r="A68" s="137">
        <v>1066</v>
      </c>
      <c r="B68" s="137">
        <v>7</v>
      </c>
      <c r="C68" s="137" t="s">
        <v>35</v>
      </c>
      <c r="D68" s="137" t="s">
        <v>4188</v>
      </c>
    </row>
    <row r="69" spans="1:4" ht="20.100000000000001" customHeight="1">
      <c r="A69" s="137">
        <v>1067</v>
      </c>
      <c r="B69" s="137">
        <v>8</v>
      </c>
      <c r="C69" s="137" t="s">
        <v>35</v>
      </c>
      <c r="D69" s="137" t="s">
        <v>4189</v>
      </c>
    </row>
    <row r="70" spans="1:4" ht="20.100000000000001" customHeight="1">
      <c r="A70" s="137">
        <v>1068</v>
      </c>
      <c r="B70" s="137">
        <v>9</v>
      </c>
      <c r="C70" s="137" t="s">
        <v>35</v>
      </c>
      <c r="D70" s="137" t="s">
        <v>4190</v>
      </c>
    </row>
    <row r="71" spans="1:4" ht="20.100000000000001" customHeight="1">
      <c r="A71" s="137">
        <v>1069</v>
      </c>
      <c r="B71" s="137">
        <v>10</v>
      </c>
      <c r="C71" s="137" t="s">
        <v>35</v>
      </c>
      <c r="D71" s="137" t="s">
        <v>38</v>
      </c>
    </row>
    <row r="72" spans="1:4" ht="20.100000000000001" customHeight="1">
      <c r="A72" s="137">
        <v>1070</v>
      </c>
      <c r="B72" s="137">
        <v>11</v>
      </c>
      <c r="C72" s="137" t="s">
        <v>35</v>
      </c>
      <c r="D72" s="137" t="s">
        <v>39</v>
      </c>
    </row>
    <row r="73" spans="1:4" ht="20.100000000000001" customHeight="1">
      <c r="A73" s="137">
        <v>1071</v>
      </c>
      <c r="B73" s="137">
        <v>12</v>
      </c>
      <c r="C73" s="137" t="s">
        <v>35</v>
      </c>
      <c r="D73" s="137" t="s">
        <v>4191</v>
      </c>
    </row>
    <row r="74" spans="1:4" ht="20.100000000000001" customHeight="1">
      <c r="A74" s="137">
        <v>1072</v>
      </c>
      <c r="B74" s="137">
        <v>13</v>
      </c>
      <c r="C74" s="137" t="s">
        <v>35</v>
      </c>
      <c r="D74" s="158"/>
    </row>
    <row r="75" spans="1:4" ht="20.100000000000001" customHeight="1">
      <c r="A75" s="137">
        <v>1073</v>
      </c>
      <c r="B75" s="137">
        <v>14</v>
      </c>
      <c r="C75" s="137" t="s">
        <v>35</v>
      </c>
      <c r="D75" s="158"/>
    </row>
    <row r="76" spans="1:4" ht="20.100000000000001" customHeight="1">
      <c r="A76" s="137">
        <v>1074</v>
      </c>
      <c r="B76" s="137">
        <v>15</v>
      </c>
      <c r="C76" s="137" t="s">
        <v>35</v>
      </c>
      <c r="D76" s="158"/>
    </row>
    <row r="77" spans="1:4" ht="20.100000000000001" customHeight="1">
      <c r="A77" s="137">
        <v>1075</v>
      </c>
      <c r="B77" s="137">
        <v>16</v>
      </c>
      <c r="C77" s="137" t="s">
        <v>35</v>
      </c>
      <c r="D77" s="158"/>
    </row>
    <row r="78" spans="1:4" ht="20.100000000000001" customHeight="1">
      <c r="A78" s="137">
        <v>1076</v>
      </c>
      <c r="B78" s="137">
        <v>17</v>
      </c>
      <c r="C78" s="137" t="s">
        <v>35</v>
      </c>
      <c r="D78" s="158"/>
    </row>
    <row r="79" spans="1:4" ht="20.100000000000001" customHeight="1">
      <c r="A79" s="137">
        <v>1077</v>
      </c>
      <c r="B79" s="137">
        <v>18</v>
      </c>
      <c r="C79" s="137" t="s">
        <v>35</v>
      </c>
      <c r="D79" s="158"/>
    </row>
    <row r="80" spans="1:4" ht="20.100000000000001" customHeight="1">
      <c r="A80" s="137">
        <v>1078</v>
      </c>
      <c r="B80" s="137">
        <v>19</v>
      </c>
      <c r="C80" s="137" t="s">
        <v>35</v>
      </c>
      <c r="D80" s="158"/>
    </row>
    <row r="81" spans="1:4" ht="20.100000000000001" customHeight="1">
      <c r="A81" s="137">
        <v>1079</v>
      </c>
      <c r="B81" s="137">
        <v>20</v>
      </c>
      <c r="C81" s="137" t="s">
        <v>35</v>
      </c>
      <c r="D81" s="158"/>
    </row>
    <row r="82" spans="1:4" ht="20.100000000000001" customHeight="1">
      <c r="A82" s="137">
        <v>1080</v>
      </c>
      <c r="B82" s="137">
        <v>1</v>
      </c>
      <c r="C82" s="137" t="s">
        <v>40</v>
      </c>
      <c r="D82" s="137" t="s">
        <v>41</v>
      </c>
    </row>
    <row r="83" spans="1:4" ht="20.100000000000001" customHeight="1">
      <c r="A83" s="137">
        <v>1081</v>
      </c>
      <c r="B83" s="137">
        <v>2</v>
      </c>
      <c r="C83" s="137" t="s">
        <v>40</v>
      </c>
      <c r="D83" s="137" t="s">
        <v>42</v>
      </c>
    </row>
    <row r="84" spans="1:4" ht="20.100000000000001" customHeight="1">
      <c r="A84" s="137">
        <v>1082</v>
      </c>
      <c r="B84" s="137">
        <v>3</v>
      </c>
      <c r="C84" s="137" t="s">
        <v>40</v>
      </c>
      <c r="D84" s="137" t="s">
        <v>43</v>
      </c>
    </row>
    <row r="85" spans="1:4" ht="20.100000000000001" customHeight="1">
      <c r="A85" s="137">
        <v>1083</v>
      </c>
      <c r="B85" s="137">
        <v>4</v>
      </c>
      <c r="C85" s="137" t="s">
        <v>40</v>
      </c>
      <c r="D85" s="137" t="s">
        <v>44</v>
      </c>
    </row>
    <row r="86" spans="1:4" ht="20.100000000000001" customHeight="1">
      <c r="A86" s="137">
        <v>1084</v>
      </c>
      <c r="B86" s="137">
        <v>5</v>
      </c>
      <c r="C86" s="137" t="s">
        <v>40</v>
      </c>
      <c r="D86" s="137" t="s">
        <v>45</v>
      </c>
    </row>
    <row r="87" spans="1:4" ht="20.100000000000001" customHeight="1">
      <c r="A87" s="137">
        <v>1085</v>
      </c>
      <c r="B87" s="137">
        <v>6</v>
      </c>
      <c r="C87" s="137" t="s">
        <v>40</v>
      </c>
      <c r="D87" s="137" t="s">
        <v>46</v>
      </c>
    </row>
    <row r="88" spans="1:4" ht="20.100000000000001" customHeight="1">
      <c r="A88" s="137">
        <v>1086</v>
      </c>
      <c r="B88" s="137">
        <v>7</v>
      </c>
      <c r="C88" s="137" t="s">
        <v>40</v>
      </c>
      <c r="D88" s="137" t="s">
        <v>47</v>
      </c>
    </row>
    <row r="89" spans="1:4" ht="20.100000000000001" customHeight="1">
      <c r="A89" s="137">
        <v>1087</v>
      </c>
      <c r="B89" s="137">
        <v>8</v>
      </c>
      <c r="C89" s="137" t="s">
        <v>40</v>
      </c>
      <c r="D89" s="137" t="s">
        <v>48</v>
      </c>
    </row>
    <row r="90" spans="1:4" ht="20.100000000000001" customHeight="1">
      <c r="A90" s="137">
        <v>1088</v>
      </c>
      <c r="B90" s="137">
        <v>9</v>
      </c>
      <c r="C90" s="137" t="s">
        <v>40</v>
      </c>
      <c r="D90" s="137" t="s">
        <v>49</v>
      </c>
    </row>
    <row r="91" spans="1:4" ht="20.100000000000001" customHeight="1">
      <c r="A91" s="137">
        <v>1089</v>
      </c>
      <c r="B91" s="137">
        <v>10</v>
      </c>
      <c r="C91" s="137" t="s">
        <v>40</v>
      </c>
      <c r="D91" s="137" t="s">
        <v>50</v>
      </c>
    </row>
    <row r="92" spans="1:4" ht="20.100000000000001" customHeight="1">
      <c r="A92" s="137">
        <v>1090</v>
      </c>
      <c r="B92" s="137">
        <v>11</v>
      </c>
      <c r="C92" s="137" t="s">
        <v>40</v>
      </c>
      <c r="D92" s="137" t="s">
        <v>51</v>
      </c>
    </row>
    <row r="93" spans="1:4" ht="20.100000000000001" customHeight="1">
      <c r="A93" s="137">
        <v>1091</v>
      </c>
      <c r="B93" s="137">
        <v>12</v>
      </c>
      <c r="C93" s="137" t="s">
        <v>40</v>
      </c>
      <c r="D93" s="137" t="s">
        <v>52</v>
      </c>
    </row>
    <row r="94" spans="1:4" ht="20.100000000000001" customHeight="1">
      <c r="A94" s="137">
        <v>1092</v>
      </c>
      <c r="B94" s="137">
        <v>13</v>
      </c>
      <c r="C94" s="137" t="s">
        <v>40</v>
      </c>
      <c r="D94" s="137" t="s">
        <v>53</v>
      </c>
    </row>
    <row r="95" spans="1:4" ht="20.100000000000001" customHeight="1">
      <c r="A95" s="137">
        <v>1093</v>
      </c>
      <c r="B95" s="137">
        <v>14</v>
      </c>
      <c r="C95" s="137" t="s">
        <v>40</v>
      </c>
      <c r="D95" s="137" t="s">
        <v>54</v>
      </c>
    </row>
    <row r="96" spans="1:4" ht="20.100000000000001" customHeight="1">
      <c r="A96" s="137">
        <v>1094</v>
      </c>
      <c r="B96" s="137">
        <v>15</v>
      </c>
      <c r="C96" s="137" t="s">
        <v>40</v>
      </c>
      <c r="D96" s="137" t="s">
        <v>55</v>
      </c>
    </row>
    <row r="97" spans="1:4" ht="20.100000000000001" customHeight="1">
      <c r="A97" s="137">
        <v>1095</v>
      </c>
      <c r="B97" s="137">
        <v>16</v>
      </c>
      <c r="C97" s="137" t="s">
        <v>40</v>
      </c>
      <c r="D97" s="137" t="s">
        <v>56</v>
      </c>
    </row>
    <row r="98" spans="1:4" ht="20.100000000000001" customHeight="1">
      <c r="A98" s="137">
        <v>1096</v>
      </c>
      <c r="B98" s="137">
        <v>17</v>
      </c>
      <c r="C98" s="137" t="s">
        <v>40</v>
      </c>
      <c r="D98" s="137" t="s">
        <v>57</v>
      </c>
    </row>
    <row r="99" spans="1:4" ht="20.100000000000001" customHeight="1">
      <c r="A99" s="137">
        <v>1097</v>
      </c>
      <c r="B99" s="137">
        <v>18</v>
      </c>
      <c r="C99" s="137" t="s">
        <v>40</v>
      </c>
      <c r="D99" s="137" t="s">
        <v>58</v>
      </c>
    </row>
    <row r="100" spans="1:4" ht="20.100000000000001" customHeight="1">
      <c r="A100" s="137">
        <v>1098</v>
      </c>
      <c r="B100" s="137">
        <v>19</v>
      </c>
      <c r="C100" s="137" t="s">
        <v>40</v>
      </c>
      <c r="D100" s="137" t="s">
        <v>59</v>
      </c>
    </row>
    <row r="101" spans="1:4" ht="20.100000000000001" customHeight="1">
      <c r="A101" s="137">
        <v>1099</v>
      </c>
      <c r="B101" s="137">
        <v>20</v>
      </c>
      <c r="C101" s="137" t="s">
        <v>40</v>
      </c>
      <c r="D101" s="137" t="s">
        <v>60</v>
      </c>
    </row>
    <row r="102" spans="1:4" ht="20.100000000000001" customHeight="1">
      <c r="A102" s="137">
        <v>1100</v>
      </c>
      <c r="B102" s="137">
        <v>21</v>
      </c>
      <c r="C102" s="137" t="s">
        <v>40</v>
      </c>
      <c r="D102" s="137" t="s">
        <v>61</v>
      </c>
    </row>
    <row r="103" spans="1:4" ht="20.100000000000001" customHeight="1">
      <c r="A103" s="137">
        <v>1101</v>
      </c>
      <c r="B103" s="137">
        <v>22</v>
      </c>
      <c r="C103" s="137" t="s">
        <v>40</v>
      </c>
      <c r="D103" s="137" t="s">
        <v>62</v>
      </c>
    </row>
    <row r="104" spans="1:4" ht="20.100000000000001" customHeight="1">
      <c r="A104" s="137">
        <v>1102</v>
      </c>
      <c r="B104" s="137">
        <v>23</v>
      </c>
      <c r="C104" s="137" t="s">
        <v>40</v>
      </c>
      <c r="D104" s="137" t="s">
        <v>63</v>
      </c>
    </row>
    <row r="105" spans="1:4" ht="20.100000000000001" customHeight="1">
      <c r="A105" s="137">
        <v>1103</v>
      </c>
      <c r="B105" s="137">
        <v>24</v>
      </c>
      <c r="C105" s="137" t="s">
        <v>40</v>
      </c>
      <c r="D105" s="137" t="s">
        <v>64</v>
      </c>
    </row>
    <row r="106" spans="1:4" ht="20.100000000000001" customHeight="1">
      <c r="A106" s="137">
        <v>1104</v>
      </c>
      <c r="B106" s="137">
        <v>25</v>
      </c>
      <c r="C106" s="137" t="s">
        <v>40</v>
      </c>
      <c r="D106" s="137" t="s">
        <v>65</v>
      </c>
    </row>
    <row r="107" spans="1:4" ht="20.100000000000001" customHeight="1">
      <c r="A107" s="137">
        <v>1105</v>
      </c>
      <c r="B107" s="137">
        <v>26</v>
      </c>
      <c r="C107" s="137" t="s">
        <v>40</v>
      </c>
      <c r="D107" s="137" t="s">
        <v>66</v>
      </c>
    </row>
    <row r="108" spans="1:4" ht="20.100000000000001" customHeight="1">
      <c r="A108" s="137">
        <v>1106</v>
      </c>
      <c r="B108" s="137">
        <v>27</v>
      </c>
      <c r="C108" s="137" t="s">
        <v>40</v>
      </c>
      <c r="D108" s="158"/>
    </row>
    <row r="109" spans="1:4" ht="20.100000000000001" customHeight="1">
      <c r="A109" s="137">
        <v>1107</v>
      </c>
      <c r="B109" s="137">
        <v>28</v>
      </c>
      <c r="C109" s="137" t="s">
        <v>40</v>
      </c>
      <c r="D109" s="158"/>
    </row>
    <row r="110" spans="1:4" ht="20.100000000000001" customHeight="1">
      <c r="A110" s="137">
        <v>1108</v>
      </c>
      <c r="B110" s="137">
        <v>29</v>
      </c>
      <c r="C110" s="137" t="s">
        <v>40</v>
      </c>
      <c r="D110" s="158"/>
    </row>
    <row r="111" spans="1:4" ht="20.100000000000001" customHeight="1">
      <c r="A111" s="137">
        <v>1109</v>
      </c>
      <c r="B111" s="137">
        <v>30</v>
      </c>
      <c r="C111" s="137" t="s">
        <v>40</v>
      </c>
      <c r="D111" s="158"/>
    </row>
    <row r="112" spans="1:4" ht="20.100000000000001" customHeight="1">
      <c r="A112" s="137">
        <v>1110</v>
      </c>
      <c r="B112" s="137">
        <v>1</v>
      </c>
      <c r="C112" s="137" t="s">
        <v>67</v>
      </c>
      <c r="D112" s="137" t="s">
        <v>68</v>
      </c>
    </row>
    <row r="113" spans="1:4" ht="20.100000000000001" customHeight="1">
      <c r="A113" s="137">
        <v>1111</v>
      </c>
      <c r="B113" s="137">
        <v>2</v>
      </c>
      <c r="C113" s="137" t="s">
        <v>67</v>
      </c>
      <c r="D113" s="137" t="s">
        <v>69</v>
      </c>
    </row>
    <row r="114" spans="1:4" ht="20.100000000000001" customHeight="1">
      <c r="A114" s="137">
        <v>1112</v>
      </c>
      <c r="B114" s="137">
        <v>3</v>
      </c>
      <c r="C114" s="137" t="s">
        <v>67</v>
      </c>
      <c r="D114" s="137" t="s">
        <v>70</v>
      </c>
    </row>
    <row r="115" spans="1:4" ht="20.100000000000001" customHeight="1">
      <c r="A115" s="137">
        <v>1113</v>
      </c>
      <c r="B115" s="137">
        <v>4</v>
      </c>
      <c r="C115" s="137" t="s">
        <v>67</v>
      </c>
      <c r="D115" s="137" t="s">
        <v>4192</v>
      </c>
    </row>
    <row r="116" spans="1:4" ht="20.100000000000001" customHeight="1">
      <c r="A116" s="137">
        <v>1114</v>
      </c>
      <c r="B116" s="137">
        <v>5</v>
      </c>
      <c r="C116" s="137" t="s">
        <v>67</v>
      </c>
      <c r="D116" s="137" t="s">
        <v>4193</v>
      </c>
    </row>
    <row r="117" spans="1:4" ht="20.100000000000001" customHeight="1">
      <c r="A117" s="137">
        <v>1115</v>
      </c>
      <c r="B117" s="137">
        <v>6</v>
      </c>
      <c r="C117" s="137" t="s">
        <v>67</v>
      </c>
      <c r="D117" s="137" t="s">
        <v>71</v>
      </c>
    </row>
    <row r="118" spans="1:4" ht="20.100000000000001" customHeight="1">
      <c r="A118" s="137">
        <v>1116</v>
      </c>
      <c r="B118" s="137">
        <v>7</v>
      </c>
      <c r="C118" s="137" t="s">
        <v>67</v>
      </c>
      <c r="D118" s="137" t="s">
        <v>72</v>
      </c>
    </row>
    <row r="119" spans="1:4" ht="20.100000000000001" customHeight="1">
      <c r="A119" s="137">
        <v>1117</v>
      </c>
      <c r="B119" s="137">
        <v>8</v>
      </c>
      <c r="C119" s="137" t="s">
        <v>67</v>
      </c>
      <c r="D119" s="137" t="s">
        <v>73</v>
      </c>
    </row>
    <row r="120" spans="1:4" ht="20.100000000000001" customHeight="1">
      <c r="A120" s="137">
        <v>1118</v>
      </c>
      <c r="B120" s="137">
        <v>9</v>
      </c>
      <c r="C120" s="137" t="s">
        <v>67</v>
      </c>
      <c r="D120" s="137" t="s">
        <v>74</v>
      </c>
    </row>
    <row r="121" spans="1:4" ht="20.100000000000001" customHeight="1">
      <c r="A121" s="137">
        <v>1119</v>
      </c>
      <c r="B121" s="137">
        <v>10</v>
      </c>
      <c r="C121" s="137" t="s">
        <v>67</v>
      </c>
      <c r="D121" s="137" t="s">
        <v>75</v>
      </c>
    </row>
    <row r="122" spans="1:4" ht="20.100000000000001" customHeight="1">
      <c r="A122" s="137">
        <v>1120</v>
      </c>
      <c r="B122" s="137">
        <v>11</v>
      </c>
      <c r="C122" s="137" t="s">
        <v>67</v>
      </c>
      <c r="D122" s="137" t="s">
        <v>76</v>
      </c>
    </row>
    <row r="123" spans="1:4" ht="20.100000000000001" customHeight="1">
      <c r="A123" s="137">
        <v>1121</v>
      </c>
      <c r="B123" s="137">
        <v>12</v>
      </c>
      <c r="C123" s="137" t="s">
        <v>67</v>
      </c>
      <c r="D123" s="137" t="s">
        <v>77</v>
      </c>
    </row>
    <row r="124" spans="1:4" ht="20.100000000000001" customHeight="1">
      <c r="A124" s="137">
        <v>1122</v>
      </c>
      <c r="B124" s="137">
        <v>13</v>
      </c>
      <c r="C124" s="137" t="s">
        <v>67</v>
      </c>
      <c r="D124" s="137" t="s">
        <v>78</v>
      </c>
    </row>
    <row r="125" spans="1:4" ht="20.100000000000001" customHeight="1">
      <c r="A125" s="137">
        <v>1123</v>
      </c>
      <c r="B125" s="137">
        <v>14</v>
      </c>
      <c r="C125" s="137" t="s">
        <v>67</v>
      </c>
      <c r="D125" s="137" t="s">
        <v>79</v>
      </c>
    </row>
    <row r="126" spans="1:4" ht="20.100000000000001" customHeight="1">
      <c r="A126" s="137">
        <v>1124</v>
      </c>
      <c r="B126" s="137">
        <v>15</v>
      </c>
      <c r="C126" s="137" t="s">
        <v>67</v>
      </c>
      <c r="D126" s="137" t="s">
        <v>80</v>
      </c>
    </row>
    <row r="127" spans="1:4" ht="20.100000000000001" customHeight="1">
      <c r="A127" s="137">
        <v>1125</v>
      </c>
      <c r="B127" s="137">
        <v>16</v>
      </c>
      <c r="C127" s="137" t="s">
        <v>67</v>
      </c>
      <c r="D127" s="137" t="s">
        <v>81</v>
      </c>
    </row>
    <row r="128" spans="1:4" ht="20.100000000000001" customHeight="1">
      <c r="A128" s="137">
        <v>1126</v>
      </c>
      <c r="B128" s="137">
        <v>17</v>
      </c>
      <c r="C128" s="137" t="s">
        <v>67</v>
      </c>
      <c r="D128" s="137" t="s">
        <v>82</v>
      </c>
    </row>
    <row r="129" spans="1:4" ht="20.100000000000001" customHeight="1">
      <c r="A129" s="137">
        <v>1127</v>
      </c>
      <c r="B129" s="137">
        <v>18</v>
      </c>
      <c r="C129" s="137" t="s">
        <v>67</v>
      </c>
      <c r="D129" s="137" t="s">
        <v>66</v>
      </c>
    </row>
    <row r="130" spans="1:4" ht="20.100000000000001" customHeight="1">
      <c r="A130" s="137">
        <v>1128</v>
      </c>
      <c r="B130" s="137">
        <v>19</v>
      </c>
      <c r="C130" s="137" t="s">
        <v>67</v>
      </c>
      <c r="D130" s="158"/>
    </row>
    <row r="131" spans="1:4" ht="20.100000000000001" customHeight="1">
      <c r="A131" s="137">
        <v>1129</v>
      </c>
      <c r="B131" s="137">
        <v>20</v>
      </c>
      <c r="C131" s="137" t="s">
        <v>67</v>
      </c>
      <c r="D131" s="158"/>
    </row>
    <row r="132" spans="1:4" ht="20.100000000000001" customHeight="1">
      <c r="A132" s="137">
        <v>1130</v>
      </c>
      <c r="B132" s="137">
        <v>1</v>
      </c>
      <c r="C132" s="137" t="s">
        <v>83</v>
      </c>
      <c r="D132" s="137" t="s">
        <v>4194</v>
      </c>
    </row>
    <row r="133" spans="1:4" ht="20.100000000000001" customHeight="1">
      <c r="A133" s="137">
        <v>1131</v>
      </c>
      <c r="B133" s="137">
        <v>2</v>
      </c>
      <c r="C133" s="137" t="s">
        <v>83</v>
      </c>
      <c r="D133" s="137" t="s">
        <v>4195</v>
      </c>
    </row>
    <row r="134" spans="1:4" ht="20.100000000000001" customHeight="1">
      <c r="A134" s="137">
        <v>1132</v>
      </c>
      <c r="B134" s="137">
        <v>3</v>
      </c>
      <c r="C134" s="137" t="s">
        <v>83</v>
      </c>
      <c r="D134" s="137" t="s">
        <v>4196</v>
      </c>
    </row>
    <row r="135" spans="1:4" ht="20.100000000000001" customHeight="1">
      <c r="A135" s="137">
        <v>1133</v>
      </c>
      <c r="B135" s="137">
        <v>4</v>
      </c>
      <c r="C135" s="137" t="s">
        <v>83</v>
      </c>
      <c r="D135" s="137" t="s">
        <v>4197</v>
      </c>
    </row>
    <row r="136" spans="1:4" ht="20.100000000000001" customHeight="1">
      <c r="A136" s="137">
        <v>1134</v>
      </c>
      <c r="B136" s="137">
        <v>5</v>
      </c>
      <c r="C136" s="137" t="s">
        <v>83</v>
      </c>
      <c r="D136" s="137" t="s">
        <v>4198</v>
      </c>
    </row>
    <row r="137" spans="1:4" ht="20.100000000000001" customHeight="1">
      <c r="A137" s="137">
        <v>1135</v>
      </c>
      <c r="B137" s="137">
        <v>6</v>
      </c>
      <c r="C137" s="137" t="s">
        <v>83</v>
      </c>
      <c r="D137" s="137" t="s">
        <v>84</v>
      </c>
    </row>
    <row r="138" spans="1:4" ht="20.100000000000001" customHeight="1">
      <c r="A138" s="137">
        <v>1136</v>
      </c>
      <c r="B138" s="137">
        <v>7</v>
      </c>
      <c r="C138" s="137" t="s">
        <v>83</v>
      </c>
      <c r="D138" s="137" t="s">
        <v>4199</v>
      </c>
    </row>
    <row r="139" spans="1:4" ht="20.100000000000001" customHeight="1">
      <c r="A139" s="137">
        <v>1137</v>
      </c>
      <c r="B139" s="137">
        <v>8</v>
      </c>
      <c r="C139" s="137" t="s">
        <v>83</v>
      </c>
      <c r="D139" s="137" t="s">
        <v>4200</v>
      </c>
    </row>
    <row r="140" spans="1:4" ht="20.100000000000001" customHeight="1">
      <c r="A140" s="137">
        <v>1138</v>
      </c>
      <c r="B140" s="137">
        <v>9</v>
      </c>
      <c r="C140" s="137" t="s">
        <v>83</v>
      </c>
      <c r="D140" s="137" t="s">
        <v>4201</v>
      </c>
    </row>
    <row r="141" spans="1:4" ht="20.100000000000001" customHeight="1">
      <c r="A141" s="137">
        <v>1139</v>
      </c>
      <c r="B141" s="137">
        <v>10</v>
      </c>
      <c r="C141" s="137" t="s">
        <v>83</v>
      </c>
      <c r="D141" s="137" t="s">
        <v>4202</v>
      </c>
    </row>
    <row r="142" spans="1:4" ht="20.100000000000001" customHeight="1">
      <c r="A142" s="137">
        <v>1140</v>
      </c>
      <c r="B142" s="137">
        <v>11</v>
      </c>
      <c r="C142" s="137" t="s">
        <v>83</v>
      </c>
      <c r="D142" s="158"/>
    </row>
    <row r="143" spans="1:4" ht="20.100000000000001" customHeight="1">
      <c r="A143" s="137">
        <v>1141</v>
      </c>
      <c r="B143" s="137">
        <v>12</v>
      </c>
      <c r="C143" s="137" t="s">
        <v>83</v>
      </c>
      <c r="D143" s="158"/>
    </row>
    <row r="144" spans="1:4" ht="20.100000000000001" customHeight="1">
      <c r="A144" s="137">
        <v>1142</v>
      </c>
      <c r="B144" s="137">
        <v>13</v>
      </c>
      <c r="C144" s="137" t="s">
        <v>83</v>
      </c>
      <c r="D144" s="158"/>
    </row>
    <row r="145" spans="1:4" ht="20.100000000000001" customHeight="1">
      <c r="A145" s="137">
        <v>1143</v>
      </c>
      <c r="B145" s="137">
        <v>14</v>
      </c>
      <c r="C145" s="137" t="s">
        <v>83</v>
      </c>
      <c r="D145" s="158"/>
    </row>
    <row r="146" spans="1:4" ht="20.100000000000001" customHeight="1">
      <c r="A146" s="137">
        <v>1144</v>
      </c>
      <c r="B146" s="137">
        <v>15</v>
      </c>
      <c r="C146" s="137" t="s">
        <v>83</v>
      </c>
      <c r="D146" s="158"/>
    </row>
    <row r="147" spans="1:4" ht="20.100000000000001" customHeight="1">
      <c r="A147" s="137">
        <v>1145</v>
      </c>
      <c r="B147" s="137">
        <v>16</v>
      </c>
      <c r="C147" s="137" t="s">
        <v>83</v>
      </c>
      <c r="D147" s="158"/>
    </row>
    <row r="148" spans="1:4" ht="20.100000000000001" customHeight="1">
      <c r="A148" s="137">
        <v>1146</v>
      </c>
      <c r="B148" s="137">
        <v>17</v>
      </c>
      <c r="C148" s="137" t="s">
        <v>83</v>
      </c>
      <c r="D148" s="158"/>
    </row>
    <row r="149" spans="1:4" ht="20.100000000000001" customHeight="1">
      <c r="A149" s="137">
        <v>1147</v>
      </c>
      <c r="B149" s="137">
        <v>18</v>
      </c>
      <c r="C149" s="137" t="s">
        <v>83</v>
      </c>
      <c r="D149" s="158"/>
    </row>
    <row r="150" spans="1:4" ht="20.100000000000001" customHeight="1">
      <c r="A150" s="137">
        <v>1148</v>
      </c>
      <c r="B150" s="137">
        <v>19</v>
      </c>
      <c r="C150" s="137" t="s">
        <v>83</v>
      </c>
      <c r="D150" s="158"/>
    </row>
    <row r="151" spans="1:4" ht="20.100000000000001" customHeight="1">
      <c r="A151" s="137">
        <v>1149</v>
      </c>
      <c r="B151" s="137">
        <v>20</v>
      </c>
      <c r="C151" s="137" t="s">
        <v>83</v>
      </c>
      <c r="D151" s="158"/>
    </row>
    <row r="152" spans="1:4" ht="20.100000000000001" customHeight="1">
      <c r="A152" s="137">
        <v>1150</v>
      </c>
      <c r="B152" s="137">
        <v>1</v>
      </c>
      <c r="C152" s="137" t="s">
        <v>98</v>
      </c>
      <c r="D152" s="137" t="s">
        <v>99</v>
      </c>
    </row>
    <row r="153" spans="1:4" ht="20.100000000000001" customHeight="1">
      <c r="A153" s="137">
        <v>1151</v>
      </c>
      <c r="B153" s="137">
        <v>2</v>
      </c>
      <c r="C153" s="137" t="s">
        <v>98</v>
      </c>
      <c r="D153" s="137" t="s">
        <v>100</v>
      </c>
    </row>
    <row r="154" spans="1:4" ht="20.100000000000001" customHeight="1">
      <c r="A154" s="137">
        <v>1152</v>
      </c>
      <c r="B154" s="137">
        <v>3</v>
      </c>
      <c r="C154" s="137" t="s">
        <v>98</v>
      </c>
      <c r="D154" s="137" t="s">
        <v>4203</v>
      </c>
    </row>
    <row r="155" spans="1:4" ht="20.100000000000001" customHeight="1">
      <c r="A155" s="137">
        <v>1153</v>
      </c>
      <c r="B155" s="137">
        <v>4</v>
      </c>
      <c r="C155" s="137" t="s">
        <v>98</v>
      </c>
      <c r="D155" s="137" t="s">
        <v>101</v>
      </c>
    </row>
    <row r="156" spans="1:4" ht="20.100000000000001" customHeight="1">
      <c r="A156" s="137">
        <v>1154</v>
      </c>
      <c r="B156" s="137">
        <v>5</v>
      </c>
      <c r="C156" s="137" t="s">
        <v>98</v>
      </c>
      <c r="D156" s="137" t="s">
        <v>4204</v>
      </c>
    </row>
    <row r="157" spans="1:4" ht="20.100000000000001" customHeight="1">
      <c r="A157" s="137">
        <v>1155</v>
      </c>
      <c r="B157" s="137">
        <v>6</v>
      </c>
      <c r="C157" s="137" t="s">
        <v>98</v>
      </c>
      <c r="D157" s="137" t="s">
        <v>102</v>
      </c>
    </row>
    <row r="158" spans="1:4" ht="20.100000000000001" customHeight="1">
      <c r="A158" s="137">
        <v>1156</v>
      </c>
      <c r="B158" s="137">
        <v>7</v>
      </c>
      <c r="C158" s="137" t="s">
        <v>98</v>
      </c>
      <c r="D158" s="137" t="s">
        <v>103</v>
      </c>
    </row>
    <row r="159" spans="1:4" ht="20.100000000000001" customHeight="1">
      <c r="A159" s="137">
        <v>1157</v>
      </c>
      <c r="B159" s="137">
        <v>8</v>
      </c>
      <c r="C159" s="137" t="s">
        <v>98</v>
      </c>
      <c r="D159" s="137" t="s">
        <v>4205</v>
      </c>
    </row>
    <row r="160" spans="1:4" ht="20.100000000000001" customHeight="1">
      <c r="A160" s="137">
        <v>1158</v>
      </c>
      <c r="B160" s="137">
        <v>9</v>
      </c>
      <c r="C160" s="137" t="s">
        <v>98</v>
      </c>
      <c r="D160" s="137" t="s">
        <v>104</v>
      </c>
    </row>
    <row r="161" spans="1:4" ht="20.100000000000001" customHeight="1">
      <c r="A161" s="137">
        <v>1159</v>
      </c>
      <c r="B161" s="137">
        <v>10</v>
      </c>
      <c r="C161" s="137" t="s">
        <v>98</v>
      </c>
      <c r="D161" s="137" t="s">
        <v>4206</v>
      </c>
    </row>
    <row r="162" spans="1:4" ht="20.100000000000001" customHeight="1">
      <c r="A162" s="137">
        <v>1160</v>
      </c>
      <c r="B162" s="137">
        <v>11</v>
      </c>
      <c r="C162" s="137" t="s">
        <v>98</v>
      </c>
      <c r="D162" s="137" t="s">
        <v>105</v>
      </c>
    </row>
    <row r="163" spans="1:4" ht="20.100000000000001" customHeight="1">
      <c r="A163" s="137">
        <v>1161</v>
      </c>
      <c r="B163" s="137">
        <v>12</v>
      </c>
      <c r="C163" s="137" t="s">
        <v>98</v>
      </c>
      <c r="D163" s="137" t="s">
        <v>106</v>
      </c>
    </row>
    <row r="164" spans="1:4" ht="20.100000000000001" customHeight="1">
      <c r="A164" s="137">
        <v>1162</v>
      </c>
      <c r="B164" s="137">
        <v>13</v>
      </c>
      <c r="C164" s="137" t="s">
        <v>98</v>
      </c>
      <c r="D164" s="137" t="s">
        <v>107</v>
      </c>
    </row>
    <row r="165" spans="1:4" ht="20.100000000000001" customHeight="1">
      <c r="A165" s="137">
        <v>1163</v>
      </c>
      <c r="B165" s="137">
        <v>14</v>
      </c>
      <c r="C165" s="137" t="s">
        <v>98</v>
      </c>
      <c r="D165" s="137" t="s">
        <v>108</v>
      </c>
    </row>
    <row r="166" spans="1:4" ht="20.100000000000001" customHeight="1">
      <c r="A166" s="137">
        <v>1164</v>
      </c>
      <c r="B166" s="137">
        <v>15</v>
      </c>
      <c r="C166" s="137" t="s">
        <v>98</v>
      </c>
      <c r="D166" s="137" t="s">
        <v>109</v>
      </c>
    </row>
    <row r="167" spans="1:4" ht="20.100000000000001" customHeight="1">
      <c r="A167" s="137">
        <v>1165</v>
      </c>
      <c r="B167" s="137">
        <v>16</v>
      </c>
      <c r="C167" s="137" t="s">
        <v>98</v>
      </c>
      <c r="D167" s="137" t="s">
        <v>110</v>
      </c>
    </row>
    <row r="168" spans="1:4" ht="20.100000000000001" customHeight="1">
      <c r="A168" s="137">
        <v>1166</v>
      </c>
      <c r="B168" s="137">
        <v>17</v>
      </c>
      <c r="C168" s="137" t="s">
        <v>98</v>
      </c>
      <c r="D168" s="137" t="s">
        <v>111</v>
      </c>
    </row>
    <row r="169" spans="1:4" ht="20.100000000000001" customHeight="1">
      <c r="A169" s="137">
        <v>1167</v>
      </c>
      <c r="B169" s="137">
        <v>18</v>
      </c>
      <c r="C169" s="137" t="s">
        <v>98</v>
      </c>
      <c r="D169" s="137" t="s">
        <v>112</v>
      </c>
    </row>
    <row r="170" spans="1:4" ht="20.100000000000001" customHeight="1">
      <c r="A170" s="137">
        <v>1168</v>
      </c>
      <c r="B170" s="137">
        <v>19</v>
      </c>
      <c r="C170" s="137" t="s">
        <v>98</v>
      </c>
      <c r="D170" s="137" t="s">
        <v>113</v>
      </c>
    </row>
    <row r="171" spans="1:4" ht="20.100000000000001" customHeight="1">
      <c r="A171" s="137">
        <v>1169</v>
      </c>
      <c r="B171" s="137">
        <v>20</v>
      </c>
      <c r="C171" s="137" t="s">
        <v>98</v>
      </c>
      <c r="D171" s="137" t="s">
        <v>114</v>
      </c>
    </row>
    <row r="172" spans="1:4" ht="20.100000000000001" customHeight="1">
      <c r="A172" s="137">
        <v>1170</v>
      </c>
      <c r="B172" s="137">
        <v>1</v>
      </c>
      <c r="C172" s="137" t="s">
        <v>132</v>
      </c>
      <c r="D172" s="137" t="s">
        <v>115</v>
      </c>
    </row>
    <row r="173" spans="1:4" ht="20.100000000000001" customHeight="1">
      <c r="A173" s="137">
        <v>1171</v>
      </c>
      <c r="B173" s="137">
        <v>2</v>
      </c>
      <c r="C173" s="137" t="s">
        <v>132</v>
      </c>
      <c r="D173" s="137" t="s">
        <v>116</v>
      </c>
    </row>
    <row r="174" spans="1:4" ht="20.100000000000001" customHeight="1">
      <c r="A174" s="137">
        <v>1172</v>
      </c>
      <c r="B174" s="137">
        <v>3</v>
      </c>
      <c r="C174" s="137" t="s">
        <v>132</v>
      </c>
      <c r="D174" s="137" t="s">
        <v>117</v>
      </c>
    </row>
    <row r="175" spans="1:4" ht="20.100000000000001" customHeight="1">
      <c r="A175" s="137">
        <v>1173</v>
      </c>
      <c r="B175" s="137">
        <v>4</v>
      </c>
      <c r="C175" s="137" t="s">
        <v>132</v>
      </c>
      <c r="D175" s="137" t="s">
        <v>118</v>
      </c>
    </row>
    <row r="176" spans="1:4" ht="20.100000000000001" customHeight="1">
      <c r="A176" s="137">
        <v>1174</v>
      </c>
      <c r="B176" s="137">
        <v>5</v>
      </c>
      <c r="C176" s="137" t="s">
        <v>132</v>
      </c>
      <c r="D176" s="137" t="s">
        <v>119</v>
      </c>
    </row>
    <row r="177" spans="1:4" ht="20.100000000000001" customHeight="1">
      <c r="A177" s="137">
        <v>1175</v>
      </c>
      <c r="B177" s="137">
        <v>6</v>
      </c>
      <c r="C177" s="137" t="s">
        <v>132</v>
      </c>
      <c r="D177" s="137" t="s">
        <v>120</v>
      </c>
    </row>
    <row r="178" spans="1:4" ht="20.100000000000001" customHeight="1">
      <c r="A178" s="137">
        <v>1176</v>
      </c>
      <c r="B178" s="137">
        <v>7</v>
      </c>
      <c r="C178" s="137" t="s">
        <v>132</v>
      </c>
      <c r="D178" s="137" t="s">
        <v>121</v>
      </c>
    </row>
    <row r="179" spans="1:4" ht="20.100000000000001" customHeight="1">
      <c r="A179" s="137">
        <v>1177</v>
      </c>
      <c r="B179" s="137">
        <v>8</v>
      </c>
      <c r="C179" s="137" t="s">
        <v>132</v>
      </c>
      <c r="D179" s="137" t="s">
        <v>122</v>
      </c>
    </row>
    <row r="180" spans="1:4" ht="20.100000000000001" customHeight="1">
      <c r="A180" s="137">
        <v>1178</v>
      </c>
      <c r="B180" s="137">
        <v>9</v>
      </c>
      <c r="C180" s="137" t="s">
        <v>132</v>
      </c>
      <c r="D180" s="137" t="s">
        <v>123</v>
      </c>
    </row>
    <row r="181" spans="1:4" ht="20.100000000000001" customHeight="1">
      <c r="A181" s="137">
        <v>1179</v>
      </c>
      <c r="B181" s="137">
        <v>10</v>
      </c>
      <c r="C181" s="137" t="s">
        <v>132</v>
      </c>
      <c r="D181" s="137" t="s">
        <v>124</v>
      </c>
    </row>
    <row r="182" spans="1:4" ht="20.100000000000001" customHeight="1">
      <c r="A182" s="137">
        <v>1180</v>
      </c>
      <c r="B182" s="137">
        <v>11</v>
      </c>
      <c r="C182" s="137" t="s">
        <v>132</v>
      </c>
      <c r="D182" s="137" t="s">
        <v>105</v>
      </c>
    </row>
    <row r="183" spans="1:4" ht="20.100000000000001" customHeight="1">
      <c r="A183" s="137">
        <v>1181</v>
      </c>
      <c r="B183" s="137">
        <v>12</v>
      </c>
      <c r="C183" s="137" t="s">
        <v>132</v>
      </c>
      <c r="D183" s="137" t="s">
        <v>125</v>
      </c>
    </row>
    <row r="184" spans="1:4" ht="20.100000000000001" customHeight="1">
      <c r="A184" s="137">
        <v>1182</v>
      </c>
      <c r="B184" s="137">
        <v>13</v>
      </c>
      <c r="C184" s="137" t="s">
        <v>132</v>
      </c>
      <c r="D184" s="137" t="s">
        <v>4207</v>
      </c>
    </row>
    <row r="185" spans="1:4" ht="20.100000000000001" customHeight="1">
      <c r="A185" s="137">
        <v>1183</v>
      </c>
      <c r="B185" s="137">
        <v>14</v>
      </c>
      <c r="C185" s="137" t="s">
        <v>132</v>
      </c>
      <c r="D185" s="137" t="s">
        <v>126</v>
      </c>
    </row>
    <row r="186" spans="1:4" ht="20.100000000000001" customHeight="1">
      <c r="A186" s="137">
        <v>1184</v>
      </c>
      <c r="B186" s="137">
        <v>15</v>
      </c>
      <c r="C186" s="137" t="s">
        <v>132</v>
      </c>
      <c r="D186" s="137" t="s">
        <v>4208</v>
      </c>
    </row>
    <row r="187" spans="1:4" ht="20.100000000000001" customHeight="1">
      <c r="A187" s="137">
        <v>1185</v>
      </c>
      <c r="B187" s="137">
        <v>16</v>
      </c>
      <c r="C187" s="137" t="s">
        <v>132</v>
      </c>
      <c r="D187" s="137" t="s">
        <v>127</v>
      </c>
    </row>
    <row r="188" spans="1:4" ht="20.100000000000001" customHeight="1">
      <c r="A188" s="137">
        <v>1186</v>
      </c>
      <c r="B188" s="137">
        <v>17</v>
      </c>
      <c r="C188" s="137" t="s">
        <v>132</v>
      </c>
      <c r="D188" s="137" t="s">
        <v>128</v>
      </c>
    </row>
    <row r="189" spans="1:4" ht="20.100000000000001" customHeight="1">
      <c r="A189" s="137">
        <v>1187</v>
      </c>
      <c r="B189" s="137">
        <v>18</v>
      </c>
      <c r="C189" s="137" t="s">
        <v>132</v>
      </c>
      <c r="D189" s="137" t="s">
        <v>129</v>
      </c>
    </row>
    <row r="190" spans="1:4" ht="20.100000000000001" customHeight="1">
      <c r="A190" s="137">
        <v>1188</v>
      </c>
      <c r="B190" s="137">
        <v>19</v>
      </c>
      <c r="C190" s="137" t="s">
        <v>132</v>
      </c>
      <c r="D190" s="137" t="s">
        <v>130</v>
      </c>
    </row>
    <row r="191" spans="1:4" ht="20.100000000000001" customHeight="1">
      <c r="A191" s="137">
        <v>1189</v>
      </c>
      <c r="B191" s="137">
        <v>20</v>
      </c>
      <c r="C191" s="137" t="s">
        <v>132</v>
      </c>
      <c r="D191" s="137" t="s">
        <v>131</v>
      </c>
    </row>
    <row r="192" spans="1:4" ht="20.100000000000001" customHeight="1">
      <c r="A192" s="137">
        <v>1190</v>
      </c>
      <c r="B192" s="137">
        <v>1</v>
      </c>
      <c r="C192" s="137" t="s">
        <v>133</v>
      </c>
      <c r="D192" s="137" t="s">
        <v>134</v>
      </c>
    </row>
    <row r="193" spans="1:4" ht="20.100000000000001" customHeight="1">
      <c r="A193" s="137">
        <v>1191</v>
      </c>
      <c r="B193" s="137">
        <v>2</v>
      </c>
      <c r="C193" s="137" t="s">
        <v>133</v>
      </c>
      <c r="D193" s="137" t="s">
        <v>135</v>
      </c>
    </row>
    <row r="194" spans="1:4" ht="20.100000000000001" customHeight="1">
      <c r="A194" s="137">
        <v>1192</v>
      </c>
      <c r="B194" s="137">
        <v>3</v>
      </c>
      <c r="C194" s="137" t="s">
        <v>133</v>
      </c>
      <c r="D194" s="137" t="s">
        <v>136</v>
      </c>
    </row>
    <row r="195" spans="1:4" ht="20.100000000000001" customHeight="1">
      <c r="A195" s="137">
        <v>1193</v>
      </c>
      <c r="B195" s="137">
        <v>4</v>
      </c>
      <c r="C195" s="137" t="s">
        <v>133</v>
      </c>
      <c r="D195" s="137" t="s">
        <v>137</v>
      </c>
    </row>
    <row r="196" spans="1:4" ht="20.100000000000001" customHeight="1">
      <c r="A196" s="137">
        <v>1194</v>
      </c>
      <c r="B196" s="137">
        <v>5</v>
      </c>
      <c r="C196" s="137" t="s">
        <v>133</v>
      </c>
      <c r="D196" s="137" t="s">
        <v>138</v>
      </c>
    </row>
    <row r="197" spans="1:4" ht="20.100000000000001" customHeight="1">
      <c r="A197" s="137">
        <v>1195</v>
      </c>
      <c r="B197" s="137">
        <v>6</v>
      </c>
      <c r="C197" s="137" t="s">
        <v>133</v>
      </c>
      <c r="D197" s="137" t="s">
        <v>139</v>
      </c>
    </row>
    <row r="198" spans="1:4" ht="20.100000000000001" customHeight="1">
      <c r="A198" s="137">
        <v>1196</v>
      </c>
      <c r="B198" s="137">
        <v>7</v>
      </c>
      <c r="C198" s="137" t="s">
        <v>133</v>
      </c>
      <c r="D198" s="137" t="s">
        <v>140</v>
      </c>
    </row>
    <row r="199" spans="1:4" ht="20.100000000000001" customHeight="1">
      <c r="A199" s="137">
        <v>1197</v>
      </c>
      <c r="B199" s="137">
        <v>8</v>
      </c>
      <c r="C199" s="137" t="s">
        <v>133</v>
      </c>
      <c r="D199" s="137" t="s">
        <v>141</v>
      </c>
    </row>
    <row r="200" spans="1:4" ht="20.100000000000001" customHeight="1">
      <c r="A200" s="137">
        <v>1198</v>
      </c>
      <c r="B200" s="137">
        <v>9</v>
      </c>
      <c r="C200" s="137" t="s">
        <v>133</v>
      </c>
      <c r="D200" s="137" t="s">
        <v>93</v>
      </c>
    </row>
    <row r="201" spans="1:4" ht="20.100000000000001" customHeight="1">
      <c r="A201" s="137">
        <v>1199</v>
      </c>
      <c r="B201" s="137">
        <v>10</v>
      </c>
      <c r="C201" s="137" t="s">
        <v>133</v>
      </c>
      <c r="D201" s="137" t="s">
        <v>4209</v>
      </c>
    </row>
    <row r="202" spans="1:4" ht="20.100000000000001" customHeight="1">
      <c r="A202" s="137">
        <v>1200</v>
      </c>
      <c r="B202" s="137">
        <v>11</v>
      </c>
      <c r="C202" s="137" t="s">
        <v>133</v>
      </c>
      <c r="D202" s="158"/>
    </row>
    <row r="203" spans="1:4" ht="20.100000000000001" customHeight="1">
      <c r="A203" s="137">
        <v>1201</v>
      </c>
      <c r="B203" s="137">
        <v>12</v>
      </c>
      <c r="C203" s="137" t="s">
        <v>133</v>
      </c>
      <c r="D203" s="158"/>
    </row>
    <row r="204" spans="1:4" ht="20.100000000000001" customHeight="1">
      <c r="A204" s="137">
        <v>1202</v>
      </c>
      <c r="B204" s="137">
        <v>13</v>
      </c>
      <c r="C204" s="137" t="s">
        <v>133</v>
      </c>
      <c r="D204" s="158"/>
    </row>
    <row r="205" spans="1:4" ht="20.100000000000001" customHeight="1">
      <c r="A205" s="137">
        <v>1203</v>
      </c>
      <c r="B205" s="137">
        <v>14</v>
      </c>
      <c r="C205" s="137" t="s">
        <v>133</v>
      </c>
      <c r="D205" s="158"/>
    </row>
    <row r="206" spans="1:4" ht="20.100000000000001" customHeight="1">
      <c r="A206" s="137">
        <v>1204</v>
      </c>
      <c r="B206" s="137">
        <v>15</v>
      </c>
      <c r="C206" s="137" t="s">
        <v>133</v>
      </c>
      <c r="D206" s="158"/>
    </row>
    <row r="207" spans="1:4" ht="20.100000000000001" customHeight="1">
      <c r="A207" s="137">
        <v>1205</v>
      </c>
      <c r="B207" s="137">
        <v>16</v>
      </c>
      <c r="C207" s="137" t="s">
        <v>133</v>
      </c>
      <c r="D207" s="158"/>
    </row>
    <row r="208" spans="1:4" ht="20.100000000000001" customHeight="1">
      <c r="A208" s="137">
        <v>1206</v>
      </c>
      <c r="B208" s="137">
        <v>17</v>
      </c>
      <c r="C208" s="137" t="s">
        <v>133</v>
      </c>
      <c r="D208" s="158"/>
    </row>
    <row r="209" spans="1:4" ht="20.100000000000001" customHeight="1">
      <c r="A209" s="137">
        <v>1207</v>
      </c>
      <c r="B209" s="137">
        <v>18</v>
      </c>
      <c r="C209" s="137" t="s">
        <v>133</v>
      </c>
      <c r="D209" s="158"/>
    </row>
    <row r="210" spans="1:4" ht="20.100000000000001" customHeight="1">
      <c r="A210" s="137">
        <v>1208</v>
      </c>
      <c r="B210" s="137">
        <v>19</v>
      </c>
      <c r="C210" s="137" t="s">
        <v>133</v>
      </c>
      <c r="D210" s="158"/>
    </row>
    <row r="211" spans="1:4" ht="20.100000000000001" customHeight="1">
      <c r="A211" s="137">
        <v>1209</v>
      </c>
      <c r="B211" s="137">
        <v>20</v>
      </c>
      <c r="C211" s="137" t="s">
        <v>133</v>
      </c>
      <c r="D211" s="158"/>
    </row>
    <row r="212" spans="1:4" ht="20.100000000000001" customHeight="1">
      <c r="A212" s="137">
        <v>1210</v>
      </c>
      <c r="B212" s="137">
        <v>1</v>
      </c>
      <c r="C212" s="137" t="s">
        <v>152</v>
      </c>
      <c r="D212" s="137" t="s">
        <v>142</v>
      </c>
    </row>
    <row r="213" spans="1:4" ht="20.100000000000001" customHeight="1">
      <c r="A213" s="137">
        <v>1211</v>
      </c>
      <c r="B213" s="137">
        <v>2</v>
      </c>
      <c r="C213" s="137" t="s">
        <v>152</v>
      </c>
      <c r="D213" s="137" t="s">
        <v>143</v>
      </c>
    </row>
    <row r="214" spans="1:4" ht="20.100000000000001" customHeight="1">
      <c r="A214" s="137">
        <v>1212</v>
      </c>
      <c r="B214" s="137">
        <v>3</v>
      </c>
      <c r="C214" s="137" t="s">
        <v>152</v>
      </c>
      <c r="D214" s="137" t="s">
        <v>144</v>
      </c>
    </row>
    <row r="215" spans="1:4" ht="20.100000000000001" customHeight="1">
      <c r="A215" s="137">
        <v>1213</v>
      </c>
      <c r="B215" s="137">
        <v>4</v>
      </c>
      <c r="C215" s="137" t="s">
        <v>152</v>
      </c>
      <c r="D215" s="137" t="s">
        <v>145</v>
      </c>
    </row>
    <row r="216" spans="1:4" ht="20.100000000000001" customHeight="1">
      <c r="A216" s="137">
        <v>1214</v>
      </c>
      <c r="B216" s="137">
        <v>5</v>
      </c>
      <c r="C216" s="137" t="s">
        <v>152</v>
      </c>
      <c r="D216" s="137" t="s">
        <v>146</v>
      </c>
    </row>
    <row r="217" spans="1:4" ht="20.100000000000001" customHeight="1">
      <c r="A217" s="137">
        <v>1215</v>
      </c>
      <c r="B217" s="137">
        <v>6</v>
      </c>
      <c r="C217" s="137" t="s">
        <v>152</v>
      </c>
      <c r="D217" s="137" t="s">
        <v>147</v>
      </c>
    </row>
    <row r="218" spans="1:4" ht="20.100000000000001" customHeight="1">
      <c r="A218" s="137">
        <v>1216</v>
      </c>
      <c r="B218" s="137">
        <v>7</v>
      </c>
      <c r="C218" s="137" t="s">
        <v>152</v>
      </c>
      <c r="D218" s="137" t="s">
        <v>148</v>
      </c>
    </row>
    <row r="219" spans="1:4" ht="20.100000000000001" customHeight="1">
      <c r="A219" s="137">
        <v>1217</v>
      </c>
      <c r="B219" s="137">
        <v>8</v>
      </c>
      <c r="C219" s="137" t="s">
        <v>152</v>
      </c>
      <c r="D219" s="137" t="s">
        <v>149</v>
      </c>
    </row>
    <row r="220" spans="1:4" ht="20.100000000000001" customHeight="1">
      <c r="A220" s="137">
        <v>1218</v>
      </c>
      <c r="B220" s="137">
        <v>9</v>
      </c>
      <c r="C220" s="137" t="s">
        <v>152</v>
      </c>
      <c r="D220" s="137" t="s">
        <v>150</v>
      </c>
    </row>
    <row r="221" spans="1:4" ht="20.100000000000001" customHeight="1">
      <c r="A221" s="137">
        <v>1219</v>
      </c>
      <c r="B221" s="137">
        <v>10</v>
      </c>
      <c r="C221" s="137" t="s">
        <v>152</v>
      </c>
      <c r="D221" s="137" t="s">
        <v>151</v>
      </c>
    </row>
    <row r="222" spans="1:4" ht="20.100000000000001" customHeight="1">
      <c r="A222" s="137">
        <v>1220</v>
      </c>
      <c r="B222" s="137">
        <v>11</v>
      </c>
      <c r="C222" s="137" t="s">
        <v>152</v>
      </c>
      <c r="D222" s="158"/>
    </row>
    <row r="223" spans="1:4" ht="20.100000000000001" customHeight="1">
      <c r="A223" s="137">
        <v>1221</v>
      </c>
      <c r="B223" s="137">
        <v>12</v>
      </c>
      <c r="C223" s="137" t="s">
        <v>152</v>
      </c>
      <c r="D223" s="158"/>
    </row>
    <row r="224" spans="1:4" ht="20.100000000000001" customHeight="1">
      <c r="A224" s="137">
        <v>1222</v>
      </c>
      <c r="B224" s="137">
        <v>13</v>
      </c>
      <c r="C224" s="137" t="s">
        <v>152</v>
      </c>
      <c r="D224" s="158"/>
    </row>
    <row r="225" spans="1:4" ht="20.100000000000001" customHeight="1">
      <c r="A225" s="137">
        <v>1223</v>
      </c>
      <c r="B225" s="137">
        <v>14</v>
      </c>
      <c r="C225" s="137" t="s">
        <v>152</v>
      </c>
      <c r="D225" s="158"/>
    </row>
    <row r="226" spans="1:4" ht="20.100000000000001" customHeight="1">
      <c r="A226" s="137">
        <v>1224</v>
      </c>
      <c r="B226" s="137">
        <v>15</v>
      </c>
      <c r="C226" s="137" t="s">
        <v>152</v>
      </c>
      <c r="D226" s="158"/>
    </row>
    <row r="227" spans="1:4" ht="20.100000000000001" customHeight="1">
      <c r="A227" s="137">
        <v>1225</v>
      </c>
      <c r="B227" s="137">
        <v>16</v>
      </c>
      <c r="C227" s="137" t="s">
        <v>152</v>
      </c>
      <c r="D227" s="158"/>
    </row>
    <row r="228" spans="1:4" ht="20.100000000000001" customHeight="1">
      <c r="A228" s="137">
        <v>1226</v>
      </c>
      <c r="B228" s="137">
        <v>17</v>
      </c>
      <c r="C228" s="137" t="s">
        <v>152</v>
      </c>
      <c r="D228" s="158"/>
    </row>
    <row r="229" spans="1:4" ht="20.100000000000001" customHeight="1">
      <c r="A229" s="137">
        <v>1227</v>
      </c>
      <c r="B229" s="137">
        <v>18</v>
      </c>
      <c r="C229" s="137" t="s">
        <v>152</v>
      </c>
      <c r="D229" s="158"/>
    </row>
    <row r="230" spans="1:4" ht="20.100000000000001" customHeight="1">
      <c r="A230" s="137">
        <v>1228</v>
      </c>
      <c r="B230" s="137">
        <v>19</v>
      </c>
      <c r="C230" s="137" t="s">
        <v>152</v>
      </c>
      <c r="D230" s="158"/>
    </row>
    <row r="231" spans="1:4" ht="20.100000000000001" customHeight="1">
      <c r="A231" s="137">
        <v>1229</v>
      </c>
      <c r="B231" s="137">
        <v>20</v>
      </c>
      <c r="C231" s="137" t="s">
        <v>152</v>
      </c>
      <c r="D231" s="158"/>
    </row>
    <row r="232" spans="1:4" ht="20.100000000000001" customHeight="1">
      <c r="A232" s="137">
        <v>1230</v>
      </c>
      <c r="B232" s="137">
        <v>1</v>
      </c>
      <c r="C232" s="137" t="s">
        <v>157</v>
      </c>
      <c r="D232" s="137" t="s">
        <v>153</v>
      </c>
    </row>
    <row r="233" spans="1:4" ht="20.100000000000001" customHeight="1">
      <c r="A233" s="137">
        <v>1231</v>
      </c>
      <c r="B233" s="137">
        <v>2</v>
      </c>
      <c r="C233" s="137" t="s">
        <v>157</v>
      </c>
      <c r="D233" s="137" t="s">
        <v>143</v>
      </c>
    </row>
    <row r="234" spans="1:4" ht="20.100000000000001" customHeight="1">
      <c r="A234" s="137">
        <v>1232</v>
      </c>
      <c r="B234" s="137">
        <v>3</v>
      </c>
      <c r="C234" s="137" t="s">
        <v>157</v>
      </c>
      <c r="D234" s="137" t="s">
        <v>154</v>
      </c>
    </row>
    <row r="235" spans="1:4" ht="20.100000000000001" customHeight="1">
      <c r="A235" s="137">
        <v>1233</v>
      </c>
      <c r="B235" s="137">
        <v>4</v>
      </c>
      <c r="C235" s="137" t="s">
        <v>157</v>
      </c>
      <c r="D235" s="137" t="s">
        <v>145</v>
      </c>
    </row>
    <row r="236" spans="1:4" ht="20.100000000000001" customHeight="1">
      <c r="A236" s="137">
        <v>1234</v>
      </c>
      <c r="B236" s="137">
        <v>5</v>
      </c>
      <c r="C236" s="137" t="s">
        <v>157</v>
      </c>
      <c r="D236" s="137" t="s">
        <v>146</v>
      </c>
    </row>
    <row r="237" spans="1:4" ht="20.100000000000001" customHeight="1">
      <c r="A237" s="137">
        <v>1235</v>
      </c>
      <c r="B237" s="137">
        <v>6</v>
      </c>
      <c r="C237" s="137" t="s">
        <v>157</v>
      </c>
      <c r="D237" s="137" t="s">
        <v>147</v>
      </c>
    </row>
    <row r="238" spans="1:4" ht="20.100000000000001" customHeight="1">
      <c r="A238" s="137">
        <v>1236</v>
      </c>
      <c r="B238" s="137">
        <v>7</v>
      </c>
      <c r="C238" s="137" t="s">
        <v>157</v>
      </c>
      <c r="D238" s="137" t="s">
        <v>148</v>
      </c>
    </row>
    <row r="239" spans="1:4" ht="20.100000000000001" customHeight="1">
      <c r="A239" s="137">
        <v>1237</v>
      </c>
      <c r="B239" s="137">
        <v>8</v>
      </c>
      <c r="C239" s="137" t="s">
        <v>157</v>
      </c>
      <c r="D239" s="137" t="s">
        <v>149</v>
      </c>
    </row>
    <row r="240" spans="1:4" ht="20.100000000000001" customHeight="1">
      <c r="A240" s="137">
        <v>1238</v>
      </c>
      <c r="B240" s="137">
        <v>9</v>
      </c>
      <c r="C240" s="137" t="s">
        <v>157</v>
      </c>
      <c r="D240" s="137" t="s">
        <v>155</v>
      </c>
    </row>
    <row r="241" spans="1:4" ht="20.100000000000001" customHeight="1">
      <c r="A241" s="137">
        <v>1239</v>
      </c>
      <c r="B241" s="137">
        <v>10</v>
      </c>
      <c r="C241" s="137" t="s">
        <v>157</v>
      </c>
      <c r="D241" s="137" t="s">
        <v>156</v>
      </c>
    </row>
    <row r="242" spans="1:4" ht="20.100000000000001" customHeight="1">
      <c r="A242" s="137">
        <v>1240</v>
      </c>
      <c r="B242" s="137">
        <v>11</v>
      </c>
      <c r="C242" s="137" t="s">
        <v>157</v>
      </c>
      <c r="D242" s="158"/>
    </row>
    <row r="243" spans="1:4" ht="20.100000000000001" customHeight="1">
      <c r="A243" s="137">
        <v>1241</v>
      </c>
      <c r="B243" s="137">
        <v>12</v>
      </c>
      <c r="C243" s="137" t="s">
        <v>157</v>
      </c>
      <c r="D243" s="158"/>
    </row>
    <row r="244" spans="1:4" ht="20.100000000000001" customHeight="1">
      <c r="A244" s="137">
        <v>1242</v>
      </c>
      <c r="B244" s="137">
        <v>13</v>
      </c>
      <c r="C244" s="137" t="s">
        <v>157</v>
      </c>
      <c r="D244" s="158"/>
    </row>
    <row r="245" spans="1:4" ht="20.100000000000001" customHeight="1">
      <c r="A245" s="137">
        <v>1243</v>
      </c>
      <c r="B245" s="137">
        <v>14</v>
      </c>
      <c r="C245" s="137" t="s">
        <v>157</v>
      </c>
      <c r="D245" s="158"/>
    </row>
    <row r="246" spans="1:4" ht="20.100000000000001" customHeight="1">
      <c r="A246" s="137">
        <v>1244</v>
      </c>
      <c r="B246" s="137">
        <v>15</v>
      </c>
      <c r="C246" s="137" t="s">
        <v>157</v>
      </c>
      <c r="D246" s="158"/>
    </row>
    <row r="247" spans="1:4" ht="20.100000000000001" customHeight="1">
      <c r="A247" s="137">
        <v>1245</v>
      </c>
      <c r="B247" s="137">
        <v>16</v>
      </c>
      <c r="C247" s="137" t="s">
        <v>157</v>
      </c>
      <c r="D247" s="158"/>
    </row>
    <row r="248" spans="1:4" ht="20.100000000000001" customHeight="1">
      <c r="A248" s="137">
        <v>1246</v>
      </c>
      <c r="B248" s="137">
        <v>17</v>
      </c>
      <c r="C248" s="137" t="s">
        <v>157</v>
      </c>
      <c r="D248" s="158"/>
    </row>
    <row r="249" spans="1:4" ht="20.100000000000001" customHeight="1">
      <c r="A249" s="137">
        <v>1247</v>
      </c>
      <c r="B249" s="137">
        <v>18</v>
      </c>
      <c r="C249" s="137" t="s">
        <v>157</v>
      </c>
      <c r="D249" s="158"/>
    </row>
    <row r="250" spans="1:4" ht="20.100000000000001" customHeight="1">
      <c r="A250" s="137">
        <v>1248</v>
      </c>
      <c r="B250" s="137">
        <v>19</v>
      </c>
      <c r="C250" s="137" t="s">
        <v>157</v>
      </c>
      <c r="D250" s="158"/>
    </row>
    <row r="251" spans="1:4" ht="20.100000000000001" customHeight="1">
      <c r="A251" s="137">
        <v>1249</v>
      </c>
      <c r="B251" s="137">
        <v>20</v>
      </c>
      <c r="C251" s="137" t="s">
        <v>157</v>
      </c>
      <c r="D251" s="158"/>
    </row>
    <row r="252" spans="1:4" ht="20.100000000000001" customHeight="1">
      <c r="A252" s="137">
        <v>1250</v>
      </c>
      <c r="B252" s="137">
        <v>1</v>
      </c>
      <c r="C252" s="137" t="s">
        <v>278</v>
      </c>
      <c r="D252" s="137" t="s">
        <v>279</v>
      </c>
    </row>
    <row r="253" spans="1:4" ht="20.100000000000001" customHeight="1">
      <c r="A253" s="137">
        <v>1251</v>
      </c>
      <c r="B253" s="137">
        <v>2</v>
      </c>
      <c r="C253" s="137" t="s">
        <v>278</v>
      </c>
      <c r="D253" s="137" t="s">
        <v>280</v>
      </c>
    </row>
    <row r="254" spans="1:4" ht="20.100000000000001" customHeight="1">
      <c r="A254" s="137">
        <v>1252</v>
      </c>
      <c r="B254" s="137">
        <v>3</v>
      </c>
      <c r="C254" s="137" t="s">
        <v>278</v>
      </c>
      <c r="D254" s="137" t="s">
        <v>281</v>
      </c>
    </row>
    <row r="255" spans="1:4" ht="20.100000000000001" customHeight="1">
      <c r="A255" s="137">
        <v>1253</v>
      </c>
      <c r="B255" s="137">
        <v>4</v>
      </c>
      <c r="C255" s="137" t="s">
        <v>278</v>
      </c>
      <c r="D255" s="137" t="s">
        <v>282</v>
      </c>
    </row>
    <row r="256" spans="1:4" ht="20.100000000000001" customHeight="1">
      <c r="A256" s="137">
        <v>1254</v>
      </c>
      <c r="B256" s="137">
        <v>5</v>
      </c>
      <c r="C256" s="137" t="s">
        <v>278</v>
      </c>
      <c r="D256" s="137" t="s">
        <v>283</v>
      </c>
    </row>
    <row r="257" spans="1:4" ht="20.100000000000001" customHeight="1">
      <c r="A257" s="137">
        <v>1255</v>
      </c>
      <c r="B257" s="137">
        <v>6</v>
      </c>
      <c r="C257" s="137" t="s">
        <v>278</v>
      </c>
      <c r="D257" s="137" t="s">
        <v>284</v>
      </c>
    </row>
    <row r="258" spans="1:4" ht="20.100000000000001" customHeight="1">
      <c r="A258" s="137">
        <v>1256</v>
      </c>
      <c r="B258" s="137">
        <v>7</v>
      </c>
      <c r="C258" s="137" t="s">
        <v>278</v>
      </c>
      <c r="D258" s="137" t="s">
        <v>285</v>
      </c>
    </row>
    <row r="259" spans="1:4" ht="20.100000000000001" customHeight="1">
      <c r="A259" s="137">
        <v>1257</v>
      </c>
      <c r="B259" s="137">
        <v>8</v>
      </c>
      <c r="C259" s="137" t="s">
        <v>278</v>
      </c>
      <c r="D259" s="137" t="s">
        <v>286</v>
      </c>
    </row>
    <row r="260" spans="1:4" ht="20.100000000000001" customHeight="1">
      <c r="A260" s="137">
        <v>1258</v>
      </c>
      <c r="B260" s="137">
        <v>9</v>
      </c>
      <c r="C260" s="137" t="s">
        <v>278</v>
      </c>
      <c r="D260" s="137" t="s">
        <v>287</v>
      </c>
    </row>
    <row r="261" spans="1:4" ht="20.100000000000001" customHeight="1">
      <c r="A261" s="137">
        <v>1259</v>
      </c>
      <c r="B261" s="137">
        <v>10</v>
      </c>
      <c r="C261" s="137" t="s">
        <v>278</v>
      </c>
      <c r="D261" s="137" t="s">
        <v>288</v>
      </c>
    </row>
    <row r="262" spans="1:4" ht="20.100000000000001" customHeight="1">
      <c r="A262" s="137">
        <v>1260</v>
      </c>
      <c r="B262" s="137">
        <v>11</v>
      </c>
      <c r="C262" s="137" t="s">
        <v>278</v>
      </c>
      <c r="D262" s="137" t="s">
        <v>289</v>
      </c>
    </row>
    <row r="263" spans="1:4" ht="20.100000000000001" customHeight="1">
      <c r="A263" s="137">
        <v>1261</v>
      </c>
      <c r="B263" s="137">
        <v>12</v>
      </c>
      <c r="C263" s="137" t="s">
        <v>278</v>
      </c>
      <c r="D263" s="137" t="s">
        <v>290</v>
      </c>
    </row>
    <row r="264" spans="1:4" ht="20.100000000000001" customHeight="1">
      <c r="A264" s="137">
        <v>1262</v>
      </c>
      <c r="B264" s="137">
        <v>13</v>
      </c>
      <c r="C264" s="137" t="s">
        <v>278</v>
      </c>
      <c r="D264" s="137" t="s">
        <v>291</v>
      </c>
    </row>
    <row r="265" spans="1:4" ht="20.100000000000001" customHeight="1">
      <c r="A265" s="137">
        <v>1263</v>
      </c>
      <c r="B265" s="137">
        <v>14</v>
      </c>
      <c r="C265" s="137" t="s">
        <v>278</v>
      </c>
      <c r="D265" s="137" t="s">
        <v>292</v>
      </c>
    </row>
    <row r="266" spans="1:4" ht="20.100000000000001" customHeight="1">
      <c r="A266" s="137">
        <v>1264</v>
      </c>
      <c r="B266" s="137">
        <v>15</v>
      </c>
      <c r="C266" s="137" t="s">
        <v>278</v>
      </c>
      <c r="D266" s="137" t="s">
        <v>293</v>
      </c>
    </row>
    <row r="267" spans="1:4" ht="20.100000000000001" customHeight="1">
      <c r="A267" s="137">
        <v>1265</v>
      </c>
      <c r="B267" s="137">
        <v>16</v>
      </c>
      <c r="C267" s="137" t="s">
        <v>278</v>
      </c>
      <c r="D267" s="137" t="s">
        <v>294</v>
      </c>
    </row>
    <row r="268" spans="1:4" ht="20.100000000000001" customHeight="1">
      <c r="A268" s="137">
        <v>1266</v>
      </c>
      <c r="B268" s="137">
        <v>17</v>
      </c>
      <c r="C268" s="137" t="s">
        <v>278</v>
      </c>
      <c r="D268" s="137" t="s">
        <v>295</v>
      </c>
    </row>
    <row r="269" spans="1:4" ht="20.100000000000001" customHeight="1">
      <c r="A269" s="137">
        <v>1267</v>
      </c>
      <c r="B269" s="137">
        <v>18</v>
      </c>
      <c r="C269" s="137" t="s">
        <v>278</v>
      </c>
      <c r="D269" s="137" t="s">
        <v>296</v>
      </c>
    </row>
    <row r="270" spans="1:4" ht="20.100000000000001" customHeight="1">
      <c r="A270" s="137">
        <v>1268</v>
      </c>
      <c r="B270" s="137">
        <v>19</v>
      </c>
      <c r="C270" s="137" t="s">
        <v>278</v>
      </c>
      <c r="D270" s="137" t="s">
        <v>297</v>
      </c>
    </row>
    <row r="271" spans="1:4" ht="20.100000000000001" customHeight="1">
      <c r="A271" s="137">
        <v>1269</v>
      </c>
      <c r="B271" s="137">
        <v>20</v>
      </c>
      <c r="C271" s="137" t="s">
        <v>278</v>
      </c>
      <c r="D271" s="137" t="s">
        <v>298</v>
      </c>
    </row>
    <row r="272" spans="1:4" ht="20.100000000000001" customHeight="1">
      <c r="A272" s="137">
        <v>1270</v>
      </c>
      <c r="B272" s="137">
        <v>21</v>
      </c>
      <c r="C272" s="137" t="s">
        <v>278</v>
      </c>
      <c r="D272" s="137" t="s">
        <v>299</v>
      </c>
    </row>
    <row r="273" spans="1:4" ht="20.100000000000001" customHeight="1">
      <c r="A273" s="137">
        <v>1271</v>
      </c>
      <c r="B273" s="137">
        <v>22</v>
      </c>
      <c r="C273" s="137" t="s">
        <v>278</v>
      </c>
      <c r="D273" s="137" t="s">
        <v>300</v>
      </c>
    </row>
    <row r="274" spans="1:4" ht="20.100000000000001" customHeight="1">
      <c r="A274" s="137">
        <v>1272</v>
      </c>
      <c r="B274" s="137">
        <v>23</v>
      </c>
      <c r="C274" s="137" t="s">
        <v>278</v>
      </c>
      <c r="D274" s="137" t="s">
        <v>301</v>
      </c>
    </row>
    <row r="275" spans="1:4" ht="20.100000000000001" customHeight="1">
      <c r="A275" s="137">
        <v>1273</v>
      </c>
      <c r="B275" s="137">
        <v>24</v>
      </c>
      <c r="C275" s="137" t="s">
        <v>278</v>
      </c>
      <c r="D275" s="137" t="s">
        <v>302</v>
      </c>
    </row>
    <row r="276" spans="1:4" ht="20.100000000000001" customHeight="1">
      <c r="A276" s="137">
        <v>1274</v>
      </c>
      <c r="B276" s="137">
        <v>25</v>
      </c>
      <c r="C276" s="137" t="s">
        <v>278</v>
      </c>
      <c r="D276" s="137" t="s">
        <v>303</v>
      </c>
    </row>
    <row r="277" spans="1:4" ht="20.100000000000001" customHeight="1">
      <c r="A277" s="137">
        <v>1275</v>
      </c>
      <c r="B277" s="137">
        <v>26</v>
      </c>
      <c r="C277" s="137" t="s">
        <v>278</v>
      </c>
      <c r="D277" s="137" t="s">
        <v>304</v>
      </c>
    </row>
    <row r="278" spans="1:4" ht="20.100000000000001" customHeight="1">
      <c r="A278" s="137">
        <v>1276</v>
      </c>
      <c r="B278" s="137">
        <v>27</v>
      </c>
      <c r="C278" s="137" t="s">
        <v>278</v>
      </c>
      <c r="D278" s="158"/>
    </row>
    <row r="279" spans="1:4" ht="20.100000000000001" customHeight="1">
      <c r="A279" s="137">
        <v>1277</v>
      </c>
      <c r="B279" s="137">
        <v>28</v>
      </c>
      <c r="C279" s="137" t="s">
        <v>278</v>
      </c>
      <c r="D279" s="158"/>
    </row>
    <row r="280" spans="1:4" ht="20.100000000000001" customHeight="1">
      <c r="A280" s="137">
        <v>1278</v>
      </c>
      <c r="B280" s="137">
        <v>29</v>
      </c>
      <c r="C280" s="137" t="s">
        <v>278</v>
      </c>
      <c r="D280" s="158"/>
    </row>
    <row r="281" spans="1:4" ht="20.100000000000001" customHeight="1">
      <c r="A281" s="137">
        <v>1279</v>
      </c>
      <c r="B281" s="137">
        <v>30</v>
      </c>
      <c r="C281" s="137" t="s">
        <v>278</v>
      </c>
      <c r="D281" s="158"/>
    </row>
    <row r="282" spans="1:4" ht="20.100000000000001" customHeight="1">
      <c r="A282" s="137">
        <v>1280</v>
      </c>
      <c r="B282" s="137">
        <v>1</v>
      </c>
      <c r="C282" s="137" t="s">
        <v>305</v>
      </c>
      <c r="D282" s="137" t="s">
        <v>306</v>
      </c>
    </row>
    <row r="283" spans="1:4" ht="20.100000000000001" customHeight="1">
      <c r="A283" s="137">
        <v>1281</v>
      </c>
      <c r="B283" s="137">
        <v>2</v>
      </c>
      <c r="C283" s="137" t="s">
        <v>305</v>
      </c>
      <c r="D283" s="137" t="s">
        <v>307</v>
      </c>
    </row>
    <row r="284" spans="1:4" ht="20.100000000000001" customHeight="1">
      <c r="A284" s="137">
        <v>1282</v>
      </c>
      <c r="B284" s="137">
        <v>3</v>
      </c>
      <c r="C284" s="137" t="s">
        <v>305</v>
      </c>
      <c r="D284" s="137" t="s">
        <v>308</v>
      </c>
    </row>
    <row r="285" spans="1:4" ht="20.100000000000001" customHeight="1">
      <c r="A285" s="137">
        <v>1283</v>
      </c>
      <c r="B285" s="137">
        <v>4</v>
      </c>
      <c r="C285" s="137" t="s">
        <v>305</v>
      </c>
      <c r="D285" s="137" t="s">
        <v>309</v>
      </c>
    </row>
    <row r="286" spans="1:4" ht="20.100000000000001" customHeight="1">
      <c r="A286" s="137">
        <v>1284</v>
      </c>
      <c r="B286" s="137">
        <v>5</v>
      </c>
      <c r="C286" s="137" t="s">
        <v>305</v>
      </c>
      <c r="D286" s="137" t="s">
        <v>310</v>
      </c>
    </row>
    <row r="287" spans="1:4" ht="20.100000000000001" customHeight="1">
      <c r="A287" s="137">
        <v>1285</v>
      </c>
      <c r="B287" s="137">
        <v>6</v>
      </c>
      <c r="C287" s="137" t="s">
        <v>305</v>
      </c>
      <c r="D287" s="137" t="s">
        <v>311</v>
      </c>
    </row>
    <row r="288" spans="1:4" ht="20.100000000000001" customHeight="1">
      <c r="A288" s="137">
        <v>1286</v>
      </c>
      <c r="B288" s="137">
        <v>7</v>
      </c>
      <c r="C288" s="137" t="s">
        <v>305</v>
      </c>
      <c r="D288" s="137" t="s">
        <v>312</v>
      </c>
    </row>
    <row r="289" spans="1:4" ht="20.100000000000001" customHeight="1">
      <c r="A289" s="137">
        <v>1287</v>
      </c>
      <c r="B289" s="137">
        <v>8</v>
      </c>
      <c r="C289" s="137" t="s">
        <v>305</v>
      </c>
      <c r="D289" s="137" t="s">
        <v>313</v>
      </c>
    </row>
    <row r="290" spans="1:4" ht="20.100000000000001" customHeight="1">
      <c r="A290" s="137">
        <v>1288</v>
      </c>
      <c r="B290" s="137">
        <v>9</v>
      </c>
      <c r="C290" s="137" t="s">
        <v>305</v>
      </c>
      <c r="D290" s="137" t="s">
        <v>314</v>
      </c>
    </row>
    <row r="291" spans="1:4" ht="20.100000000000001" customHeight="1">
      <c r="A291" s="137">
        <v>1289</v>
      </c>
      <c r="B291" s="137">
        <v>10</v>
      </c>
      <c r="C291" s="137" t="s">
        <v>305</v>
      </c>
      <c r="D291" s="137" t="s">
        <v>315</v>
      </c>
    </row>
    <row r="292" spans="1:4" ht="20.100000000000001" customHeight="1">
      <c r="A292" s="137">
        <v>1290</v>
      </c>
      <c r="B292" s="137">
        <v>11</v>
      </c>
      <c r="C292" s="137" t="s">
        <v>305</v>
      </c>
      <c r="D292" s="137" t="s">
        <v>316</v>
      </c>
    </row>
    <row r="293" spans="1:4" ht="20.100000000000001" customHeight="1">
      <c r="A293" s="137">
        <v>1291</v>
      </c>
      <c r="B293" s="137">
        <v>12</v>
      </c>
      <c r="C293" s="137" t="s">
        <v>305</v>
      </c>
      <c r="D293" s="137" t="s">
        <v>317</v>
      </c>
    </row>
    <row r="294" spans="1:4" ht="20.100000000000001" customHeight="1">
      <c r="A294" s="137">
        <v>1292</v>
      </c>
      <c r="B294" s="137">
        <v>13</v>
      </c>
      <c r="C294" s="137" t="s">
        <v>305</v>
      </c>
      <c r="D294" s="137" t="s">
        <v>318</v>
      </c>
    </row>
    <row r="295" spans="1:4" ht="20.100000000000001" customHeight="1">
      <c r="A295" s="137">
        <v>1293</v>
      </c>
      <c r="B295" s="137">
        <v>14</v>
      </c>
      <c r="C295" s="137" t="s">
        <v>305</v>
      </c>
      <c r="D295" s="137" t="s">
        <v>319</v>
      </c>
    </row>
    <row r="296" spans="1:4" ht="20.100000000000001" customHeight="1">
      <c r="A296" s="137">
        <v>1294</v>
      </c>
      <c r="B296" s="137">
        <v>15</v>
      </c>
      <c r="C296" s="137" t="s">
        <v>305</v>
      </c>
      <c r="D296" s="137" t="s">
        <v>320</v>
      </c>
    </row>
    <row r="297" spans="1:4" ht="20.100000000000001" customHeight="1">
      <c r="A297" s="137">
        <v>1295</v>
      </c>
      <c r="B297" s="137">
        <v>16</v>
      </c>
      <c r="C297" s="137" t="s">
        <v>305</v>
      </c>
      <c r="D297" s="137" t="s">
        <v>321</v>
      </c>
    </row>
    <row r="298" spans="1:4" ht="20.100000000000001" customHeight="1">
      <c r="A298" s="137">
        <v>1296</v>
      </c>
      <c r="B298" s="137">
        <v>17</v>
      </c>
      <c r="C298" s="137" t="s">
        <v>305</v>
      </c>
      <c r="D298" s="137" t="s">
        <v>322</v>
      </c>
    </row>
    <row r="299" spans="1:4" ht="20.100000000000001" customHeight="1">
      <c r="A299" s="137">
        <v>1297</v>
      </c>
      <c r="B299" s="137">
        <v>18</v>
      </c>
      <c r="C299" s="137" t="s">
        <v>305</v>
      </c>
      <c r="D299" s="137" t="s">
        <v>323</v>
      </c>
    </row>
    <row r="300" spans="1:4" ht="20.100000000000001" customHeight="1">
      <c r="A300" s="137">
        <v>1298</v>
      </c>
      <c r="B300" s="137">
        <v>19</v>
      </c>
      <c r="C300" s="137" t="s">
        <v>305</v>
      </c>
      <c r="D300" s="137" t="s">
        <v>324</v>
      </c>
    </row>
    <row r="301" spans="1:4" ht="20.100000000000001" customHeight="1">
      <c r="A301" s="137">
        <v>1299</v>
      </c>
      <c r="B301" s="137">
        <v>20</v>
      </c>
      <c r="C301" s="137" t="s">
        <v>305</v>
      </c>
      <c r="D301" s="137" t="s">
        <v>325</v>
      </c>
    </row>
    <row r="302" spans="1:4" ht="20.100000000000001" customHeight="1">
      <c r="A302" s="137">
        <v>1300</v>
      </c>
      <c r="B302" s="137">
        <v>21</v>
      </c>
      <c r="C302" s="137" t="s">
        <v>305</v>
      </c>
      <c r="D302" s="137" t="s">
        <v>326</v>
      </c>
    </row>
    <row r="303" spans="1:4" ht="20.100000000000001" customHeight="1">
      <c r="A303" s="137">
        <v>1301</v>
      </c>
      <c r="B303" s="137">
        <v>22</v>
      </c>
      <c r="C303" s="137" t="s">
        <v>305</v>
      </c>
      <c r="D303" s="137" t="s">
        <v>327</v>
      </c>
    </row>
    <row r="304" spans="1:4" ht="20.100000000000001" customHeight="1">
      <c r="A304" s="137">
        <v>1302</v>
      </c>
      <c r="B304" s="137">
        <v>23</v>
      </c>
      <c r="C304" s="137" t="s">
        <v>305</v>
      </c>
      <c r="D304" s="137" t="s">
        <v>328</v>
      </c>
    </row>
    <row r="305" spans="1:4" ht="20.100000000000001" customHeight="1">
      <c r="A305" s="137">
        <v>1303</v>
      </c>
      <c r="B305" s="137">
        <v>24</v>
      </c>
      <c r="C305" s="137" t="s">
        <v>305</v>
      </c>
      <c r="D305" s="137" t="s">
        <v>329</v>
      </c>
    </row>
    <row r="306" spans="1:4" ht="20.100000000000001" customHeight="1">
      <c r="A306" s="137">
        <v>1304</v>
      </c>
      <c r="B306" s="137">
        <v>25</v>
      </c>
      <c r="C306" s="137" t="s">
        <v>305</v>
      </c>
      <c r="D306" s="137" t="s">
        <v>299</v>
      </c>
    </row>
    <row r="307" spans="1:4" ht="20.100000000000001" customHeight="1">
      <c r="A307" s="137">
        <v>1305</v>
      </c>
      <c r="B307" s="137">
        <v>26</v>
      </c>
      <c r="C307" s="137" t="s">
        <v>305</v>
      </c>
      <c r="D307" s="137" t="s">
        <v>300</v>
      </c>
    </row>
    <row r="308" spans="1:4" ht="20.100000000000001" customHeight="1">
      <c r="A308" s="137">
        <v>1306</v>
      </c>
      <c r="B308" s="137">
        <v>27</v>
      </c>
      <c r="C308" s="137" t="s">
        <v>305</v>
      </c>
      <c r="D308" s="137" t="s">
        <v>301</v>
      </c>
    </row>
    <row r="309" spans="1:4" ht="20.100000000000001" customHeight="1">
      <c r="A309" s="137">
        <v>1307</v>
      </c>
      <c r="B309" s="137">
        <v>28</v>
      </c>
      <c r="C309" s="137" t="s">
        <v>305</v>
      </c>
      <c r="D309" s="137" t="s">
        <v>330</v>
      </c>
    </row>
    <row r="310" spans="1:4" ht="20.100000000000001" customHeight="1">
      <c r="A310" s="137">
        <v>1308</v>
      </c>
      <c r="B310" s="137">
        <v>29</v>
      </c>
      <c r="C310" s="137" t="s">
        <v>305</v>
      </c>
      <c r="D310" s="137" t="s">
        <v>331</v>
      </c>
    </row>
    <row r="311" spans="1:4" ht="20.100000000000001" customHeight="1">
      <c r="A311" s="137">
        <v>1309</v>
      </c>
      <c r="B311" s="137">
        <v>30</v>
      </c>
      <c r="C311" s="137" t="s">
        <v>305</v>
      </c>
      <c r="D311" s="137" t="s">
        <v>304</v>
      </c>
    </row>
    <row r="312" spans="1:4" ht="20.100000000000001" customHeight="1">
      <c r="A312" s="137">
        <v>1310</v>
      </c>
      <c r="B312" s="137">
        <v>1</v>
      </c>
      <c r="C312" s="137" t="s">
        <v>4212</v>
      </c>
      <c r="D312" s="137" t="s">
        <v>332</v>
      </c>
    </row>
    <row r="313" spans="1:4" ht="20.100000000000001" customHeight="1">
      <c r="A313" s="137">
        <v>1311</v>
      </c>
      <c r="B313" s="137">
        <v>2</v>
      </c>
      <c r="C313" s="137" t="s">
        <v>4212</v>
      </c>
      <c r="D313" s="137" t="s">
        <v>333</v>
      </c>
    </row>
    <row r="314" spans="1:4" ht="20.100000000000001" customHeight="1">
      <c r="A314" s="137">
        <v>1312</v>
      </c>
      <c r="B314" s="137">
        <v>3</v>
      </c>
      <c r="C314" s="137" t="s">
        <v>4212</v>
      </c>
      <c r="D314" s="137" t="s">
        <v>334</v>
      </c>
    </row>
    <row r="315" spans="1:4" ht="20.100000000000001" customHeight="1">
      <c r="A315" s="137">
        <v>1313</v>
      </c>
      <c r="B315" s="137">
        <v>4</v>
      </c>
      <c r="C315" s="137" t="s">
        <v>4212</v>
      </c>
      <c r="D315" s="137" t="s">
        <v>335</v>
      </c>
    </row>
    <row r="316" spans="1:4" ht="20.100000000000001" customHeight="1">
      <c r="A316" s="137">
        <v>1314</v>
      </c>
      <c r="B316" s="137">
        <v>5</v>
      </c>
      <c r="C316" s="137" t="s">
        <v>4212</v>
      </c>
      <c r="D316" s="137" t="s">
        <v>336</v>
      </c>
    </row>
    <row r="317" spans="1:4" ht="20.100000000000001" customHeight="1">
      <c r="A317" s="137">
        <v>1315</v>
      </c>
      <c r="B317" s="137">
        <v>6</v>
      </c>
      <c r="C317" s="137" t="s">
        <v>4212</v>
      </c>
      <c r="D317" s="137" t="s">
        <v>337</v>
      </c>
    </row>
    <row r="318" spans="1:4" ht="20.100000000000001" customHeight="1">
      <c r="A318" s="137">
        <v>1316</v>
      </c>
      <c r="B318" s="137">
        <v>7</v>
      </c>
      <c r="C318" s="137" t="s">
        <v>4212</v>
      </c>
      <c r="D318" s="137" t="s">
        <v>338</v>
      </c>
    </row>
    <row r="319" spans="1:4" ht="20.100000000000001" customHeight="1">
      <c r="A319" s="137">
        <v>1317</v>
      </c>
      <c r="B319" s="137">
        <v>8</v>
      </c>
      <c r="C319" s="137" t="s">
        <v>4212</v>
      </c>
      <c r="D319" s="137" t="s">
        <v>339</v>
      </c>
    </row>
    <row r="320" spans="1:4" ht="20.100000000000001" customHeight="1">
      <c r="A320" s="137">
        <v>1318</v>
      </c>
      <c r="B320" s="137">
        <v>9</v>
      </c>
      <c r="C320" s="137" t="s">
        <v>4212</v>
      </c>
      <c r="D320" s="137" t="s">
        <v>340</v>
      </c>
    </row>
    <row r="321" spans="1:4" ht="20.100000000000001" customHeight="1">
      <c r="A321" s="137">
        <v>1319</v>
      </c>
      <c r="B321" s="137">
        <v>10</v>
      </c>
      <c r="C321" s="137" t="s">
        <v>4212</v>
      </c>
      <c r="D321" s="137" t="s">
        <v>341</v>
      </c>
    </row>
    <row r="322" spans="1:4" ht="20.100000000000001" customHeight="1">
      <c r="A322" s="137">
        <v>1320</v>
      </c>
      <c r="B322" s="137">
        <v>11</v>
      </c>
      <c r="C322" s="137" t="s">
        <v>4212</v>
      </c>
      <c r="D322" s="137" t="s">
        <v>342</v>
      </c>
    </row>
    <row r="323" spans="1:4" ht="20.100000000000001" customHeight="1">
      <c r="A323" s="137">
        <v>1321</v>
      </c>
      <c r="B323" s="137">
        <v>12</v>
      </c>
      <c r="C323" s="137" t="s">
        <v>4212</v>
      </c>
      <c r="D323" s="137" t="s">
        <v>343</v>
      </c>
    </row>
    <row r="324" spans="1:4" ht="20.100000000000001" customHeight="1">
      <c r="A324" s="137">
        <v>1322</v>
      </c>
      <c r="B324" s="137">
        <v>13</v>
      </c>
      <c r="C324" s="137" t="s">
        <v>4212</v>
      </c>
      <c r="D324" s="137" t="s">
        <v>344</v>
      </c>
    </row>
    <row r="325" spans="1:4" ht="20.100000000000001" customHeight="1">
      <c r="A325" s="137">
        <v>1323</v>
      </c>
      <c r="B325" s="137">
        <v>14</v>
      </c>
      <c r="C325" s="137" t="s">
        <v>4212</v>
      </c>
      <c r="D325" s="137" t="s">
        <v>345</v>
      </c>
    </row>
    <row r="326" spans="1:4" ht="20.100000000000001" customHeight="1">
      <c r="A326" s="137">
        <v>1324</v>
      </c>
      <c r="B326" s="137">
        <v>15</v>
      </c>
      <c r="C326" s="137" t="s">
        <v>4212</v>
      </c>
      <c r="D326" s="137" t="s">
        <v>346</v>
      </c>
    </row>
    <row r="327" spans="1:4" ht="20.100000000000001" customHeight="1">
      <c r="A327" s="137">
        <v>1325</v>
      </c>
      <c r="B327" s="137">
        <v>16</v>
      </c>
      <c r="C327" s="137" t="s">
        <v>4212</v>
      </c>
      <c r="D327" s="137" t="s">
        <v>347</v>
      </c>
    </row>
    <row r="328" spans="1:4" ht="20.100000000000001" customHeight="1">
      <c r="A328" s="137">
        <v>1326</v>
      </c>
      <c r="B328" s="137">
        <v>17</v>
      </c>
      <c r="C328" s="137" t="s">
        <v>4212</v>
      </c>
      <c r="D328" s="137" t="s">
        <v>348</v>
      </c>
    </row>
    <row r="329" spans="1:4" ht="20.100000000000001" customHeight="1">
      <c r="A329" s="137">
        <v>1327</v>
      </c>
      <c r="B329" s="137">
        <v>18</v>
      </c>
      <c r="C329" s="137" t="s">
        <v>4212</v>
      </c>
      <c r="D329" s="137" t="s">
        <v>349</v>
      </c>
    </row>
    <row r="330" spans="1:4" ht="20.100000000000001" customHeight="1">
      <c r="A330" s="137">
        <v>1328</v>
      </c>
      <c r="B330" s="137">
        <v>19</v>
      </c>
      <c r="C330" s="137" t="s">
        <v>4212</v>
      </c>
      <c r="D330" s="137" t="s">
        <v>350</v>
      </c>
    </row>
    <row r="331" spans="1:4" ht="20.100000000000001" customHeight="1">
      <c r="A331" s="137">
        <v>1329</v>
      </c>
      <c r="B331" s="137">
        <v>20</v>
      </c>
      <c r="C331" s="137" t="s">
        <v>4212</v>
      </c>
      <c r="D331" s="137" t="s">
        <v>351</v>
      </c>
    </row>
    <row r="332" spans="1:4" ht="20.100000000000001" customHeight="1">
      <c r="A332" s="137">
        <v>1330</v>
      </c>
      <c r="B332" s="137">
        <v>21</v>
      </c>
      <c r="C332" s="137" t="s">
        <v>4212</v>
      </c>
      <c r="D332" s="137" t="s">
        <v>352</v>
      </c>
    </row>
    <row r="333" spans="1:4" ht="20.100000000000001" customHeight="1">
      <c r="A333" s="137">
        <v>1331</v>
      </c>
      <c r="B333" s="137">
        <v>22</v>
      </c>
      <c r="C333" s="137" t="s">
        <v>4212</v>
      </c>
      <c r="D333" s="158"/>
    </row>
    <row r="334" spans="1:4" ht="20.100000000000001" customHeight="1">
      <c r="A334" s="137">
        <v>1332</v>
      </c>
      <c r="B334" s="137">
        <v>23</v>
      </c>
      <c r="C334" s="137" t="s">
        <v>4212</v>
      </c>
      <c r="D334" s="158"/>
    </row>
    <row r="335" spans="1:4" ht="20.100000000000001" customHeight="1">
      <c r="A335" s="137">
        <v>1333</v>
      </c>
      <c r="B335" s="137">
        <v>24</v>
      </c>
      <c r="C335" s="137" t="s">
        <v>4212</v>
      </c>
      <c r="D335" s="158"/>
    </row>
    <row r="336" spans="1:4" ht="20.100000000000001" customHeight="1">
      <c r="A336" s="137">
        <v>1334</v>
      </c>
      <c r="B336" s="137">
        <v>25</v>
      </c>
      <c r="C336" s="137" t="s">
        <v>4212</v>
      </c>
      <c r="D336" s="158"/>
    </row>
    <row r="337" spans="1:4" ht="20.100000000000001" customHeight="1">
      <c r="A337" s="137">
        <v>1335</v>
      </c>
      <c r="B337" s="137">
        <v>26</v>
      </c>
      <c r="C337" s="137" t="s">
        <v>4212</v>
      </c>
      <c r="D337" s="158"/>
    </row>
    <row r="338" spans="1:4" ht="20.100000000000001" customHeight="1">
      <c r="A338" s="137">
        <v>1336</v>
      </c>
      <c r="B338" s="137">
        <v>27</v>
      </c>
      <c r="C338" s="137" t="s">
        <v>4212</v>
      </c>
      <c r="D338" s="158"/>
    </row>
    <row r="339" spans="1:4" ht="20.100000000000001" customHeight="1">
      <c r="A339" s="137">
        <v>1337</v>
      </c>
      <c r="B339" s="137">
        <v>28</v>
      </c>
      <c r="C339" s="137" t="s">
        <v>4212</v>
      </c>
      <c r="D339" s="158"/>
    </row>
    <row r="340" spans="1:4" ht="20.100000000000001" customHeight="1">
      <c r="A340" s="137">
        <v>1338</v>
      </c>
      <c r="B340" s="137">
        <v>29</v>
      </c>
      <c r="C340" s="137" t="s">
        <v>4212</v>
      </c>
      <c r="D340" s="158"/>
    </row>
    <row r="341" spans="1:4" ht="20.100000000000001" customHeight="1">
      <c r="A341" s="137">
        <v>1339</v>
      </c>
      <c r="B341" s="137">
        <v>30</v>
      </c>
      <c r="C341" s="137" t="s">
        <v>4212</v>
      </c>
      <c r="D341" s="158"/>
    </row>
    <row r="342" spans="1:4" ht="20.100000000000001" customHeight="1">
      <c r="A342" s="137">
        <v>1340</v>
      </c>
      <c r="B342" s="137">
        <v>1</v>
      </c>
      <c r="C342" s="137" t="s">
        <v>353</v>
      </c>
      <c r="D342" s="137" t="s">
        <v>354</v>
      </c>
    </row>
    <row r="343" spans="1:4" ht="20.100000000000001" customHeight="1">
      <c r="A343" s="137">
        <v>1341</v>
      </c>
      <c r="B343" s="137">
        <v>2</v>
      </c>
      <c r="C343" s="137" t="s">
        <v>353</v>
      </c>
      <c r="D343" s="137" t="s">
        <v>355</v>
      </c>
    </row>
    <row r="344" spans="1:4" ht="20.100000000000001" customHeight="1">
      <c r="A344" s="137">
        <v>1342</v>
      </c>
      <c r="B344" s="137">
        <v>3</v>
      </c>
      <c r="C344" s="137" t="s">
        <v>353</v>
      </c>
      <c r="D344" s="137" t="s">
        <v>356</v>
      </c>
    </row>
    <row r="345" spans="1:4" ht="20.100000000000001" customHeight="1">
      <c r="A345" s="137">
        <v>1343</v>
      </c>
      <c r="B345" s="137">
        <v>4</v>
      </c>
      <c r="C345" s="137" t="s">
        <v>353</v>
      </c>
      <c r="D345" s="137" t="s">
        <v>357</v>
      </c>
    </row>
    <row r="346" spans="1:4" ht="20.100000000000001" customHeight="1">
      <c r="A346" s="137">
        <v>1344</v>
      </c>
      <c r="B346" s="137">
        <v>5</v>
      </c>
      <c r="C346" s="137" t="s">
        <v>353</v>
      </c>
      <c r="D346" s="137" t="s">
        <v>358</v>
      </c>
    </row>
    <row r="347" spans="1:4" ht="20.100000000000001" customHeight="1">
      <c r="A347" s="137">
        <v>1345</v>
      </c>
      <c r="B347" s="137">
        <v>6</v>
      </c>
      <c r="C347" s="137" t="s">
        <v>353</v>
      </c>
      <c r="D347" s="137" t="s">
        <v>359</v>
      </c>
    </row>
    <row r="348" spans="1:4" ht="20.100000000000001" customHeight="1">
      <c r="A348" s="137">
        <v>1346</v>
      </c>
      <c r="B348" s="137">
        <v>7</v>
      </c>
      <c r="C348" s="137" t="s">
        <v>353</v>
      </c>
      <c r="D348" s="137" t="s">
        <v>360</v>
      </c>
    </row>
    <row r="349" spans="1:4" ht="20.100000000000001" customHeight="1">
      <c r="A349" s="137">
        <v>1347</v>
      </c>
      <c r="B349" s="137">
        <v>8</v>
      </c>
      <c r="C349" s="137" t="s">
        <v>353</v>
      </c>
      <c r="D349" s="137" t="s">
        <v>361</v>
      </c>
    </row>
    <row r="350" spans="1:4" ht="20.100000000000001" customHeight="1">
      <c r="A350" s="137">
        <v>1348</v>
      </c>
      <c r="B350" s="137">
        <v>9</v>
      </c>
      <c r="C350" s="137" t="s">
        <v>353</v>
      </c>
      <c r="D350" s="137" t="s">
        <v>362</v>
      </c>
    </row>
    <row r="351" spans="1:4" ht="20.100000000000001" customHeight="1">
      <c r="A351" s="137">
        <v>1349</v>
      </c>
      <c r="B351" s="137">
        <v>10</v>
      </c>
      <c r="C351" s="137" t="s">
        <v>353</v>
      </c>
      <c r="D351" s="137" t="s">
        <v>363</v>
      </c>
    </row>
    <row r="352" spans="1:4" ht="20.100000000000001" customHeight="1">
      <c r="A352" s="137">
        <v>1350</v>
      </c>
      <c r="B352" s="137">
        <v>11</v>
      </c>
      <c r="C352" s="137" t="s">
        <v>353</v>
      </c>
      <c r="D352" s="137" t="s">
        <v>364</v>
      </c>
    </row>
    <row r="353" spans="1:4" ht="20.100000000000001" customHeight="1">
      <c r="A353" s="137">
        <v>1351</v>
      </c>
      <c r="B353" s="137">
        <v>12</v>
      </c>
      <c r="C353" s="137" t="s">
        <v>353</v>
      </c>
      <c r="D353" s="137" t="s">
        <v>365</v>
      </c>
    </row>
    <row r="354" spans="1:4" ht="20.100000000000001" customHeight="1">
      <c r="A354" s="137">
        <v>1352</v>
      </c>
      <c r="B354" s="137">
        <v>13</v>
      </c>
      <c r="C354" s="137" t="s">
        <v>353</v>
      </c>
      <c r="D354" s="137" t="s">
        <v>366</v>
      </c>
    </row>
    <row r="355" spans="1:4" ht="20.100000000000001" customHeight="1">
      <c r="A355" s="137">
        <v>1353</v>
      </c>
      <c r="B355" s="137">
        <v>14</v>
      </c>
      <c r="C355" s="137" t="s">
        <v>353</v>
      </c>
      <c r="D355" s="137" t="s">
        <v>367</v>
      </c>
    </row>
    <row r="356" spans="1:4" ht="20.100000000000001" customHeight="1">
      <c r="A356" s="137">
        <v>1354</v>
      </c>
      <c r="B356" s="137">
        <v>15</v>
      </c>
      <c r="C356" s="137" t="s">
        <v>353</v>
      </c>
      <c r="D356" s="137" t="s">
        <v>368</v>
      </c>
    </row>
    <row r="357" spans="1:4" ht="20.100000000000001" customHeight="1">
      <c r="A357" s="137">
        <v>1355</v>
      </c>
      <c r="B357" s="137">
        <v>16</v>
      </c>
      <c r="C357" s="137" t="s">
        <v>353</v>
      </c>
      <c r="D357" s="137" t="s">
        <v>369</v>
      </c>
    </row>
    <row r="358" spans="1:4" ht="20.100000000000001" customHeight="1">
      <c r="A358" s="137">
        <v>1356</v>
      </c>
      <c r="B358" s="137">
        <v>17</v>
      </c>
      <c r="C358" s="137" t="s">
        <v>353</v>
      </c>
      <c r="D358" s="137" t="s">
        <v>370</v>
      </c>
    </row>
    <row r="359" spans="1:4" ht="20.100000000000001" customHeight="1">
      <c r="A359" s="137">
        <v>1357</v>
      </c>
      <c r="B359" s="137">
        <v>18</v>
      </c>
      <c r="C359" s="137" t="s">
        <v>353</v>
      </c>
      <c r="D359" s="137" t="s">
        <v>371</v>
      </c>
    </row>
    <row r="360" spans="1:4" ht="20.100000000000001" customHeight="1">
      <c r="A360" s="137">
        <v>1358</v>
      </c>
      <c r="B360" s="137">
        <v>19</v>
      </c>
      <c r="C360" s="137" t="s">
        <v>353</v>
      </c>
      <c r="D360" s="137" t="s">
        <v>372</v>
      </c>
    </row>
    <row r="361" spans="1:4" ht="20.100000000000001" customHeight="1">
      <c r="A361" s="137">
        <v>1359</v>
      </c>
      <c r="B361" s="137">
        <v>20</v>
      </c>
      <c r="C361" s="137" t="s">
        <v>353</v>
      </c>
      <c r="D361" s="137" t="s">
        <v>373</v>
      </c>
    </row>
    <row r="362" spans="1:4" ht="20.100000000000001" customHeight="1">
      <c r="A362" s="137">
        <v>1360</v>
      </c>
      <c r="B362" s="137">
        <v>21</v>
      </c>
      <c r="C362" s="137" t="s">
        <v>353</v>
      </c>
      <c r="D362" s="137" t="s">
        <v>374</v>
      </c>
    </row>
    <row r="363" spans="1:4" ht="20.100000000000001" customHeight="1">
      <c r="A363" s="137">
        <v>1361</v>
      </c>
      <c r="B363" s="137">
        <v>22</v>
      </c>
      <c r="C363" s="137" t="s">
        <v>353</v>
      </c>
      <c r="D363" s="137" t="s">
        <v>375</v>
      </c>
    </row>
    <row r="364" spans="1:4" ht="20.100000000000001" customHeight="1">
      <c r="A364" s="137">
        <v>1362</v>
      </c>
      <c r="B364" s="137">
        <v>23</v>
      </c>
      <c r="C364" s="137" t="s">
        <v>353</v>
      </c>
      <c r="D364" s="137" t="s">
        <v>376</v>
      </c>
    </row>
    <row r="365" spans="1:4" ht="20.100000000000001" customHeight="1">
      <c r="A365" s="137">
        <v>1363</v>
      </c>
      <c r="B365" s="137">
        <v>24</v>
      </c>
      <c r="C365" s="137" t="s">
        <v>353</v>
      </c>
      <c r="D365" s="137" t="s">
        <v>377</v>
      </c>
    </row>
    <row r="366" spans="1:4" ht="20.100000000000001" customHeight="1">
      <c r="A366" s="137">
        <v>1364</v>
      </c>
      <c r="B366" s="137">
        <v>25</v>
      </c>
      <c r="C366" s="137" t="s">
        <v>353</v>
      </c>
      <c r="D366" s="137" t="s">
        <v>378</v>
      </c>
    </row>
    <row r="367" spans="1:4" ht="20.100000000000001" customHeight="1">
      <c r="A367" s="137">
        <v>1365</v>
      </c>
      <c r="B367" s="137">
        <v>26</v>
      </c>
      <c r="C367" s="137" t="s">
        <v>353</v>
      </c>
      <c r="D367" s="137" t="s">
        <v>379</v>
      </c>
    </row>
    <row r="368" spans="1:4" ht="20.100000000000001" customHeight="1">
      <c r="A368" s="137">
        <v>1366</v>
      </c>
      <c r="B368" s="137">
        <v>27</v>
      </c>
      <c r="C368" s="137" t="s">
        <v>353</v>
      </c>
      <c r="D368" s="137" t="s">
        <v>380</v>
      </c>
    </row>
    <row r="369" spans="1:4" ht="20.100000000000001" customHeight="1">
      <c r="A369" s="137">
        <v>1367</v>
      </c>
      <c r="B369" s="137">
        <v>28</v>
      </c>
      <c r="C369" s="137" t="s">
        <v>353</v>
      </c>
      <c r="D369" s="137" t="s">
        <v>381</v>
      </c>
    </row>
    <row r="370" spans="1:4" ht="20.100000000000001" customHeight="1">
      <c r="A370" s="137">
        <v>1368</v>
      </c>
      <c r="B370" s="137">
        <v>29</v>
      </c>
      <c r="C370" s="137" t="s">
        <v>353</v>
      </c>
      <c r="D370" s="137" t="s">
        <v>382</v>
      </c>
    </row>
    <row r="371" spans="1:4" ht="20.100000000000001" customHeight="1">
      <c r="A371" s="137">
        <v>1369</v>
      </c>
      <c r="B371" s="137">
        <v>30</v>
      </c>
      <c r="C371" s="137" t="s">
        <v>353</v>
      </c>
      <c r="D371" s="137" t="s">
        <v>383</v>
      </c>
    </row>
    <row r="372" spans="1:4" ht="20.100000000000001" customHeight="1">
      <c r="A372" s="137">
        <v>1370</v>
      </c>
      <c r="B372" s="137">
        <v>31</v>
      </c>
      <c r="C372" s="137" t="s">
        <v>353</v>
      </c>
      <c r="D372" s="137" t="s">
        <v>328</v>
      </c>
    </row>
    <row r="373" spans="1:4" ht="20.100000000000001" customHeight="1">
      <c r="A373" s="137">
        <v>1371</v>
      </c>
      <c r="B373" s="137">
        <v>32</v>
      </c>
      <c r="C373" s="137" t="s">
        <v>353</v>
      </c>
      <c r="D373" s="137" t="s">
        <v>384</v>
      </c>
    </row>
    <row r="374" spans="1:4" ht="20.100000000000001" customHeight="1">
      <c r="A374" s="137">
        <v>1372</v>
      </c>
      <c r="B374" s="137">
        <v>33</v>
      </c>
      <c r="C374" s="137" t="s">
        <v>353</v>
      </c>
      <c r="D374" s="137" t="s">
        <v>329</v>
      </c>
    </row>
    <row r="375" spans="1:4" ht="20.100000000000001" customHeight="1">
      <c r="A375" s="137">
        <v>1373</v>
      </c>
      <c r="B375" s="137">
        <v>34</v>
      </c>
      <c r="C375" s="137" t="s">
        <v>353</v>
      </c>
      <c r="D375" s="137" t="s">
        <v>385</v>
      </c>
    </row>
    <row r="376" spans="1:4" ht="20.100000000000001" customHeight="1">
      <c r="A376" s="137">
        <v>1374</v>
      </c>
      <c r="B376" s="137">
        <v>35</v>
      </c>
      <c r="C376" s="137" t="s">
        <v>353</v>
      </c>
      <c r="D376" s="158"/>
    </row>
    <row r="377" spans="1:4" ht="20.100000000000001" customHeight="1">
      <c r="A377" s="137">
        <v>1375</v>
      </c>
      <c r="B377" s="137">
        <v>36</v>
      </c>
      <c r="C377" s="137" t="s">
        <v>353</v>
      </c>
      <c r="D377" s="158"/>
    </row>
    <row r="378" spans="1:4" ht="20.100000000000001" customHeight="1">
      <c r="A378" s="137">
        <v>1376</v>
      </c>
      <c r="B378" s="137">
        <v>37</v>
      </c>
      <c r="C378" s="137" t="s">
        <v>353</v>
      </c>
      <c r="D378" s="158"/>
    </row>
    <row r="379" spans="1:4" ht="20.100000000000001" customHeight="1">
      <c r="A379" s="137">
        <v>1377</v>
      </c>
      <c r="B379" s="137">
        <v>38</v>
      </c>
      <c r="C379" s="137" t="s">
        <v>353</v>
      </c>
      <c r="D379" s="158"/>
    </row>
    <row r="380" spans="1:4" ht="20.100000000000001" customHeight="1">
      <c r="A380" s="137">
        <v>1378</v>
      </c>
      <c r="B380" s="137">
        <v>39</v>
      </c>
      <c r="C380" s="137" t="s">
        <v>353</v>
      </c>
      <c r="D380" s="158"/>
    </row>
    <row r="381" spans="1:4" ht="20.100000000000001" customHeight="1">
      <c r="A381" s="137">
        <v>1379</v>
      </c>
      <c r="B381" s="137">
        <v>40</v>
      </c>
      <c r="C381" s="137" t="s">
        <v>353</v>
      </c>
      <c r="D381" s="158"/>
    </row>
    <row r="382" spans="1:4" ht="20.100000000000001" customHeight="1">
      <c r="A382" s="137">
        <v>1380</v>
      </c>
      <c r="B382" s="137">
        <v>1</v>
      </c>
      <c r="C382" s="137" t="s">
        <v>386</v>
      </c>
      <c r="D382" s="137" t="s">
        <v>387</v>
      </c>
    </row>
    <row r="383" spans="1:4" ht="20.100000000000001" customHeight="1">
      <c r="A383" s="137">
        <v>1381</v>
      </c>
      <c r="B383" s="137">
        <v>2</v>
      </c>
      <c r="C383" s="137" t="s">
        <v>386</v>
      </c>
      <c r="D383" s="137" t="s">
        <v>388</v>
      </c>
    </row>
    <row r="384" spans="1:4" ht="20.100000000000001" customHeight="1">
      <c r="A384" s="137">
        <v>1382</v>
      </c>
      <c r="B384" s="137">
        <v>3</v>
      </c>
      <c r="C384" s="137" t="s">
        <v>386</v>
      </c>
      <c r="D384" s="137" t="s">
        <v>389</v>
      </c>
    </row>
    <row r="385" spans="1:4" ht="20.100000000000001" customHeight="1">
      <c r="A385" s="137">
        <v>1383</v>
      </c>
      <c r="B385" s="137">
        <v>4</v>
      </c>
      <c r="C385" s="137" t="s">
        <v>386</v>
      </c>
      <c r="D385" s="137" t="s">
        <v>390</v>
      </c>
    </row>
    <row r="386" spans="1:4" ht="20.100000000000001" customHeight="1">
      <c r="A386" s="137">
        <v>1384</v>
      </c>
      <c r="B386" s="137">
        <v>5</v>
      </c>
      <c r="C386" s="137" t="s">
        <v>386</v>
      </c>
      <c r="D386" s="137" t="s">
        <v>391</v>
      </c>
    </row>
    <row r="387" spans="1:4" ht="20.100000000000001" customHeight="1">
      <c r="A387" s="137">
        <v>1385</v>
      </c>
      <c r="B387" s="137">
        <v>6</v>
      </c>
      <c r="C387" s="137" t="s">
        <v>386</v>
      </c>
      <c r="D387" s="137" t="s">
        <v>392</v>
      </c>
    </row>
    <row r="388" spans="1:4" ht="20.100000000000001" customHeight="1">
      <c r="A388" s="137">
        <v>1386</v>
      </c>
      <c r="B388" s="137">
        <v>7</v>
      </c>
      <c r="C388" s="137" t="s">
        <v>386</v>
      </c>
      <c r="D388" s="137" t="s">
        <v>393</v>
      </c>
    </row>
    <row r="389" spans="1:4" ht="20.100000000000001" customHeight="1">
      <c r="A389" s="137">
        <v>1387</v>
      </c>
      <c r="B389" s="137">
        <v>8</v>
      </c>
      <c r="C389" s="137" t="s">
        <v>386</v>
      </c>
      <c r="D389" s="137" t="s">
        <v>394</v>
      </c>
    </row>
    <row r="390" spans="1:4" ht="20.100000000000001" customHeight="1">
      <c r="A390" s="137">
        <v>1388</v>
      </c>
      <c r="B390" s="137">
        <v>9</v>
      </c>
      <c r="C390" s="137" t="s">
        <v>386</v>
      </c>
      <c r="D390" s="137" t="s">
        <v>395</v>
      </c>
    </row>
    <row r="391" spans="1:4" ht="20.100000000000001" customHeight="1">
      <c r="A391" s="137">
        <v>1389</v>
      </c>
      <c r="B391" s="137">
        <v>10</v>
      </c>
      <c r="C391" s="137" t="s">
        <v>386</v>
      </c>
      <c r="D391" s="137" t="s">
        <v>396</v>
      </c>
    </row>
    <row r="392" spans="1:4" ht="20.100000000000001" customHeight="1">
      <c r="A392" s="137">
        <v>1390</v>
      </c>
      <c r="B392" s="137">
        <v>11</v>
      </c>
      <c r="C392" s="137" t="s">
        <v>386</v>
      </c>
      <c r="D392" s="137" t="s">
        <v>397</v>
      </c>
    </row>
    <row r="393" spans="1:4" ht="20.100000000000001" customHeight="1">
      <c r="A393" s="137">
        <v>1391</v>
      </c>
      <c r="B393" s="137">
        <v>12</v>
      </c>
      <c r="C393" s="137" t="s">
        <v>386</v>
      </c>
      <c r="D393" s="137" t="s">
        <v>398</v>
      </c>
    </row>
    <row r="394" spans="1:4" ht="20.100000000000001" customHeight="1">
      <c r="A394" s="137">
        <v>1392</v>
      </c>
      <c r="B394" s="137">
        <v>13</v>
      </c>
      <c r="C394" s="137" t="s">
        <v>386</v>
      </c>
      <c r="D394" s="137" t="s">
        <v>399</v>
      </c>
    </row>
    <row r="395" spans="1:4" ht="20.100000000000001" customHeight="1">
      <c r="A395" s="137">
        <v>1393</v>
      </c>
      <c r="B395" s="137">
        <v>14</v>
      </c>
      <c r="C395" s="137" t="s">
        <v>386</v>
      </c>
      <c r="D395" s="137" t="s">
        <v>400</v>
      </c>
    </row>
    <row r="396" spans="1:4" ht="20.100000000000001" customHeight="1">
      <c r="A396" s="137">
        <v>1394</v>
      </c>
      <c r="B396" s="137">
        <v>15</v>
      </c>
      <c r="C396" s="137" t="s">
        <v>386</v>
      </c>
      <c r="D396" s="137" t="s">
        <v>401</v>
      </c>
    </row>
    <row r="397" spans="1:4" ht="20.100000000000001" customHeight="1">
      <c r="A397" s="137">
        <v>1395</v>
      </c>
      <c r="B397" s="137">
        <v>16</v>
      </c>
      <c r="C397" s="137" t="s">
        <v>386</v>
      </c>
      <c r="D397" s="137" t="s">
        <v>402</v>
      </c>
    </row>
    <row r="398" spans="1:4" ht="20.100000000000001" customHeight="1">
      <c r="A398" s="137">
        <v>1396</v>
      </c>
      <c r="B398" s="137">
        <v>17</v>
      </c>
      <c r="C398" s="137" t="s">
        <v>386</v>
      </c>
      <c r="D398" s="137" t="s">
        <v>403</v>
      </c>
    </row>
    <row r="399" spans="1:4" ht="20.100000000000001" customHeight="1">
      <c r="A399" s="137">
        <v>1397</v>
      </c>
      <c r="B399" s="137">
        <v>18</v>
      </c>
      <c r="C399" s="137" t="s">
        <v>386</v>
      </c>
      <c r="D399" s="137" t="s">
        <v>404</v>
      </c>
    </row>
    <row r="400" spans="1:4" ht="20.100000000000001" customHeight="1">
      <c r="A400" s="137">
        <v>1398</v>
      </c>
      <c r="B400" s="137">
        <v>19</v>
      </c>
      <c r="C400" s="137" t="s">
        <v>386</v>
      </c>
      <c r="D400" s="137" t="s">
        <v>405</v>
      </c>
    </row>
    <row r="401" spans="1:4" ht="20.100000000000001" customHeight="1">
      <c r="A401" s="137">
        <v>1399</v>
      </c>
      <c r="B401" s="137">
        <v>20</v>
      </c>
      <c r="C401" s="137" t="s">
        <v>386</v>
      </c>
      <c r="D401" s="137" t="s">
        <v>385</v>
      </c>
    </row>
    <row r="402" spans="1:4" ht="20.100000000000001" customHeight="1">
      <c r="A402" s="137">
        <v>1400</v>
      </c>
      <c r="B402" s="137">
        <v>21</v>
      </c>
      <c r="C402" s="137" t="s">
        <v>386</v>
      </c>
      <c r="D402" s="158"/>
    </row>
    <row r="403" spans="1:4" ht="20.100000000000001" customHeight="1">
      <c r="A403" s="137">
        <v>1401</v>
      </c>
      <c r="B403" s="137">
        <v>22</v>
      </c>
      <c r="C403" s="137" t="s">
        <v>386</v>
      </c>
      <c r="D403" s="158"/>
    </row>
    <row r="404" spans="1:4" ht="20.100000000000001" customHeight="1">
      <c r="A404" s="137">
        <v>1402</v>
      </c>
      <c r="B404" s="137">
        <v>23</v>
      </c>
      <c r="C404" s="137" t="s">
        <v>386</v>
      </c>
      <c r="D404" s="158"/>
    </row>
    <row r="405" spans="1:4" ht="20.100000000000001" customHeight="1">
      <c r="A405" s="137">
        <v>1403</v>
      </c>
      <c r="B405" s="137">
        <v>24</v>
      </c>
      <c r="C405" s="137" t="s">
        <v>386</v>
      </c>
      <c r="D405" s="158"/>
    </row>
    <row r="406" spans="1:4" ht="20.100000000000001" customHeight="1">
      <c r="A406" s="137">
        <v>1404</v>
      </c>
      <c r="B406" s="137">
        <v>25</v>
      </c>
      <c r="C406" s="137" t="s">
        <v>386</v>
      </c>
      <c r="D406" s="158"/>
    </row>
    <row r="407" spans="1:4" ht="20.100000000000001" customHeight="1">
      <c r="A407" s="137">
        <v>1405</v>
      </c>
      <c r="B407" s="137">
        <v>26</v>
      </c>
      <c r="C407" s="137" t="s">
        <v>386</v>
      </c>
      <c r="D407" s="158"/>
    </row>
    <row r="408" spans="1:4" ht="20.100000000000001" customHeight="1">
      <c r="A408" s="137">
        <v>1406</v>
      </c>
      <c r="B408" s="137">
        <v>27</v>
      </c>
      <c r="C408" s="137" t="s">
        <v>386</v>
      </c>
      <c r="D408" s="158"/>
    </row>
    <row r="409" spans="1:4" ht="20.100000000000001" customHeight="1">
      <c r="A409" s="137">
        <v>1407</v>
      </c>
      <c r="B409" s="137">
        <v>28</v>
      </c>
      <c r="C409" s="137" t="s">
        <v>386</v>
      </c>
      <c r="D409" s="158"/>
    </row>
    <row r="410" spans="1:4" ht="20.100000000000001" customHeight="1">
      <c r="A410" s="137">
        <v>1408</v>
      </c>
      <c r="B410" s="137">
        <v>29</v>
      </c>
      <c r="C410" s="137" t="s">
        <v>386</v>
      </c>
      <c r="D410" s="158"/>
    </row>
    <row r="411" spans="1:4" ht="20.100000000000001" customHeight="1">
      <c r="A411" s="137">
        <v>1409</v>
      </c>
      <c r="B411" s="137">
        <v>30</v>
      </c>
      <c r="C411" s="137" t="s">
        <v>386</v>
      </c>
      <c r="D411" s="158"/>
    </row>
    <row r="412" spans="1:4" ht="20.100000000000001" customHeight="1">
      <c r="A412" s="137">
        <v>1410</v>
      </c>
      <c r="B412" s="137">
        <v>1</v>
      </c>
      <c r="C412" s="137" t="s">
        <v>406</v>
      </c>
      <c r="D412" s="137" t="s">
        <v>407</v>
      </c>
    </row>
    <row r="413" spans="1:4" ht="20.100000000000001" customHeight="1">
      <c r="A413" s="137">
        <v>1411</v>
      </c>
      <c r="B413" s="137">
        <v>2</v>
      </c>
      <c r="C413" s="137" t="s">
        <v>406</v>
      </c>
      <c r="D413" s="137" t="s">
        <v>408</v>
      </c>
    </row>
    <row r="414" spans="1:4" ht="20.100000000000001" customHeight="1">
      <c r="A414" s="137">
        <v>1412</v>
      </c>
      <c r="B414" s="137">
        <v>3</v>
      </c>
      <c r="C414" s="137" t="s">
        <v>406</v>
      </c>
      <c r="D414" s="137" t="s">
        <v>409</v>
      </c>
    </row>
    <row r="415" spans="1:4" ht="20.100000000000001" customHeight="1">
      <c r="A415" s="137">
        <v>1413</v>
      </c>
      <c r="B415" s="137">
        <v>4</v>
      </c>
      <c r="C415" s="137" t="s">
        <v>406</v>
      </c>
      <c r="D415" s="137" t="s">
        <v>410</v>
      </c>
    </row>
    <row r="416" spans="1:4" ht="20.100000000000001" customHeight="1">
      <c r="A416" s="137">
        <v>1414</v>
      </c>
      <c r="B416" s="137">
        <v>5</v>
      </c>
      <c r="C416" s="137" t="s">
        <v>406</v>
      </c>
      <c r="D416" s="137" t="s">
        <v>411</v>
      </c>
    </row>
    <row r="417" spans="1:4" ht="20.100000000000001" customHeight="1">
      <c r="A417" s="137">
        <v>1415</v>
      </c>
      <c r="B417" s="137">
        <v>6</v>
      </c>
      <c r="C417" s="137" t="s">
        <v>406</v>
      </c>
      <c r="D417" s="137" t="s">
        <v>412</v>
      </c>
    </row>
    <row r="418" spans="1:4" ht="20.100000000000001" customHeight="1">
      <c r="A418" s="137">
        <v>1416</v>
      </c>
      <c r="B418" s="137">
        <v>7</v>
      </c>
      <c r="C418" s="137" t="s">
        <v>406</v>
      </c>
      <c r="D418" s="137" t="s">
        <v>413</v>
      </c>
    </row>
    <row r="419" spans="1:4" ht="20.100000000000001" customHeight="1">
      <c r="A419" s="137">
        <v>1417</v>
      </c>
      <c r="B419" s="137">
        <v>8</v>
      </c>
      <c r="C419" s="137" t="s">
        <v>406</v>
      </c>
      <c r="D419" s="137" t="s">
        <v>414</v>
      </c>
    </row>
    <row r="420" spans="1:4" ht="20.100000000000001" customHeight="1">
      <c r="A420" s="137">
        <v>1418</v>
      </c>
      <c r="B420" s="137">
        <v>9</v>
      </c>
      <c r="C420" s="137" t="s">
        <v>406</v>
      </c>
      <c r="D420" s="137" t="s">
        <v>415</v>
      </c>
    </row>
    <row r="421" spans="1:4" ht="20.100000000000001" customHeight="1">
      <c r="A421" s="137">
        <v>1419</v>
      </c>
      <c r="B421" s="137">
        <v>10</v>
      </c>
      <c r="C421" s="137" t="s">
        <v>406</v>
      </c>
      <c r="D421" s="137" t="s">
        <v>416</v>
      </c>
    </row>
    <row r="422" spans="1:4" ht="20.100000000000001" customHeight="1">
      <c r="A422" s="137">
        <v>1420</v>
      </c>
      <c r="B422" s="137">
        <v>11</v>
      </c>
      <c r="C422" s="137" t="s">
        <v>406</v>
      </c>
      <c r="D422" s="137" t="s">
        <v>417</v>
      </c>
    </row>
    <row r="423" spans="1:4" ht="20.100000000000001" customHeight="1">
      <c r="A423" s="137">
        <v>1421</v>
      </c>
      <c r="B423" s="137">
        <v>12</v>
      </c>
      <c r="C423" s="137" t="s">
        <v>406</v>
      </c>
      <c r="D423" s="137" t="s">
        <v>418</v>
      </c>
    </row>
    <row r="424" spans="1:4" ht="20.100000000000001" customHeight="1">
      <c r="A424" s="137">
        <v>1422</v>
      </c>
      <c r="B424" s="137">
        <v>13</v>
      </c>
      <c r="C424" s="137" t="s">
        <v>406</v>
      </c>
      <c r="D424" s="137" t="s">
        <v>419</v>
      </c>
    </row>
    <row r="425" spans="1:4" ht="20.100000000000001" customHeight="1">
      <c r="A425" s="137">
        <v>1423</v>
      </c>
      <c r="B425" s="137">
        <v>14</v>
      </c>
      <c r="C425" s="137" t="s">
        <v>406</v>
      </c>
      <c r="D425" s="137" t="s">
        <v>420</v>
      </c>
    </row>
    <row r="426" spans="1:4" ht="20.100000000000001" customHeight="1">
      <c r="A426" s="137">
        <v>1424</v>
      </c>
      <c r="B426" s="137">
        <v>15</v>
      </c>
      <c r="C426" s="137" t="s">
        <v>406</v>
      </c>
      <c r="D426" s="137" t="s">
        <v>421</v>
      </c>
    </row>
    <row r="427" spans="1:4" ht="20.100000000000001" customHeight="1">
      <c r="A427" s="137">
        <v>1425</v>
      </c>
      <c r="B427" s="137">
        <v>16</v>
      </c>
      <c r="C427" s="137" t="s">
        <v>406</v>
      </c>
      <c r="D427" s="137" t="s">
        <v>422</v>
      </c>
    </row>
    <row r="428" spans="1:4" ht="20.100000000000001" customHeight="1">
      <c r="A428" s="137">
        <v>1426</v>
      </c>
      <c r="B428" s="137">
        <v>17</v>
      </c>
      <c r="C428" s="137" t="s">
        <v>406</v>
      </c>
      <c r="D428" s="137" t="s">
        <v>423</v>
      </c>
    </row>
    <row r="429" spans="1:4" ht="20.100000000000001" customHeight="1">
      <c r="A429" s="137">
        <v>1427</v>
      </c>
      <c r="B429" s="137">
        <v>18</v>
      </c>
      <c r="C429" s="137" t="s">
        <v>406</v>
      </c>
      <c r="D429" s="137" t="s">
        <v>424</v>
      </c>
    </row>
    <row r="430" spans="1:4" ht="20.100000000000001" customHeight="1">
      <c r="A430" s="137">
        <v>1428</v>
      </c>
      <c r="B430" s="137">
        <v>19</v>
      </c>
      <c r="C430" s="137" t="s">
        <v>406</v>
      </c>
      <c r="D430" s="137" t="s">
        <v>425</v>
      </c>
    </row>
    <row r="431" spans="1:4" ht="20.100000000000001" customHeight="1">
      <c r="A431" s="137">
        <v>1429</v>
      </c>
      <c r="B431" s="137">
        <v>20</v>
      </c>
      <c r="C431" s="137" t="s">
        <v>406</v>
      </c>
      <c r="D431" s="137" t="s">
        <v>426</v>
      </c>
    </row>
    <row r="432" spans="1:4" ht="20.100000000000001" customHeight="1">
      <c r="A432" s="137">
        <v>1430</v>
      </c>
      <c r="B432" s="137">
        <v>21</v>
      </c>
      <c r="C432" s="137" t="s">
        <v>406</v>
      </c>
      <c r="D432" s="137" t="s">
        <v>427</v>
      </c>
    </row>
    <row r="433" spans="1:4" ht="20.100000000000001" customHeight="1">
      <c r="A433" s="137">
        <v>1431</v>
      </c>
      <c r="B433" s="137">
        <v>22</v>
      </c>
      <c r="C433" s="137" t="s">
        <v>406</v>
      </c>
      <c r="D433" s="137" t="s">
        <v>428</v>
      </c>
    </row>
    <row r="434" spans="1:4" ht="20.100000000000001" customHeight="1">
      <c r="A434" s="137">
        <v>1432</v>
      </c>
      <c r="B434" s="137">
        <v>23</v>
      </c>
      <c r="C434" s="137" t="s">
        <v>406</v>
      </c>
      <c r="D434" s="137" t="s">
        <v>429</v>
      </c>
    </row>
    <row r="435" spans="1:4" ht="20.100000000000001" customHeight="1">
      <c r="A435" s="137">
        <v>1433</v>
      </c>
      <c r="B435" s="137">
        <v>24</v>
      </c>
      <c r="C435" s="137" t="s">
        <v>406</v>
      </c>
      <c r="D435" s="137" t="s">
        <v>430</v>
      </c>
    </row>
    <row r="436" spans="1:4" ht="20.100000000000001" customHeight="1">
      <c r="A436" s="137">
        <v>1434</v>
      </c>
      <c r="B436" s="137">
        <v>25</v>
      </c>
      <c r="C436" s="137" t="s">
        <v>406</v>
      </c>
      <c r="D436" s="137" t="s">
        <v>431</v>
      </c>
    </row>
    <row r="437" spans="1:4" ht="20.100000000000001" customHeight="1">
      <c r="A437" s="137">
        <v>1435</v>
      </c>
      <c r="B437" s="137">
        <v>26</v>
      </c>
      <c r="C437" s="137" t="s">
        <v>406</v>
      </c>
      <c r="D437" s="137" t="s">
        <v>432</v>
      </c>
    </row>
    <row r="438" spans="1:4" ht="20.100000000000001" customHeight="1">
      <c r="A438" s="137">
        <v>1436</v>
      </c>
      <c r="B438" s="137">
        <v>27</v>
      </c>
      <c r="C438" s="137" t="s">
        <v>406</v>
      </c>
      <c r="D438" s="137" t="s">
        <v>433</v>
      </c>
    </row>
    <row r="439" spans="1:4" ht="20.100000000000001" customHeight="1">
      <c r="A439" s="137">
        <v>1437</v>
      </c>
      <c r="B439" s="137">
        <v>28</v>
      </c>
      <c r="C439" s="137" t="s">
        <v>406</v>
      </c>
      <c r="D439" s="137" t="s">
        <v>434</v>
      </c>
    </row>
    <row r="440" spans="1:4" ht="20.100000000000001" customHeight="1">
      <c r="A440" s="137">
        <v>1438</v>
      </c>
      <c r="B440" s="137">
        <v>29</v>
      </c>
      <c r="C440" s="137" t="s">
        <v>406</v>
      </c>
      <c r="D440" s="137" t="s">
        <v>435</v>
      </c>
    </row>
    <row r="441" spans="1:4" ht="20.100000000000001" customHeight="1">
      <c r="A441" s="137">
        <v>1439</v>
      </c>
      <c r="B441" s="137">
        <v>30</v>
      </c>
      <c r="C441" s="137" t="s">
        <v>406</v>
      </c>
      <c r="D441" s="137" t="s">
        <v>436</v>
      </c>
    </row>
    <row r="442" spans="1:4" ht="20.100000000000001" customHeight="1">
      <c r="A442" s="137">
        <v>1440</v>
      </c>
      <c r="B442" s="137">
        <v>31</v>
      </c>
      <c r="C442" s="137" t="s">
        <v>406</v>
      </c>
      <c r="D442" s="137" t="s">
        <v>437</v>
      </c>
    </row>
    <row r="443" spans="1:4" ht="20.100000000000001" customHeight="1">
      <c r="A443" s="137">
        <v>1441</v>
      </c>
      <c r="B443" s="137">
        <v>32</v>
      </c>
      <c r="C443" s="137" t="s">
        <v>406</v>
      </c>
      <c r="D443" s="137" t="s">
        <v>438</v>
      </c>
    </row>
    <row r="444" spans="1:4" ht="20.100000000000001" customHeight="1">
      <c r="A444" s="137">
        <v>1442</v>
      </c>
      <c r="B444" s="137">
        <v>33</v>
      </c>
      <c r="C444" s="137" t="s">
        <v>406</v>
      </c>
      <c r="D444" s="137" t="s">
        <v>439</v>
      </c>
    </row>
    <row r="445" spans="1:4" ht="20.100000000000001" customHeight="1">
      <c r="A445" s="137">
        <v>1443</v>
      </c>
      <c r="B445" s="137">
        <v>34</v>
      </c>
      <c r="C445" s="137" t="s">
        <v>406</v>
      </c>
      <c r="D445" s="137" t="s">
        <v>440</v>
      </c>
    </row>
    <row r="446" spans="1:4" ht="20.100000000000001" customHeight="1">
      <c r="A446" s="137">
        <v>1444</v>
      </c>
      <c r="B446" s="137">
        <v>35</v>
      </c>
      <c r="C446" s="137" t="s">
        <v>406</v>
      </c>
      <c r="D446" s="137" t="s">
        <v>329</v>
      </c>
    </row>
    <row r="447" spans="1:4" ht="20.100000000000001" customHeight="1">
      <c r="A447" s="137">
        <v>1445</v>
      </c>
      <c r="B447" s="137">
        <v>36</v>
      </c>
      <c r="C447" s="137" t="s">
        <v>406</v>
      </c>
      <c r="D447" s="137" t="s">
        <v>441</v>
      </c>
    </row>
    <row r="448" spans="1:4" ht="20.100000000000001" customHeight="1">
      <c r="A448" s="137">
        <v>1446</v>
      </c>
      <c r="B448" s="137">
        <v>37</v>
      </c>
      <c r="C448" s="137" t="s">
        <v>406</v>
      </c>
      <c r="D448" s="158"/>
    </row>
    <row r="449" spans="1:4" ht="20.100000000000001" customHeight="1">
      <c r="A449" s="137">
        <v>1447</v>
      </c>
      <c r="B449" s="137">
        <v>38</v>
      </c>
      <c r="C449" s="137" t="s">
        <v>406</v>
      </c>
      <c r="D449" s="158"/>
    </row>
    <row r="450" spans="1:4" ht="20.100000000000001" customHeight="1">
      <c r="A450" s="137">
        <v>1448</v>
      </c>
      <c r="B450" s="137">
        <v>39</v>
      </c>
      <c r="C450" s="137" t="s">
        <v>406</v>
      </c>
      <c r="D450" s="158"/>
    </row>
    <row r="451" spans="1:4" ht="20.100000000000001" customHeight="1">
      <c r="A451" s="137">
        <v>1449</v>
      </c>
      <c r="B451" s="137">
        <v>40</v>
      </c>
      <c r="C451" s="137" t="s">
        <v>406</v>
      </c>
      <c r="D451" s="158"/>
    </row>
    <row r="452" spans="1:4" ht="20.100000000000001" customHeight="1">
      <c r="A452" s="137">
        <v>1450</v>
      </c>
      <c r="B452" s="137">
        <v>1</v>
      </c>
      <c r="C452" s="137" t="s">
        <v>442</v>
      </c>
      <c r="D452" s="137" t="s">
        <v>443</v>
      </c>
    </row>
    <row r="453" spans="1:4" ht="20.100000000000001" customHeight="1">
      <c r="A453" s="137">
        <v>1451</v>
      </c>
      <c r="B453" s="137">
        <v>2</v>
      </c>
      <c r="C453" s="137" t="s">
        <v>442</v>
      </c>
      <c r="D453" s="137" t="s">
        <v>444</v>
      </c>
    </row>
    <row r="454" spans="1:4" ht="20.100000000000001" customHeight="1">
      <c r="A454" s="137">
        <v>1452</v>
      </c>
      <c r="B454" s="137">
        <v>3</v>
      </c>
      <c r="C454" s="137" t="s">
        <v>442</v>
      </c>
      <c r="D454" s="137" t="s">
        <v>445</v>
      </c>
    </row>
    <row r="455" spans="1:4" ht="20.100000000000001" customHeight="1">
      <c r="A455" s="137">
        <v>1453</v>
      </c>
      <c r="B455" s="137">
        <v>4</v>
      </c>
      <c r="C455" s="137" t="s">
        <v>442</v>
      </c>
      <c r="D455" s="137" t="s">
        <v>446</v>
      </c>
    </row>
    <row r="456" spans="1:4" ht="20.100000000000001" customHeight="1">
      <c r="A456" s="137">
        <v>1454</v>
      </c>
      <c r="B456" s="137">
        <v>5</v>
      </c>
      <c r="C456" s="137" t="s">
        <v>442</v>
      </c>
      <c r="D456" s="137" t="s">
        <v>447</v>
      </c>
    </row>
    <row r="457" spans="1:4" ht="20.100000000000001" customHeight="1">
      <c r="A457" s="137">
        <v>1455</v>
      </c>
      <c r="B457" s="137">
        <v>6</v>
      </c>
      <c r="C457" s="137" t="s">
        <v>442</v>
      </c>
      <c r="D457" s="137" t="s">
        <v>448</v>
      </c>
    </row>
    <row r="458" spans="1:4" ht="20.100000000000001" customHeight="1">
      <c r="A458" s="137">
        <v>1456</v>
      </c>
      <c r="B458" s="137">
        <v>7</v>
      </c>
      <c r="C458" s="137" t="s">
        <v>442</v>
      </c>
      <c r="D458" s="137" t="s">
        <v>449</v>
      </c>
    </row>
    <row r="459" spans="1:4" ht="20.100000000000001" customHeight="1">
      <c r="A459" s="137">
        <v>1457</v>
      </c>
      <c r="B459" s="137">
        <v>8</v>
      </c>
      <c r="C459" s="137" t="s">
        <v>442</v>
      </c>
      <c r="D459" s="137" t="s">
        <v>450</v>
      </c>
    </row>
    <row r="460" spans="1:4" ht="20.100000000000001" customHeight="1">
      <c r="A460" s="137">
        <v>1458</v>
      </c>
      <c r="B460" s="137">
        <v>9</v>
      </c>
      <c r="C460" s="137" t="s">
        <v>442</v>
      </c>
      <c r="D460" s="137" t="s">
        <v>451</v>
      </c>
    </row>
    <row r="461" spans="1:4" ht="20.100000000000001" customHeight="1">
      <c r="A461" s="137">
        <v>1459</v>
      </c>
      <c r="B461" s="137">
        <v>10</v>
      </c>
      <c r="C461" s="137" t="s">
        <v>442</v>
      </c>
      <c r="D461" s="137" t="s">
        <v>452</v>
      </c>
    </row>
    <row r="462" spans="1:4" ht="20.100000000000001" customHeight="1">
      <c r="A462" s="137">
        <v>1460</v>
      </c>
      <c r="B462" s="137">
        <v>11</v>
      </c>
      <c r="C462" s="137" t="s">
        <v>442</v>
      </c>
      <c r="D462" s="137" t="s">
        <v>453</v>
      </c>
    </row>
    <row r="463" spans="1:4" ht="20.100000000000001" customHeight="1">
      <c r="A463" s="137">
        <v>1461</v>
      </c>
      <c r="B463" s="137">
        <v>12</v>
      </c>
      <c r="C463" s="137" t="s">
        <v>442</v>
      </c>
      <c r="D463" s="137" t="s">
        <v>454</v>
      </c>
    </row>
    <row r="464" spans="1:4" ht="20.100000000000001" customHeight="1">
      <c r="A464" s="137">
        <v>1462</v>
      </c>
      <c r="B464" s="137">
        <v>13</v>
      </c>
      <c r="C464" s="137" t="s">
        <v>442</v>
      </c>
      <c r="D464" s="137" t="s">
        <v>455</v>
      </c>
    </row>
    <row r="465" spans="1:4" ht="20.100000000000001" customHeight="1">
      <c r="A465" s="137">
        <v>1463</v>
      </c>
      <c r="B465" s="137">
        <v>14</v>
      </c>
      <c r="C465" s="137" t="s">
        <v>442</v>
      </c>
      <c r="D465" s="137" t="s">
        <v>456</v>
      </c>
    </row>
    <row r="466" spans="1:4" ht="20.100000000000001" customHeight="1">
      <c r="A466" s="137">
        <v>1464</v>
      </c>
      <c r="B466" s="137">
        <v>15</v>
      </c>
      <c r="C466" s="137" t="s">
        <v>442</v>
      </c>
      <c r="D466" s="137" t="s">
        <v>457</v>
      </c>
    </row>
    <row r="467" spans="1:4" ht="20.100000000000001" customHeight="1">
      <c r="A467" s="137">
        <v>1465</v>
      </c>
      <c r="B467" s="137">
        <v>16</v>
      </c>
      <c r="C467" s="137" t="s">
        <v>442</v>
      </c>
      <c r="D467" s="137" t="s">
        <v>458</v>
      </c>
    </row>
    <row r="468" spans="1:4" ht="20.100000000000001" customHeight="1">
      <c r="A468" s="137">
        <v>1466</v>
      </c>
      <c r="B468" s="137">
        <v>17</v>
      </c>
      <c r="C468" s="137" t="s">
        <v>442</v>
      </c>
      <c r="D468" s="137" t="s">
        <v>459</v>
      </c>
    </row>
    <row r="469" spans="1:4" ht="20.100000000000001" customHeight="1">
      <c r="A469" s="137">
        <v>1467</v>
      </c>
      <c r="B469" s="137">
        <v>18</v>
      </c>
      <c r="C469" s="137" t="s">
        <v>442</v>
      </c>
      <c r="D469" s="137" t="s">
        <v>460</v>
      </c>
    </row>
    <row r="470" spans="1:4" ht="20.100000000000001" customHeight="1">
      <c r="A470" s="137">
        <v>1468</v>
      </c>
      <c r="B470" s="137">
        <v>19</v>
      </c>
      <c r="C470" s="137" t="s">
        <v>442</v>
      </c>
      <c r="D470" s="137" t="s">
        <v>461</v>
      </c>
    </row>
    <row r="471" spans="1:4" ht="20.100000000000001" customHeight="1">
      <c r="A471" s="137">
        <v>1469</v>
      </c>
      <c r="B471" s="137">
        <v>20</v>
      </c>
      <c r="C471" s="137" t="s">
        <v>442</v>
      </c>
      <c r="D471" s="137" t="s">
        <v>462</v>
      </c>
    </row>
    <row r="472" spans="1:4" ht="20.100000000000001" customHeight="1">
      <c r="A472" s="137">
        <v>1470</v>
      </c>
      <c r="B472" s="137">
        <v>21</v>
      </c>
      <c r="C472" s="137" t="s">
        <v>442</v>
      </c>
      <c r="D472" s="137" t="s">
        <v>463</v>
      </c>
    </row>
    <row r="473" spans="1:4" ht="20.100000000000001" customHeight="1">
      <c r="A473" s="137">
        <v>1471</v>
      </c>
      <c r="B473" s="137">
        <v>22</v>
      </c>
      <c r="C473" s="137" t="s">
        <v>442</v>
      </c>
      <c r="D473" s="137" t="s">
        <v>464</v>
      </c>
    </row>
    <row r="474" spans="1:4" ht="20.100000000000001" customHeight="1">
      <c r="A474" s="137">
        <v>1472</v>
      </c>
      <c r="B474" s="137">
        <v>23</v>
      </c>
      <c r="C474" s="137" t="s">
        <v>442</v>
      </c>
      <c r="D474" s="137" t="s">
        <v>465</v>
      </c>
    </row>
    <row r="475" spans="1:4" ht="20.100000000000001" customHeight="1">
      <c r="A475" s="137">
        <v>1473</v>
      </c>
      <c r="B475" s="137">
        <v>24</v>
      </c>
      <c r="C475" s="137" t="s">
        <v>442</v>
      </c>
      <c r="D475" s="137" t="s">
        <v>466</v>
      </c>
    </row>
    <row r="476" spans="1:4" ht="20.100000000000001" customHeight="1">
      <c r="A476" s="137">
        <v>1474</v>
      </c>
      <c r="B476" s="137">
        <v>25</v>
      </c>
      <c r="C476" s="137" t="s">
        <v>442</v>
      </c>
      <c r="D476" s="137" t="s">
        <v>467</v>
      </c>
    </row>
    <row r="477" spans="1:4" ht="20.100000000000001" customHeight="1">
      <c r="A477" s="137">
        <v>1475</v>
      </c>
      <c r="B477" s="137">
        <v>26</v>
      </c>
      <c r="C477" s="137" t="s">
        <v>442</v>
      </c>
      <c r="D477" s="137" t="s">
        <v>468</v>
      </c>
    </row>
    <row r="478" spans="1:4" ht="20.100000000000001" customHeight="1">
      <c r="A478" s="137">
        <v>1476</v>
      </c>
      <c r="B478" s="137">
        <v>27</v>
      </c>
      <c r="C478" s="137" t="s">
        <v>442</v>
      </c>
      <c r="D478" s="137" t="s">
        <v>469</v>
      </c>
    </row>
    <row r="479" spans="1:4" ht="20.100000000000001" customHeight="1">
      <c r="A479" s="137">
        <v>1477</v>
      </c>
      <c r="B479" s="137">
        <v>28</v>
      </c>
      <c r="C479" s="137" t="s">
        <v>442</v>
      </c>
      <c r="D479" s="137" t="s">
        <v>470</v>
      </c>
    </row>
    <row r="480" spans="1:4" ht="20.100000000000001" customHeight="1">
      <c r="A480" s="137">
        <v>1478</v>
      </c>
      <c r="B480" s="137">
        <v>29</v>
      </c>
      <c r="C480" s="137" t="s">
        <v>442</v>
      </c>
      <c r="D480" s="137" t="s">
        <v>471</v>
      </c>
    </row>
    <row r="481" spans="1:4" ht="20.100000000000001" customHeight="1">
      <c r="A481" s="137">
        <v>1479</v>
      </c>
      <c r="B481" s="137">
        <v>30</v>
      </c>
      <c r="C481" s="137" t="s">
        <v>442</v>
      </c>
      <c r="D481" s="137" t="s">
        <v>472</v>
      </c>
    </row>
    <row r="482" spans="1:4" ht="20.100000000000001" customHeight="1">
      <c r="A482" s="137">
        <v>1480</v>
      </c>
      <c r="B482" s="137">
        <v>31</v>
      </c>
      <c r="C482" s="137" t="s">
        <v>442</v>
      </c>
      <c r="D482" s="137" t="s">
        <v>473</v>
      </c>
    </row>
    <row r="483" spans="1:4" ht="20.100000000000001" customHeight="1">
      <c r="A483" s="137">
        <v>1481</v>
      </c>
      <c r="B483" s="137">
        <v>32</v>
      </c>
      <c r="C483" s="137" t="s">
        <v>442</v>
      </c>
      <c r="D483" s="137" t="s">
        <v>474</v>
      </c>
    </row>
    <row r="484" spans="1:4" ht="20.100000000000001" customHeight="1">
      <c r="A484" s="137">
        <v>1482</v>
      </c>
      <c r="B484" s="137">
        <v>33</v>
      </c>
      <c r="C484" s="137" t="s">
        <v>442</v>
      </c>
      <c r="D484" s="137" t="s">
        <v>475</v>
      </c>
    </row>
    <row r="485" spans="1:4" ht="20.100000000000001" customHeight="1">
      <c r="A485" s="137">
        <v>1483</v>
      </c>
      <c r="B485" s="137">
        <v>34</v>
      </c>
      <c r="C485" s="137" t="s">
        <v>442</v>
      </c>
      <c r="D485" s="137" t="s">
        <v>476</v>
      </c>
    </row>
    <row r="486" spans="1:4" ht="20.100000000000001" customHeight="1">
      <c r="A486" s="137">
        <v>1484</v>
      </c>
      <c r="B486" s="137">
        <v>35</v>
      </c>
      <c r="C486" s="137" t="s">
        <v>442</v>
      </c>
      <c r="D486" s="137" t="s">
        <v>477</v>
      </c>
    </row>
    <row r="487" spans="1:4" ht="20.100000000000001" customHeight="1">
      <c r="A487" s="137">
        <v>1485</v>
      </c>
      <c r="B487" s="137">
        <v>36</v>
      </c>
      <c r="C487" s="137" t="s">
        <v>442</v>
      </c>
      <c r="D487" s="158"/>
    </row>
    <row r="488" spans="1:4" ht="20.100000000000001" customHeight="1">
      <c r="A488" s="137">
        <v>1486</v>
      </c>
      <c r="B488" s="137">
        <v>37</v>
      </c>
      <c r="C488" s="137" t="s">
        <v>442</v>
      </c>
      <c r="D488" s="158"/>
    </row>
    <row r="489" spans="1:4" ht="20.100000000000001" customHeight="1">
      <c r="A489" s="137">
        <v>1487</v>
      </c>
      <c r="B489" s="137">
        <v>38</v>
      </c>
      <c r="C489" s="137" t="s">
        <v>442</v>
      </c>
      <c r="D489" s="158"/>
    </row>
    <row r="490" spans="1:4" ht="20.100000000000001" customHeight="1">
      <c r="A490" s="137">
        <v>1488</v>
      </c>
      <c r="B490" s="137">
        <v>39</v>
      </c>
      <c r="C490" s="137" t="s">
        <v>442</v>
      </c>
      <c r="D490" s="158"/>
    </row>
    <row r="491" spans="1:4" ht="20.100000000000001" customHeight="1">
      <c r="A491" s="137">
        <v>1489</v>
      </c>
      <c r="B491" s="137">
        <v>40</v>
      </c>
      <c r="C491" s="137" t="s">
        <v>442</v>
      </c>
      <c r="D491" s="158"/>
    </row>
    <row r="492" spans="1:4" ht="20.100000000000001" customHeight="1">
      <c r="A492" s="137">
        <v>1490</v>
      </c>
      <c r="B492" s="137">
        <v>1</v>
      </c>
      <c r="C492" s="137" t="s">
        <v>478</v>
      </c>
      <c r="D492" s="137" t="s">
        <v>479</v>
      </c>
    </row>
    <row r="493" spans="1:4" ht="20.100000000000001" customHeight="1">
      <c r="A493" s="137">
        <v>1491</v>
      </c>
      <c r="B493" s="137">
        <v>2</v>
      </c>
      <c r="C493" s="137" t="s">
        <v>478</v>
      </c>
      <c r="D493" s="137" t="s">
        <v>480</v>
      </c>
    </row>
    <row r="494" spans="1:4" ht="20.100000000000001" customHeight="1">
      <c r="A494" s="137">
        <v>1492</v>
      </c>
      <c r="B494" s="137">
        <v>3</v>
      </c>
      <c r="C494" s="137" t="s">
        <v>478</v>
      </c>
      <c r="D494" s="137" t="s">
        <v>481</v>
      </c>
    </row>
    <row r="495" spans="1:4" ht="20.100000000000001" customHeight="1">
      <c r="A495" s="137">
        <v>1493</v>
      </c>
      <c r="B495" s="137">
        <v>4</v>
      </c>
      <c r="C495" s="137" t="s">
        <v>478</v>
      </c>
      <c r="D495" s="137" t="s">
        <v>482</v>
      </c>
    </row>
    <row r="496" spans="1:4" ht="20.100000000000001" customHeight="1">
      <c r="A496" s="137">
        <v>1494</v>
      </c>
      <c r="B496" s="137">
        <v>5</v>
      </c>
      <c r="C496" s="137" t="s">
        <v>478</v>
      </c>
      <c r="D496" s="137" t="s">
        <v>483</v>
      </c>
    </row>
    <row r="497" spans="1:4" ht="20.100000000000001" customHeight="1">
      <c r="A497" s="137">
        <v>1495</v>
      </c>
      <c r="B497" s="137">
        <v>6</v>
      </c>
      <c r="C497" s="137" t="s">
        <v>478</v>
      </c>
      <c r="D497" s="137" t="s">
        <v>484</v>
      </c>
    </row>
    <row r="498" spans="1:4" ht="20.100000000000001" customHeight="1">
      <c r="A498" s="137">
        <v>1496</v>
      </c>
      <c r="B498" s="137">
        <v>7</v>
      </c>
      <c r="C498" s="137" t="s">
        <v>478</v>
      </c>
      <c r="D498" s="137" t="s">
        <v>485</v>
      </c>
    </row>
    <row r="499" spans="1:4" ht="20.100000000000001" customHeight="1">
      <c r="A499" s="137">
        <v>1497</v>
      </c>
      <c r="B499" s="137">
        <v>8</v>
      </c>
      <c r="C499" s="137" t="s">
        <v>478</v>
      </c>
      <c r="D499" s="137" t="s">
        <v>486</v>
      </c>
    </row>
    <row r="500" spans="1:4" ht="20.100000000000001" customHeight="1">
      <c r="A500" s="137">
        <v>1498</v>
      </c>
      <c r="B500" s="137">
        <v>9</v>
      </c>
      <c r="C500" s="137" t="s">
        <v>478</v>
      </c>
      <c r="D500" s="137" t="s">
        <v>487</v>
      </c>
    </row>
    <row r="501" spans="1:4" ht="20.100000000000001" customHeight="1">
      <c r="A501" s="137">
        <v>1499</v>
      </c>
      <c r="B501" s="137">
        <v>10</v>
      </c>
      <c r="C501" s="137" t="s">
        <v>478</v>
      </c>
      <c r="D501" s="137" t="s">
        <v>488</v>
      </c>
    </row>
    <row r="502" spans="1:4" ht="20.100000000000001" customHeight="1">
      <c r="A502" s="137">
        <v>1500</v>
      </c>
      <c r="B502" s="137">
        <v>11</v>
      </c>
      <c r="C502" s="137" t="s">
        <v>478</v>
      </c>
      <c r="D502" s="137" t="s">
        <v>489</v>
      </c>
    </row>
    <row r="503" spans="1:4" ht="20.100000000000001" customHeight="1">
      <c r="A503" s="137">
        <v>1501</v>
      </c>
      <c r="B503" s="137">
        <v>12</v>
      </c>
      <c r="C503" s="137" t="s">
        <v>478</v>
      </c>
      <c r="D503" s="137" t="s">
        <v>490</v>
      </c>
    </row>
    <row r="504" spans="1:4" ht="20.100000000000001" customHeight="1">
      <c r="A504" s="137">
        <v>1502</v>
      </c>
      <c r="B504" s="137">
        <v>13</v>
      </c>
      <c r="C504" s="137" t="s">
        <v>478</v>
      </c>
      <c r="D504" s="137" t="s">
        <v>491</v>
      </c>
    </row>
    <row r="505" spans="1:4" ht="20.100000000000001" customHeight="1">
      <c r="A505" s="137">
        <v>1503</v>
      </c>
      <c r="B505" s="137">
        <v>14</v>
      </c>
      <c r="C505" s="137" t="s">
        <v>478</v>
      </c>
      <c r="D505" s="137" t="s">
        <v>492</v>
      </c>
    </row>
    <row r="506" spans="1:4" ht="20.100000000000001" customHeight="1">
      <c r="A506" s="137">
        <v>1504</v>
      </c>
      <c r="B506" s="137">
        <v>15</v>
      </c>
      <c r="C506" s="137" t="s">
        <v>478</v>
      </c>
      <c r="D506" s="137" t="s">
        <v>493</v>
      </c>
    </row>
    <row r="507" spans="1:4" ht="20.100000000000001" customHeight="1">
      <c r="A507" s="137">
        <v>1505</v>
      </c>
      <c r="B507" s="137">
        <v>16</v>
      </c>
      <c r="C507" s="137" t="s">
        <v>478</v>
      </c>
      <c r="D507" s="137" t="s">
        <v>494</v>
      </c>
    </row>
    <row r="508" spans="1:4" ht="20.100000000000001" customHeight="1">
      <c r="A508" s="137">
        <v>1506</v>
      </c>
      <c r="B508" s="137">
        <v>17</v>
      </c>
      <c r="C508" s="137" t="s">
        <v>478</v>
      </c>
      <c r="D508" s="137" t="s">
        <v>495</v>
      </c>
    </row>
    <row r="509" spans="1:4" ht="20.100000000000001" customHeight="1">
      <c r="A509" s="137">
        <v>1507</v>
      </c>
      <c r="B509" s="137">
        <v>18</v>
      </c>
      <c r="C509" s="137" t="s">
        <v>478</v>
      </c>
      <c r="D509" s="137" t="s">
        <v>496</v>
      </c>
    </row>
    <row r="510" spans="1:4" ht="20.100000000000001" customHeight="1">
      <c r="A510" s="137">
        <v>1508</v>
      </c>
      <c r="B510" s="137">
        <v>19</v>
      </c>
      <c r="C510" s="137" t="s">
        <v>478</v>
      </c>
      <c r="D510" s="137" t="s">
        <v>497</v>
      </c>
    </row>
    <row r="511" spans="1:4" ht="20.100000000000001" customHeight="1">
      <c r="A511" s="137">
        <v>1509</v>
      </c>
      <c r="B511" s="137">
        <v>20</v>
      </c>
      <c r="C511" s="137" t="s">
        <v>478</v>
      </c>
      <c r="D511" s="137" t="s">
        <v>498</v>
      </c>
    </row>
    <row r="512" spans="1:4" ht="20.100000000000001" customHeight="1">
      <c r="A512" s="137">
        <v>1510</v>
      </c>
      <c r="B512" s="137">
        <v>21</v>
      </c>
      <c r="C512" s="137" t="s">
        <v>478</v>
      </c>
      <c r="D512" s="137" t="s">
        <v>499</v>
      </c>
    </row>
    <row r="513" spans="1:4" ht="20.100000000000001" customHeight="1">
      <c r="A513" s="137">
        <v>1511</v>
      </c>
      <c r="B513" s="137">
        <v>22</v>
      </c>
      <c r="C513" s="137" t="s">
        <v>478</v>
      </c>
      <c r="D513" s="137" t="s">
        <v>500</v>
      </c>
    </row>
    <row r="514" spans="1:4" ht="20.100000000000001" customHeight="1">
      <c r="A514" s="137">
        <v>1512</v>
      </c>
      <c r="B514" s="137">
        <v>23</v>
      </c>
      <c r="C514" s="137" t="s">
        <v>478</v>
      </c>
      <c r="D514" s="137" t="s">
        <v>501</v>
      </c>
    </row>
    <row r="515" spans="1:4" ht="20.100000000000001" customHeight="1">
      <c r="A515" s="137">
        <v>1513</v>
      </c>
      <c r="B515" s="137">
        <v>24</v>
      </c>
      <c r="C515" s="137" t="s">
        <v>478</v>
      </c>
      <c r="D515" s="137" t="s">
        <v>502</v>
      </c>
    </row>
    <row r="516" spans="1:4" ht="20.100000000000001" customHeight="1">
      <c r="A516" s="137">
        <v>1514</v>
      </c>
      <c r="B516" s="137">
        <v>25</v>
      </c>
      <c r="C516" s="137" t="s">
        <v>478</v>
      </c>
      <c r="D516" s="137" t="s">
        <v>503</v>
      </c>
    </row>
    <row r="517" spans="1:4" ht="20.100000000000001" customHeight="1">
      <c r="A517" s="137">
        <v>1515</v>
      </c>
      <c r="B517" s="137">
        <v>26</v>
      </c>
      <c r="C517" s="137" t="s">
        <v>478</v>
      </c>
      <c r="D517" s="137" t="s">
        <v>504</v>
      </c>
    </row>
    <row r="518" spans="1:4" ht="20.100000000000001" customHeight="1">
      <c r="A518" s="137">
        <v>1516</v>
      </c>
      <c r="B518" s="137">
        <v>27</v>
      </c>
      <c r="C518" s="137" t="s">
        <v>478</v>
      </c>
      <c r="D518" s="137" t="s">
        <v>505</v>
      </c>
    </row>
    <row r="519" spans="1:4" ht="20.100000000000001" customHeight="1">
      <c r="A519" s="137">
        <v>1517</v>
      </c>
      <c r="B519" s="137">
        <v>28</v>
      </c>
      <c r="C519" s="137" t="s">
        <v>478</v>
      </c>
      <c r="D519" s="137" t="s">
        <v>506</v>
      </c>
    </row>
    <row r="520" spans="1:4" ht="20.100000000000001" customHeight="1">
      <c r="A520" s="137">
        <v>1518</v>
      </c>
      <c r="B520" s="137">
        <v>29</v>
      </c>
      <c r="C520" s="137" t="s">
        <v>478</v>
      </c>
      <c r="D520" s="137" t="s">
        <v>507</v>
      </c>
    </row>
    <row r="521" spans="1:4" ht="20.100000000000001" customHeight="1">
      <c r="A521" s="137">
        <v>1519</v>
      </c>
      <c r="B521" s="137">
        <v>30</v>
      </c>
      <c r="C521" s="137" t="s">
        <v>478</v>
      </c>
      <c r="D521" s="137" t="s">
        <v>508</v>
      </c>
    </row>
    <row r="522" spans="1:4" ht="20.100000000000001" customHeight="1">
      <c r="A522" s="137">
        <v>1520</v>
      </c>
      <c r="B522" s="137">
        <v>1</v>
      </c>
      <c r="C522" s="137" t="s">
        <v>509</v>
      </c>
      <c r="D522" s="137" t="s">
        <v>510</v>
      </c>
    </row>
    <row r="523" spans="1:4" ht="20.100000000000001" customHeight="1">
      <c r="A523" s="137">
        <v>1521</v>
      </c>
      <c r="B523" s="137">
        <v>2</v>
      </c>
      <c r="C523" s="137" t="s">
        <v>509</v>
      </c>
      <c r="D523" s="137" t="s">
        <v>511</v>
      </c>
    </row>
    <row r="524" spans="1:4" ht="20.100000000000001" customHeight="1">
      <c r="A524" s="137">
        <v>1522</v>
      </c>
      <c r="B524" s="137">
        <v>3</v>
      </c>
      <c r="C524" s="137" t="s">
        <v>509</v>
      </c>
      <c r="D524" s="137" t="s">
        <v>512</v>
      </c>
    </row>
    <row r="525" spans="1:4" ht="20.100000000000001" customHeight="1">
      <c r="A525" s="137">
        <v>1523</v>
      </c>
      <c r="B525" s="137">
        <v>4</v>
      </c>
      <c r="C525" s="137" t="s">
        <v>509</v>
      </c>
      <c r="D525" s="137" t="s">
        <v>513</v>
      </c>
    </row>
    <row r="526" spans="1:4" ht="20.100000000000001" customHeight="1">
      <c r="A526" s="137">
        <v>1524</v>
      </c>
      <c r="B526" s="137">
        <v>5</v>
      </c>
      <c r="C526" s="137" t="s">
        <v>509</v>
      </c>
      <c r="D526" s="137" t="s">
        <v>514</v>
      </c>
    </row>
    <row r="527" spans="1:4" ht="20.100000000000001" customHeight="1">
      <c r="A527" s="137">
        <v>1525</v>
      </c>
      <c r="B527" s="137">
        <v>6</v>
      </c>
      <c r="C527" s="137" t="s">
        <v>509</v>
      </c>
      <c r="D527" s="137" t="s">
        <v>515</v>
      </c>
    </row>
    <row r="528" spans="1:4" ht="20.100000000000001" customHeight="1">
      <c r="A528" s="137">
        <v>1526</v>
      </c>
      <c r="B528" s="137">
        <v>7</v>
      </c>
      <c r="C528" s="137" t="s">
        <v>509</v>
      </c>
      <c r="D528" s="137" t="s">
        <v>516</v>
      </c>
    </row>
    <row r="529" spans="1:4" ht="20.100000000000001" customHeight="1">
      <c r="A529" s="137">
        <v>1527</v>
      </c>
      <c r="B529" s="137">
        <v>8</v>
      </c>
      <c r="C529" s="137" t="s">
        <v>509</v>
      </c>
      <c r="D529" s="137" t="s">
        <v>517</v>
      </c>
    </row>
    <row r="530" spans="1:4" ht="20.100000000000001" customHeight="1">
      <c r="A530" s="137">
        <v>1528</v>
      </c>
      <c r="B530" s="137">
        <v>9</v>
      </c>
      <c r="C530" s="137" t="s">
        <v>509</v>
      </c>
      <c r="D530" s="137" t="s">
        <v>518</v>
      </c>
    </row>
    <row r="531" spans="1:4" ht="20.100000000000001" customHeight="1">
      <c r="A531" s="137">
        <v>1529</v>
      </c>
      <c r="B531" s="137">
        <v>10</v>
      </c>
      <c r="C531" s="137" t="s">
        <v>509</v>
      </c>
      <c r="D531" s="137" t="s">
        <v>519</v>
      </c>
    </row>
    <row r="532" spans="1:4" ht="20.100000000000001" customHeight="1">
      <c r="A532" s="137">
        <v>1530</v>
      </c>
      <c r="B532" s="137">
        <v>11</v>
      </c>
      <c r="C532" s="137" t="s">
        <v>509</v>
      </c>
      <c r="D532" s="137" t="s">
        <v>520</v>
      </c>
    </row>
    <row r="533" spans="1:4" ht="20.100000000000001" customHeight="1">
      <c r="A533" s="137">
        <v>1531</v>
      </c>
      <c r="B533" s="137">
        <v>12</v>
      </c>
      <c r="C533" s="137" t="s">
        <v>509</v>
      </c>
      <c r="D533" s="137" t="s">
        <v>521</v>
      </c>
    </row>
    <row r="534" spans="1:4" ht="20.100000000000001" customHeight="1">
      <c r="A534" s="137">
        <v>1532</v>
      </c>
      <c r="B534" s="137">
        <v>13</v>
      </c>
      <c r="C534" s="137" t="s">
        <v>509</v>
      </c>
      <c r="D534" s="137" t="s">
        <v>522</v>
      </c>
    </row>
    <row r="535" spans="1:4" ht="20.100000000000001" customHeight="1">
      <c r="A535" s="137">
        <v>1533</v>
      </c>
      <c r="B535" s="137">
        <v>14</v>
      </c>
      <c r="C535" s="137" t="s">
        <v>509</v>
      </c>
      <c r="D535" s="137" t="s">
        <v>523</v>
      </c>
    </row>
    <row r="536" spans="1:4" ht="20.100000000000001" customHeight="1">
      <c r="A536" s="137">
        <v>1534</v>
      </c>
      <c r="B536" s="137">
        <v>15</v>
      </c>
      <c r="C536" s="137" t="s">
        <v>509</v>
      </c>
      <c r="D536" s="137" t="s">
        <v>524</v>
      </c>
    </row>
    <row r="537" spans="1:4" ht="20.100000000000001" customHeight="1">
      <c r="A537" s="137">
        <v>1535</v>
      </c>
      <c r="B537" s="137">
        <v>16</v>
      </c>
      <c r="C537" s="137" t="s">
        <v>509</v>
      </c>
      <c r="D537" s="137" t="s">
        <v>525</v>
      </c>
    </row>
    <row r="538" spans="1:4" ht="20.100000000000001" customHeight="1">
      <c r="A538" s="137">
        <v>1536</v>
      </c>
      <c r="B538" s="137">
        <v>17</v>
      </c>
      <c r="C538" s="137" t="s">
        <v>509</v>
      </c>
      <c r="D538" s="137" t="s">
        <v>526</v>
      </c>
    </row>
    <row r="539" spans="1:4" ht="20.100000000000001" customHeight="1">
      <c r="A539" s="137">
        <v>1537</v>
      </c>
      <c r="B539" s="137">
        <v>18</v>
      </c>
      <c r="C539" s="137" t="s">
        <v>509</v>
      </c>
      <c r="D539" s="137" t="s">
        <v>527</v>
      </c>
    </row>
    <row r="540" spans="1:4" ht="20.100000000000001" customHeight="1">
      <c r="A540" s="137">
        <v>1538</v>
      </c>
      <c r="B540" s="137">
        <v>19</v>
      </c>
      <c r="C540" s="137" t="s">
        <v>509</v>
      </c>
      <c r="D540" s="137" t="s">
        <v>528</v>
      </c>
    </row>
    <row r="541" spans="1:4" ht="20.100000000000001" customHeight="1">
      <c r="A541" s="137">
        <v>1539</v>
      </c>
      <c r="B541" s="137">
        <v>20</v>
      </c>
      <c r="C541" s="137" t="s">
        <v>509</v>
      </c>
      <c r="D541" s="137" t="s">
        <v>529</v>
      </c>
    </row>
    <row r="542" spans="1:4" ht="20.100000000000001" customHeight="1">
      <c r="A542" s="137">
        <v>1540</v>
      </c>
      <c r="B542" s="137">
        <v>21</v>
      </c>
      <c r="C542" s="137" t="s">
        <v>509</v>
      </c>
      <c r="D542" s="137" t="s">
        <v>530</v>
      </c>
    </row>
    <row r="543" spans="1:4" ht="20.100000000000001" customHeight="1">
      <c r="A543" s="137">
        <v>1541</v>
      </c>
      <c r="B543" s="137">
        <v>22</v>
      </c>
      <c r="C543" s="137" t="s">
        <v>509</v>
      </c>
      <c r="D543" s="137" t="s">
        <v>531</v>
      </c>
    </row>
    <row r="544" spans="1:4" ht="20.100000000000001" customHeight="1">
      <c r="A544" s="137">
        <v>1542</v>
      </c>
      <c r="B544" s="137">
        <v>23</v>
      </c>
      <c r="C544" s="137" t="s">
        <v>509</v>
      </c>
      <c r="D544" s="137" t="s">
        <v>532</v>
      </c>
    </row>
    <row r="545" spans="1:4" ht="20.100000000000001" customHeight="1">
      <c r="A545" s="137">
        <v>1543</v>
      </c>
      <c r="B545" s="137">
        <v>24</v>
      </c>
      <c r="C545" s="137" t="s">
        <v>509</v>
      </c>
      <c r="D545" s="137" t="s">
        <v>533</v>
      </c>
    </row>
    <row r="546" spans="1:4" ht="20.100000000000001" customHeight="1">
      <c r="A546" s="137">
        <v>1544</v>
      </c>
      <c r="B546" s="137">
        <v>25</v>
      </c>
      <c r="C546" s="137" t="s">
        <v>509</v>
      </c>
      <c r="D546" s="137" t="s">
        <v>534</v>
      </c>
    </row>
    <row r="547" spans="1:4" ht="20.100000000000001" customHeight="1">
      <c r="A547" s="137">
        <v>1545</v>
      </c>
      <c r="B547" s="137">
        <v>26</v>
      </c>
      <c r="C547" s="137" t="s">
        <v>509</v>
      </c>
      <c r="D547" s="137" t="s">
        <v>535</v>
      </c>
    </row>
    <row r="548" spans="1:4" ht="20.100000000000001" customHeight="1">
      <c r="A548" s="137">
        <v>1546</v>
      </c>
      <c r="B548" s="137">
        <v>27</v>
      </c>
      <c r="C548" s="137" t="s">
        <v>509</v>
      </c>
      <c r="D548" s="137" t="s">
        <v>536</v>
      </c>
    </row>
    <row r="549" spans="1:4" ht="20.100000000000001" customHeight="1">
      <c r="A549" s="137">
        <v>1547</v>
      </c>
      <c r="B549" s="137">
        <v>28</v>
      </c>
      <c r="C549" s="137" t="s">
        <v>509</v>
      </c>
      <c r="D549" s="137" t="s">
        <v>537</v>
      </c>
    </row>
    <row r="550" spans="1:4" ht="20.100000000000001" customHeight="1">
      <c r="A550" s="137">
        <v>1548</v>
      </c>
      <c r="B550" s="137">
        <v>29</v>
      </c>
      <c r="C550" s="137" t="s">
        <v>509</v>
      </c>
      <c r="D550" s="137" t="s">
        <v>538</v>
      </c>
    </row>
    <row r="551" spans="1:4" ht="20.100000000000001" customHeight="1">
      <c r="A551" s="137">
        <v>1549</v>
      </c>
      <c r="B551" s="137">
        <v>30</v>
      </c>
      <c r="C551" s="137" t="s">
        <v>509</v>
      </c>
      <c r="D551" s="158"/>
    </row>
    <row r="552" spans="1:4" ht="20.100000000000001" customHeight="1">
      <c r="A552" s="137">
        <v>1550</v>
      </c>
      <c r="B552" s="137">
        <v>1</v>
      </c>
      <c r="C552" s="137" t="s">
        <v>633</v>
      </c>
      <c r="D552" s="137" t="s">
        <v>634</v>
      </c>
    </row>
    <row r="553" spans="1:4" ht="20.100000000000001" customHeight="1">
      <c r="A553" s="137">
        <v>1551</v>
      </c>
      <c r="B553" s="137">
        <v>2</v>
      </c>
      <c r="C553" s="137" t="s">
        <v>633</v>
      </c>
      <c r="D553" s="137" t="s">
        <v>635</v>
      </c>
    </row>
    <row r="554" spans="1:4" ht="20.100000000000001" customHeight="1">
      <c r="A554" s="137">
        <v>1552</v>
      </c>
      <c r="B554" s="137">
        <v>3</v>
      </c>
      <c r="C554" s="137" t="s">
        <v>633</v>
      </c>
      <c r="D554" s="137" t="s">
        <v>636</v>
      </c>
    </row>
    <row r="555" spans="1:4" ht="20.100000000000001" customHeight="1">
      <c r="A555" s="137">
        <v>1553</v>
      </c>
      <c r="B555" s="137">
        <v>4</v>
      </c>
      <c r="C555" s="137" t="s">
        <v>633</v>
      </c>
      <c r="D555" s="137" t="s">
        <v>637</v>
      </c>
    </row>
    <row r="556" spans="1:4" ht="20.100000000000001" customHeight="1">
      <c r="A556" s="137">
        <v>1554</v>
      </c>
      <c r="B556" s="137">
        <v>5</v>
      </c>
      <c r="C556" s="137" t="s">
        <v>633</v>
      </c>
      <c r="D556" s="137" t="s">
        <v>638</v>
      </c>
    </row>
    <row r="557" spans="1:4" ht="20.100000000000001" customHeight="1">
      <c r="A557" s="137">
        <v>1555</v>
      </c>
      <c r="B557" s="137">
        <v>6</v>
      </c>
      <c r="C557" s="137" t="s">
        <v>633</v>
      </c>
      <c r="D557" s="137" t="s">
        <v>639</v>
      </c>
    </row>
    <row r="558" spans="1:4" ht="20.100000000000001" customHeight="1">
      <c r="A558" s="137">
        <v>1556</v>
      </c>
      <c r="B558" s="137">
        <v>7</v>
      </c>
      <c r="C558" s="137" t="s">
        <v>633</v>
      </c>
      <c r="D558" s="137" t="s">
        <v>640</v>
      </c>
    </row>
    <row r="559" spans="1:4" ht="20.100000000000001" customHeight="1">
      <c r="A559" s="137">
        <v>1557</v>
      </c>
      <c r="B559" s="137">
        <v>8</v>
      </c>
      <c r="C559" s="137" t="s">
        <v>633</v>
      </c>
      <c r="D559" s="137" t="s">
        <v>641</v>
      </c>
    </row>
    <row r="560" spans="1:4" ht="20.100000000000001" customHeight="1">
      <c r="A560" s="137">
        <v>1558</v>
      </c>
      <c r="B560" s="137">
        <v>9</v>
      </c>
      <c r="C560" s="137" t="s">
        <v>633</v>
      </c>
      <c r="D560" s="137" t="s">
        <v>642</v>
      </c>
    </row>
    <row r="561" spans="1:4" ht="20.100000000000001" customHeight="1">
      <c r="A561" s="137">
        <v>1559</v>
      </c>
      <c r="B561" s="137">
        <v>10</v>
      </c>
      <c r="C561" s="137" t="s">
        <v>633</v>
      </c>
      <c r="D561" s="137" t="s">
        <v>643</v>
      </c>
    </row>
    <row r="562" spans="1:4" ht="20.100000000000001" customHeight="1">
      <c r="A562" s="137">
        <v>1560</v>
      </c>
      <c r="B562" s="137">
        <v>11</v>
      </c>
      <c r="C562" s="137" t="s">
        <v>633</v>
      </c>
      <c r="D562" s="137" t="s">
        <v>644</v>
      </c>
    </row>
    <row r="563" spans="1:4" ht="20.100000000000001" customHeight="1">
      <c r="A563" s="137">
        <v>1561</v>
      </c>
      <c r="B563" s="137">
        <v>12</v>
      </c>
      <c r="C563" s="137" t="s">
        <v>633</v>
      </c>
      <c r="D563" s="137" t="s">
        <v>645</v>
      </c>
    </row>
    <row r="564" spans="1:4" ht="20.100000000000001" customHeight="1">
      <c r="A564" s="137">
        <v>1562</v>
      </c>
      <c r="B564" s="137">
        <v>13</v>
      </c>
      <c r="C564" s="137" t="s">
        <v>633</v>
      </c>
      <c r="D564" s="137" t="s">
        <v>646</v>
      </c>
    </row>
    <row r="565" spans="1:4" ht="20.100000000000001" customHeight="1">
      <c r="A565" s="137">
        <v>1563</v>
      </c>
      <c r="B565" s="137">
        <v>14</v>
      </c>
      <c r="C565" s="137" t="s">
        <v>633</v>
      </c>
      <c r="D565" s="137" t="s">
        <v>647</v>
      </c>
    </row>
    <row r="566" spans="1:4" ht="20.100000000000001" customHeight="1">
      <c r="A566" s="137">
        <v>1564</v>
      </c>
      <c r="B566" s="137">
        <v>15</v>
      </c>
      <c r="C566" s="137" t="s">
        <v>633</v>
      </c>
      <c r="D566" s="137" t="s">
        <v>648</v>
      </c>
    </row>
    <row r="567" spans="1:4" ht="20.100000000000001" customHeight="1">
      <c r="A567" s="137">
        <v>1565</v>
      </c>
      <c r="B567" s="137">
        <v>16</v>
      </c>
      <c r="C567" s="137" t="s">
        <v>633</v>
      </c>
      <c r="D567" s="137" t="s">
        <v>649</v>
      </c>
    </row>
    <row r="568" spans="1:4" ht="20.100000000000001" customHeight="1">
      <c r="A568" s="137">
        <v>1566</v>
      </c>
      <c r="B568" s="137">
        <v>17</v>
      </c>
      <c r="C568" s="137" t="s">
        <v>633</v>
      </c>
      <c r="D568" s="137" t="s">
        <v>650</v>
      </c>
    </row>
    <row r="569" spans="1:4" ht="20.100000000000001" customHeight="1">
      <c r="A569" s="137">
        <v>1567</v>
      </c>
      <c r="B569" s="137">
        <v>18</v>
      </c>
      <c r="C569" s="137" t="s">
        <v>633</v>
      </c>
      <c r="D569" s="137" t="s">
        <v>651</v>
      </c>
    </row>
    <row r="570" spans="1:4" ht="20.100000000000001" customHeight="1">
      <c r="A570" s="137">
        <v>1568</v>
      </c>
      <c r="B570" s="137">
        <v>19</v>
      </c>
      <c r="C570" s="137" t="s">
        <v>633</v>
      </c>
      <c r="D570" s="137" t="s">
        <v>652</v>
      </c>
    </row>
    <row r="571" spans="1:4" ht="20.100000000000001" customHeight="1">
      <c r="A571" s="137">
        <v>1569</v>
      </c>
      <c r="B571" s="137">
        <v>20</v>
      </c>
      <c r="C571" s="137" t="s">
        <v>633</v>
      </c>
      <c r="D571" s="137" t="s">
        <v>653</v>
      </c>
    </row>
    <row r="572" spans="1:4" ht="20.100000000000001" customHeight="1">
      <c r="A572" s="137">
        <v>1570</v>
      </c>
      <c r="B572" s="137">
        <v>21</v>
      </c>
      <c r="C572" s="137" t="s">
        <v>633</v>
      </c>
      <c r="D572" s="137" t="s">
        <v>654</v>
      </c>
    </row>
    <row r="573" spans="1:4" ht="20.100000000000001" customHeight="1">
      <c r="A573" s="137">
        <v>1571</v>
      </c>
      <c r="B573" s="137">
        <v>22</v>
      </c>
      <c r="C573" s="137" t="s">
        <v>633</v>
      </c>
      <c r="D573" s="137" t="s">
        <v>655</v>
      </c>
    </row>
    <row r="574" spans="1:4" ht="20.100000000000001" customHeight="1">
      <c r="A574" s="137">
        <v>1572</v>
      </c>
      <c r="B574" s="137">
        <v>23</v>
      </c>
      <c r="C574" s="137" t="s">
        <v>633</v>
      </c>
      <c r="D574" s="137" t="s">
        <v>656</v>
      </c>
    </row>
    <row r="575" spans="1:4" ht="20.100000000000001" customHeight="1">
      <c r="A575" s="137">
        <v>1573</v>
      </c>
      <c r="B575" s="137">
        <v>24</v>
      </c>
      <c r="C575" s="137" t="s">
        <v>633</v>
      </c>
      <c r="D575" s="137" t="s">
        <v>657</v>
      </c>
    </row>
    <row r="576" spans="1:4" ht="20.100000000000001" customHeight="1">
      <c r="A576" s="137">
        <v>1574</v>
      </c>
      <c r="B576" s="137">
        <v>25</v>
      </c>
      <c r="C576" s="137" t="s">
        <v>633</v>
      </c>
      <c r="D576" s="137" t="s">
        <v>658</v>
      </c>
    </row>
    <row r="577" spans="1:4" ht="20.100000000000001" customHeight="1">
      <c r="A577" s="137">
        <v>1575</v>
      </c>
      <c r="B577" s="137">
        <v>26</v>
      </c>
      <c r="C577" s="137" t="s">
        <v>633</v>
      </c>
      <c r="D577" s="137" t="s">
        <v>659</v>
      </c>
    </row>
    <row r="578" spans="1:4" ht="20.100000000000001" customHeight="1">
      <c r="A578" s="137">
        <v>1576</v>
      </c>
      <c r="B578" s="137">
        <v>27</v>
      </c>
      <c r="C578" s="137" t="s">
        <v>633</v>
      </c>
      <c r="D578" s="137" t="s">
        <v>660</v>
      </c>
    </row>
    <row r="579" spans="1:4" ht="20.100000000000001" customHeight="1">
      <c r="A579" s="137">
        <v>1577</v>
      </c>
      <c r="B579" s="137">
        <v>28</v>
      </c>
      <c r="C579" s="137" t="s">
        <v>633</v>
      </c>
      <c r="D579" s="137" t="s">
        <v>661</v>
      </c>
    </row>
    <row r="580" spans="1:4" ht="20.100000000000001" customHeight="1">
      <c r="A580" s="137">
        <v>1578</v>
      </c>
      <c r="B580" s="137">
        <v>29</v>
      </c>
      <c r="C580" s="137" t="s">
        <v>633</v>
      </c>
      <c r="D580" s="137" t="s">
        <v>662</v>
      </c>
    </row>
    <row r="581" spans="1:4" ht="20.100000000000001" customHeight="1">
      <c r="A581" s="137">
        <v>1579</v>
      </c>
      <c r="B581" s="137">
        <v>30</v>
      </c>
      <c r="C581" s="137" t="s">
        <v>633</v>
      </c>
      <c r="D581" s="137" t="s">
        <v>663</v>
      </c>
    </row>
    <row r="582" spans="1:4" ht="20.100000000000001" customHeight="1">
      <c r="A582" s="137">
        <v>1580</v>
      </c>
      <c r="B582" s="137">
        <v>31</v>
      </c>
      <c r="C582" s="137" t="s">
        <v>633</v>
      </c>
      <c r="D582" s="137" t="s">
        <v>664</v>
      </c>
    </row>
    <row r="583" spans="1:4" ht="20.100000000000001" customHeight="1">
      <c r="A583" s="137">
        <v>1581</v>
      </c>
      <c r="B583" s="137">
        <v>32</v>
      </c>
      <c r="C583" s="137" t="s">
        <v>633</v>
      </c>
      <c r="D583" s="137" t="s">
        <v>665</v>
      </c>
    </row>
    <row r="584" spans="1:4" ht="20.100000000000001" customHeight="1">
      <c r="A584" s="137">
        <v>1582</v>
      </c>
      <c r="B584" s="137">
        <v>33</v>
      </c>
      <c r="C584" s="137" t="s">
        <v>633</v>
      </c>
      <c r="D584" s="137" t="s">
        <v>666</v>
      </c>
    </row>
    <row r="585" spans="1:4" ht="20.100000000000001" customHeight="1">
      <c r="A585" s="137">
        <v>1583</v>
      </c>
      <c r="B585" s="137">
        <v>34</v>
      </c>
      <c r="C585" s="137" t="s">
        <v>633</v>
      </c>
      <c r="D585" s="137" t="s">
        <v>667</v>
      </c>
    </row>
    <row r="586" spans="1:4" ht="20.100000000000001" customHeight="1">
      <c r="A586" s="137">
        <v>1584</v>
      </c>
      <c r="B586" s="137">
        <v>35</v>
      </c>
      <c r="C586" s="137" t="s">
        <v>633</v>
      </c>
      <c r="D586" s="137" t="s">
        <v>668</v>
      </c>
    </row>
    <row r="587" spans="1:4" ht="20.100000000000001" customHeight="1">
      <c r="A587" s="137">
        <v>1585</v>
      </c>
      <c r="B587" s="137">
        <v>36</v>
      </c>
      <c r="C587" s="137" t="s">
        <v>633</v>
      </c>
      <c r="D587" s="137" t="s">
        <v>669</v>
      </c>
    </row>
    <row r="588" spans="1:4" ht="20.100000000000001" customHeight="1">
      <c r="A588" s="137">
        <v>1586</v>
      </c>
      <c r="B588" s="137">
        <v>37</v>
      </c>
      <c r="C588" s="137" t="s">
        <v>633</v>
      </c>
      <c r="D588" s="158"/>
    </row>
    <row r="589" spans="1:4" ht="20.100000000000001" customHeight="1">
      <c r="A589" s="137">
        <v>1587</v>
      </c>
      <c r="B589" s="137">
        <v>38</v>
      </c>
      <c r="C589" s="137" t="s">
        <v>633</v>
      </c>
      <c r="D589" s="158"/>
    </row>
    <row r="590" spans="1:4" ht="20.100000000000001" customHeight="1">
      <c r="A590" s="137">
        <v>1588</v>
      </c>
      <c r="B590" s="137">
        <v>39</v>
      </c>
      <c r="C590" s="137" t="s">
        <v>633</v>
      </c>
      <c r="D590" s="158"/>
    </row>
    <row r="591" spans="1:4" ht="20.100000000000001" customHeight="1">
      <c r="A591" s="137">
        <v>1589</v>
      </c>
      <c r="B591" s="137">
        <v>40</v>
      </c>
      <c r="C591" s="137" t="s">
        <v>633</v>
      </c>
      <c r="D591" s="158"/>
    </row>
    <row r="592" spans="1:4" ht="20.100000000000001" customHeight="1">
      <c r="A592" s="137">
        <v>1590</v>
      </c>
      <c r="B592" s="137">
        <v>1</v>
      </c>
      <c r="C592" s="137" t="s">
        <v>670</v>
      </c>
      <c r="D592" s="137" t="s">
        <v>671</v>
      </c>
    </row>
    <row r="593" spans="1:4" ht="20.100000000000001" customHeight="1">
      <c r="A593" s="137">
        <v>1591</v>
      </c>
      <c r="B593" s="137">
        <v>2</v>
      </c>
      <c r="C593" s="137" t="s">
        <v>670</v>
      </c>
      <c r="D593" s="137" t="s">
        <v>672</v>
      </c>
    </row>
    <row r="594" spans="1:4" ht="20.100000000000001" customHeight="1">
      <c r="A594" s="137">
        <v>1592</v>
      </c>
      <c r="B594" s="137">
        <v>3</v>
      </c>
      <c r="C594" s="137" t="s">
        <v>670</v>
      </c>
      <c r="D594" s="137" t="s">
        <v>673</v>
      </c>
    </row>
    <row r="595" spans="1:4" ht="20.100000000000001" customHeight="1">
      <c r="A595" s="137">
        <v>1593</v>
      </c>
      <c r="B595" s="137">
        <v>4</v>
      </c>
      <c r="C595" s="137" t="s">
        <v>670</v>
      </c>
      <c r="D595" s="137" t="s">
        <v>674</v>
      </c>
    </row>
    <row r="596" spans="1:4" ht="20.100000000000001" customHeight="1">
      <c r="A596" s="137">
        <v>1594</v>
      </c>
      <c r="B596" s="137">
        <v>5</v>
      </c>
      <c r="C596" s="137" t="s">
        <v>670</v>
      </c>
      <c r="D596" s="137" t="s">
        <v>675</v>
      </c>
    </row>
    <row r="597" spans="1:4" ht="20.100000000000001" customHeight="1">
      <c r="A597" s="137">
        <v>1595</v>
      </c>
      <c r="B597" s="137">
        <v>6</v>
      </c>
      <c r="C597" s="137" t="s">
        <v>670</v>
      </c>
      <c r="D597" s="137" t="s">
        <v>676</v>
      </c>
    </row>
    <row r="598" spans="1:4" ht="20.100000000000001" customHeight="1">
      <c r="A598" s="137">
        <v>1596</v>
      </c>
      <c r="B598" s="137">
        <v>7</v>
      </c>
      <c r="C598" s="137" t="s">
        <v>670</v>
      </c>
      <c r="D598" s="137" t="s">
        <v>677</v>
      </c>
    </row>
    <row r="599" spans="1:4" ht="20.100000000000001" customHeight="1">
      <c r="A599" s="137">
        <v>1597</v>
      </c>
      <c r="B599" s="137">
        <v>8</v>
      </c>
      <c r="C599" s="137" t="s">
        <v>670</v>
      </c>
      <c r="D599" s="137" t="s">
        <v>678</v>
      </c>
    </row>
    <row r="600" spans="1:4" ht="20.100000000000001" customHeight="1">
      <c r="A600" s="137">
        <v>1598</v>
      </c>
      <c r="B600" s="137">
        <v>9</v>
      </c>
      <c r="C600" s="137" t="s">
        <v>670</v>
      </c>
      <c r="D600" s="137" t="s">
        <v>679</v>
      </c>
    </row>
    <row r="601" spans="1:4" ht="20.100000000000001" customHeight="1">
      <c r="A601" s="137">
        <v>1599</v>
      </c>
      <c r="B601" s="137">
        <v>10</v>
      </c>
      <c r="C601" s="137" t="s">
        <v>670</v>
      </c>
      <c r="D601" s="137" t="s">
        <v>680</v>
      </c>
    </row>
    <row r="602" spans="1:4" ht="20.100000000000001" customHeight="1">
      <c r="A602" s="137">
        <v>1600</v>
      </c>
      <c r="B602" s="137">
        <v>11</v>
      </c>
      <c r="C602" s="137" t="s">
        <v>670</v>
      </c>
      <c r="D602" s="137" t="s">
        <v>681</v>
      </c>
    </row>
    <row r="603" spans="1:4" ht="20.100000000000001" customHeight="1">
      <c r="A603" s="137">
        <v>1601</v>
      </c>
      <c r="B603" s="137">
        <v>12</v>
      </c>
      <c r="C603" s="137" t="s">
        <v>670</v>
      </c>
      <c r="D603" s="137" t="s">
        <v>682</v>
      </c>
    </row>
    <row r="604" spans="1:4" ht="20.100000000000001" customHeight="1">
      <c r="A604" s="137">
        <v>1602</v>
      </c>
      <c r="B604" s="137">
        <v>13</v>
      </c>
      <c r="C604" s="137" t="s">
        <v>670</v>
      </c>
      <c r="D604" s="137" t="s">
        <v>683</v>
      </c>
    </row>
    <row r="605" spans="1:4" ht="20.100000000000001" customHeight="1">
      <c r="A605" s="137">
        <v>1603</v>
      </c>
      <c r="B605" s="137">
        <v>14</v>
      </c>
      <c r="C605" s="137" t="s">
        <v>670</v>
      </c>
      <c r="D605" s="137" t="s">
        <v>684</v>
      </c>
    </row>
    <row r="606" spans="1:4" ht="20.100000000000001" customHeight="1">
      <c r="A606" s="137">
        <v>1604</v>
      </c>
      <c r="B606" s="137">
        <v>15</v>
      </c>
      <c r="C606" s="137" t="s">
        <v>670</v>
      </c>
      <c r="D606" s="137" t="s">
        <v>685</v>
      </c>
    </row>
    <row r="607" spans="1:4" ht="20.100000000000001" customHeight="1">
      <c r="A607" s="137">
        <v>1605</v>
      </c>
      <c r="B607" s="137">
        <v>16</v>
      </c>
      <c r="C607" s="137" t="s">
        <v>670</v>
      </c>
      <c r="D607" s="137" t="s">
        <v>686</v>
      </c>
    </row>
    <row r="608" spans="1:4" ht="20.100000000000001" customHeight="1">
      <c r="A608" s="137">
        <v>1606</v>
      </c>
      <c r="B608" s="137">
        <v>17</v>
      </c>
      <c r="C608" s="137" t="s">
        <v>670</v>
      </c>
      <c r="D608" s="137" t="s">
        <v>687</v>
      </c>
    </row>
    <row r="609" spans="1:4" ht="20.100000000000001" customHeight="1">
      <c r="A609" s="137">
        <v>1607</v>
      </c>
      <c r="B609" s="137">
        <v>18</v>
      </c>
      <c r="C609" s="137" t="s">
        <v>670</v>
      </c>
      <c r="D609" s="137" t="s">
        <v>688</v>
      </c>
    </row>
    <row r="610" spans="1:4" ht="20.100000000000001" customHeight="1">
      <c r="A610" s="137">
        <v>1608</v>
      </c>
      <c r="B610" s="137">
        <v>19</v>
      </c>
      <c r="C610" s="137" t="s">
        <v>670</v>
      </c>
      <c r="D610" s="158"/>
    </row>
    <row r="611" spans="1:4" ht="20.100000000000001" customHeight="1">
      <c r="A611" s="137">
        <v>1609</v>
      </c>
      <c r="B611" s="137">
        <v>20</v>
      </c>
      <c r="C611" s="137" t="s">
        <v>670</v>
      </c>
      <c r="D611" s="158"/>
    </row>
    <row r="612" spans="1:4" ht="20.100000000000001" customHeight="1">
      <c r="A612" s="137">
        <v>1610</v>
      </c>
      <c r="B612" s="137">
        <v>1</v>
      </c>
      <c r="C612" s="137" t="s">
        <v>689</v>
      </c>
      <c r="D612" s="137" t="s">
        <v>690</v>
      </c>
    </row>
    <row r="613" spans="1:4" ht="20.100000000000001" customHeight="1">
      <c r="A613" s="137">
        <v>1611</v>
      </c>
      <c r="B613" s="137">
        <v>2</v>
      </c>
      <c r="C613" s="137" t="s">
        <v>689</v>
      </c>
      <c r="D613" s="137" t="s">
        <v>691</v>
      </c>
    </row>
    <row r="614" spans="1:4" ht="20.100000000000001" customHeight="1">
      <c r="A614" s="137">
        <v>1612</v>
      </c>
      <c r="B614" s="137">
        <v>3</v>
      </c>
      <c r="C614" s="137" t="s">
        <v>689</v>
      </c>
      <c r="D614" s="137" t="s">
        <v>692</v>
      </c>
    </row>
    <row r="615" spans="1:4" ht="20.100000000000001" customHeight="1">
      <c r="A615" s="137">
        <v>1613</v>
      </c>
      <c r="B615" s="137">
        <v>4</v>
      </c>
      <c r="C615" s="137" t="s">
        <v>689</v>
      </c>
      <c r="D615" s="137" t="s">
        <v>693</v>
      </c>
    </row>
    <row r="616" spans="1:4" ht="20.100000000000001" customHeight="1">
      <c r="A616" s="137">
        <v>1614</v>
      </c>
      <c r="B616" s="137">
        <v>5</v>
      </c>
      <c r="C616" s="137" t="s">
        <v>689</v>
      </c>
      <c r="D616" s="137" t="s">
        <v>694</v>
      </c>
    </row>
    <row r="617" spans="1:4" ht="20.100000000000001" customHeight="1">
      <c r="A617" s="137">
        <v>1615</v>
      </c>
      <c r="B617" s="137">
        <v>6</v>
      </c>
      <c r="C617" s="137" t="s">
        <v>689</v>
      </c>
      <c r="D617" s="137" t="s">
        <v>695</v>
      </c>
    </row>
    <row r="618" spans="1:4" ht="20.100000000000001" customHeight="1">
      <c r="A618" s="137">
        <v>1616</v>
      </c>
      <c r="B618" s="137">
        <v>7</v>
      </c>
      <c r="C618" s="137" t="s">
        <v>689</v>
      </c>
      <c r="D618" s="137" t="s">
        <v>696</v>
      </c>
    </row>
    <row r="619" spans="1:4" ht="20.100000000000001" customHeight="1">
      <c r="A619" s="137">
        <v>1617</v>
      </c>
      <c r="B619" s="137">
        <v>8</v>
      </c>
      <c r="C619" s="137" t="s">
        <v>689</v>
      </c>
      <c r="D619" s="137" t="s">
        <v>697</v>
      </c>
    </row>
    <row r="620" spans="1:4" ht="20.100000000000001" customHeight="1">
      <c r="A620" s="137">
        <v>1618</v>
      </c>
      <c r="B620" s="137">
        <v>9</v>
      </c>
      <c r="C620" s="137" t="s">
        <v>689</v>
      </c>
      <c r="D620" s="137" t="s">
        <v>698</v>
      </c>
    </row>
    <row r="621" spans="1:4" ht="20.100000000000001" customHeight="1">
      <c r="A621" s="137">
        <v>1619</v>
      </c>
      <c r="B621" s="137">
        <v>10</v>
      </c>
      <c r="C621" s="137" t="s">
        <v>689</v>
      </c>
      <c r="D621" s="137" t="s">
        <v>699</v>
      </c>
    </row>
    <row r="622" spans="1:4" ht="20.100000000000001" customHeight="1">
      <c r="A622" s="137">
        <v>1620</v>
      </c>
      <c r="B622" s="137">
        <v>11</v>
      </c>
      <c r="C622" s="137" t="s">
        <v>689</v>
      </c>
      <c r="D622" s="137" t="s">
        <v>700</v>
      </c>
    </row>
    <row r="623" spans="1:4" ht="20.100000000000001" customHeight="1">
      <c r="A623" s="137">
        <v>1621</v>
      </c>
      <c r="B623" s="137">
        <v>12</v>
      </c>
      <c r="C623" s="137" t="s">
        <v>689</v>
      </c>
      <c r="D623" s="137" t="s">
        <v>701</v>
      </c>
    </row>
    <row r="624" spans="1:4" ht="20.100000000000001" customHeight="1">
      <c r="A624" s="137">
        <v>1622</v>
      </c>
      <c r="B624" s="137">
        <v>13</v>
      </c>
      <c r="C624" s="137" t="s">
        <v>689</v>
      </c>
      <c r="D624" s="137" t="s">
        <v>702</v>
      </c>
    </row>
    <row r="625" spans="1:4" ht="20.100000000000001" customHeight="1">
      <c r="A625" s="137">
        <v>1623</v>
      </c>
      <c r="B625" s="137">
        <v>14</v>
      </c>
      <c r="C625" s="137" t="s">
        <v>689</v>
      </c>
      <c r="D625" s="137" t="s">
        <v>703</v>
      </c>
    </row>
    <row r="626" spans="1:4" ht="20.100000000000001" customHeight="1">
      <c r="A626" s="137">
        <v>1624</v>
      </c>
      <c r="B626" s="137">
        <v>15</v>
      </c>
      <c r="C626" s="137" t="s">
        <v>689</v>
      </c>
      <c r="D626" s="137" t="s">
        <v>704</v>
      </c>
    </row>
    <row r="627" spans="1:4" ht="20.100000000000001" customHeight="1">
      <c r="A627" s="137">
        <v>1625</v>
      </c>
      <c r="B627" s="137">
        <v>16</v>
      </c>
      <c r="C627" s="137" t="s">
        <v>689</v>
      </c>
      <c r="D627" s="137" t="s">
        <v>705</v>
      </c>
    </row>
    <row r="628" spans="1:4" ht="20.100000000000001" customHeight="1">
      <c r="A628" s="137">
        <v>1626</v>
      </c>
      <c r="B628" s="137">
        <v>17</v>
      </c>
      <c r="C628" s="137" t="s">
        <v>689</v>
      </c>
      <c r="D628" s="137" t="s">
        <v>706</v>
      </c>
    </row>
    <row r="629" spans="1:4" ht="20.100000000000001" customHeight="1">
      <c r="A629" s="137">
        <v>1627</v>
      </c>
      <c r="B629" s="137">
        <v>18</v>
      </c>
      <c r="C629" s="137" t="s">
        <v>689</v>
      </c>
      <c r="D629" s="137" t="s">
        <v>707</v>
      </c>
    </row>
    <row r="630" spans="1:4" ht="20.100000000000001" customHeight="1">
      <c r="A630" s="137">
        <v>1628</v>
      </c>
      <c r="B630" s="137">
        <v>19</v>
      </c>
      <c r="C630" s="137" t="s">
        <v>689</v>
      </c>
      <c r="D630" s="137" t="s">
        <v>708</v>
      </c>
    </row>
    <row r="631" spans="1:4" ht="20.100000000000001" customHeight="1">
      <c r="A631" s="137">
        <v>1629</v>
      </c>
      <c r="B631" s="137">
        <v>20</v>
      </c>
      <c r="C631" s="137" t="s">
        <v>689</v>
      </c>
      <c r="D631" s="137" t="s">
        <v>709</v>
      </c>
    </row>
    <row r="632" spans="1:4" ht="20.100000000000001" customHeight="1">
      <c r="A632" s="137">
        <v>1630</v>
      </c>
      <c r="B632" s="137">
        <v>21</v>
      </c>
      <c r="C632" s="137" t="s">
        <v>689</v>
      </c>
      <c r="D632" s="137" t="s">
        <v>710</v>
      </c>
    </row>
    <row r="633" spans="1:4" ht="20.100000000000001" customHeight="1">
      <c r="A633" s="137">
        <v>1631</v>
      </c>
      <c r="B633" s="137">
        <v>22</v>
      </c>
      <c r="C633" s="137" t="s">
        <v>689</v>
      </c>
      <c r="D633" s="137" t="s">
        <v>711</v>
      </c>
    </row>
    <row r="634" spans="1:4" ht="20.100000000000001" customHeight="1">
      <c r="A634" s="137">
        <v>1632</v>
      </c>
      <c r="B634" s="137">
        <v>23</v>
      </c>
      <c r="C634" s="137" t="s">
        <v>689</v>
      </c>
      <c r="D634" s="137" t="s">
        <v>712</v>
      </c>
    </row>
    <row r="635" spans="1:4" ht="20.100000000000001" customHeight="1">
      <c r="A635" s="137">
        <v>1633</v>
      </c>
      <c r="B635" s="137">
        <v>24</v>
      </c>
      <c r="C635" s="137" t="s">
        <v>689</v>
      </c>
      <c r="D635" s="137" t="s">
        <v>713</v>
      </c>
    </row>
    <row r="636" spans="1:4" ht="20.100000000000001" customHeight="1">
      <c r="A636" s="137">
        <v>1634</v>
      </c>
      <c r="B636" s="137">
        <v>25</v>
      </c>
      <c r="C636" s="137" t="s">
        <v>689</v>
      </c>
      <c r="D636" s="137" t="s">
        <v>714</v>
      </c>
    </row>
    <row r="637" spans="1:4" ht="20.100000000000001" customHeight="1">
      <c r="A637" s="137">
        <v>1635</v>
      </c>
      <c r="B637" s="137">
        <v>26</v>
      </c>
      <c r="C637" s="137" t="s">
        <v>689</v>
      </c>
      <c r="D637" s="137" t="s">
        <v>715</v>
      </c>
    </row>
    <row r="638" spans="1:4" ht="20.100000000000001" customHeight="1">
      <c r="A638" s="137">
        <v>1636</v>
      </c>
      <c r="B638" s="137">
        <v>27</v>
      </c>
      <c r="C638" s="137" t="s">
        <v>689</v>
      </c>
      <c r="D638" s="137" t="s">
        <v>716</v>
      </c>
    </row>
    <row r="639" spans="1:4" ht="20.100000000000001" customHeight="1">
      <c r="A639" s="137">
        <v>1637</v>
      </c>
      <c r="B639" s="137">
        <v>28</v>
      </c>
      <c r="C639" s="137" t="s">
        <v>689</v>
      </c>
      <c r="D639" s="137" t="s">
        <v>717</v>
      </c>
    </row>
    <row r="640" spans="1:4" ht="20.100000000000001" customHeight="1">
      <c r="A640" s="137">
        <v>1638</v>
      </c>
      <c r="B640" s="137">
        <v>29</v>
      </c>
      <c r="C640" s="137" t="s">
        <v>689</v>
      </c>
      <c r="D640" s="137" t="s">
        <v>718</v>
      </c>
    </row>
    <row r="641" spans="1:4" ht="20.100000000000001" customHeight="1">
      <c r="A641" s="137">
        <v>1639</v>
      </c>
      <c r="B641" s="137">
        <v>30</v>
      </c>
      <c r="C641" s="137" t="s">
        <v>689</v>
      </c>
      <c r="D641" s="137" t="s">
        <v>719</v>
      </c>
    </row>
    <row r="642" spans="1:4" ht="20.100000000000001" customHeight="1">
      <c r="A642" s="137">
        <v>1640</v>
      </c>
      <c r="B642" s="137">
        <v>31</v>
      </c>
      <c r="C642" s="137" t="s">
        <v>689</v>
      </c>
      <c r="D642" s="137" t="s">
        <v>720</v>
      </c>
    </row>
    <row r="643" spans="1:4" ht="20.100000000000001" customHeight="1">
      <c r="A643" s="137">
        <v>1641</v>
      </c>
      <c r="B643" s="137">
        <v>32</v>
      </c>
      <c r="C643" s="137" t="s">
        <v>689</v>
      </c>
      <c r="D643" s="137" t="s">
        <v>721</v>
      </c>
    </row>
    <row r="644" spans="1:4" ht="20.100000000000001" customHeight="1">
      <c r="A644" s="137">
        <v>1642</v>
      </c>
      <c r="B644" s="137">
        <v>33</v>
      </c>
      <c r="C644" s="137" t="s">
        <v>689</v>
      </c>
      <c r="D644" s="137" t="s">
        <v>722</v>
      </c>
    </row>
    <row r="645" spans="1:4" ht="20.100000000000001" customHeight="1">
      <c r="A645" s="137">
        <v>1643</v>
      </c>
      <c r="B645" s="137">
        <v>34</v>
      </c>
      <c r="C645" s="137" t="s">
        <v>689</v>
      </c>
      <c r="D645" s="137" t="s">
        <v>723</v>
      </c>
    </row>
    <row r="646" spans="1:4" ht="20.100000000000001" customHeight="1">
      <c r="A646" s="137">
        <v>1644</v>
      </c>
      <c r="B646" s="137">
        <v>35</v>
      </c>
      <c r="C646" s="137" t="s">
        <v>689</v>
      </c>
      <c r="D646" s="137" t="s">
        <v>724</v>
      </c>
    </row>
    <row r="647" spans="1:4" ht="20.100000000000001" customHeight="1">
      <c r="A647" s="137">
        <v>1645</v>
      </c>
      <c r="B647" s="137">
        <v>36</v>
      </c>
      <c r="C647" s="137" t="s">
        <v>689</v>
      </c>
      <c r="D647" s="137" t="s">
        <v>725</v>
      </c>
    </row>
    <row r="648" spans="1:4" ht="20.100000000000001" customHeight="1">
      <c r="A648" s="137">
        <v>1646</v>
      </c>
      <c r="B648" s="137">
        <v>37</v>
      </c>
      <c r="C648" s="137" t="s">
        <v>689</v>
      </c>
      <c r="D648" s="158"/>
    </row>
    <row r="649" spans="1:4" ht="20.100000000000001" customHeight="1">
      <c r="A649" s="137">
        <v>1647</v>
      </c>
      <c r="B649" s="137">
        <v>38</v>
      </c>
      <c r="C649" s="137" t="s">
        <v>689</v>
      </c>
      <c r="D649" s="158"/>
    </row>
    <row r="650" spans="1:4" ht="20.100000000000001" customHeight="1">
      <c r="A650" s="137">
        <v>1648</v>
      </c>
      <c r="B650" s="137">
        <v>39</v>
      </c>
      <c r="C650" s="137" t="s">
        <v>689</v>
      </c>
      <c r="D650" s="158"/>
    </row>
    <row r="651" spans="1:4" ht="20.100000000000001" customHeight="1">
      <c r="A651" s="137">
        <v>1649</v>
      </c>
      <c r="B651" s="137">
        <v>40</v>
      </c>
      <c r="C651" s="137" t="s">
        <v>689</v>
      </c>
      <c r="D651" s="158"/>
    </row>
    <row r="652" spans="1:4" ht="20.100000000000001" customHeight="1">
      <c r="A652" s="137">
        <v>1650</v>
      </c>
      <c r="B652" s="137">
        <v>1</v>
      </c>
      <c r="C652" s="137" t="s">
        <v>726</v>
      </c>
      <c r="D652" s="137" t="s">
        <v>727</v>
      </c>
    </row>
    <row r="653" spans="1:4" ht="20.100000000000001" customHeight="1">
      <c r="A653" s="137">
        <v>1651</v>
      </c>
      <c r="B653" s="137">
        <v>2</v>
      </c>
      <c r="C653" s="137" t="s">
        <v>726</v>
      </c>
      <c r="D653" s="137" t="s">
        <v>728</v>
      </c>
    </row>
    <row r="654" spans="1:4" ht="20.100000000000001" customHeight="1">
      <c r="A654" s="137">
        <v>1652</v>
      </c>
      <c r="B654" s="137">
        <v>3</v>
      </c>
      <c r="C654" s="137" t="s">
        <v>726</v>
      </c>
      <c r="D654" s="137" t="s">
        <v>729</v>
      </c>
    </row>
    <row r="655" spans="1:4" ht="20.100000000000001" customHeight="1">
      <c r="A655" s="137">
        <v>1653</v>
      </c>
      <c r="B655" s="137">
        <v>4</v>
      </c>
      <c r="C655" s="137" t="s">
        <v>726</v>
      </c>
      <c r="D655" s="137" t="s">
        <v>730</v>
      </c>
    </row>
    <row r="656" spans="1:4" ht="20.100000000000001" customHeight="1">
      <c r="A656" s="137">
        <v>1654</v>
      </c>
      <c r="B656" s="137">
        <v>5</v>
      </c>
      <c r="C656" s="137" t="s">
        <v>726</v>
      </c>
      <c r="D656" s="137" t="s">
        <v>731</v>
      </c>
    </row>
    <row r="657" spans="1:4" ht="20.100000000000001" customHeight="1">
      <c r="A657" s="137">
        <v>1655</v>
      </c>
      <c r="B657" s="137">
        <v>6</v>
      </c>
      <c r="C657" s="137" t="s">
        <v>726</v>
      </c>
      <c r="D657" s="137" t="s">
        <v>732</v>
      </c>
    </row>
    <row r="658" spans="1:4" ht="20.100000000000001" customHeight="1">
      <c r="A658" s="137">
        <v>1656</v>
      </c>
      <c r="B658" s="137">
        <v>7</v>
      </c>
      <c r="C658" s="137" t="s">
        <v>726</v>
      </c>
      <c r="D658" s="137" t="s">
        <v>733</v>
      </c>
    </row>
    <row r="659" spans="1:4" ht="20.100000000000001" customHeight="1">
      <c r="A659" s="137">
        <v>1657</v>
      </c>
      <c r="B659" s="137">
        <v>8</v>
      </c>
      <c r="C659" s="137" t="s">
        <v>726</v>
      </c>
      <c r="D659" s="137" t="s">
        <v>734</v>
      </c>
    </row>
    <row r="660" spans="1:4" ht="20.100000000000001" customHeight="1">
      <c r="A660" s="137">
        <v>1658</v>
      </c>
      <c r="B660" s="137">
        <v>9</v>
      </c>
      <c r="C660" s="137" t="s">
        <v>726</v>
      </c>
      <c r="D660" s="137" t="s">
        <v>735</v>
      </c>
    </row>
    <row r="661" spans="1:4" ht="20.100000000000001" customHeight="1">
      <c r="A661" s="137">
        <v>1659</v>
      </c>
      <c r="B661" s="137">
        <v>10</v>
      </c>
      <c r="C661" s="137" t="s">
        <v>726</v>
      </c>
      <c r="D661" s="137" t="s">
        <v>736</v>
      </c>
    </row>
    <row r="662" spans="1:4" ht="20.100000000000001" customHeight="1">
      <c r="A662" s="137">
        <v>1660</v>
      </c>
      <c r="B662" s="137">
        <v>11</v>
      </c>
      <c r="C662" s="137" t="s">
        <v>726</v>
      </c>
      <c r="D662" s="137" t="s">
        <v>737</v>
      </c>
    </row>
    <row r="663" spans="1:4" ht="20.100000000000001" customHeight="1">
      <c r="A663" s="137">
        <v>1661</v>
      </c>
      <c r="B663" s="137">
        <v>12</v>
      </c>
      <c r="C663" s="137" t="s">
        <v>726</v>
      </c>
      <c r="D663" s="137" t="s">
        <v>738</v>
      </c>
    </row>
    <row r="664" spans="1:4" ht="20.100000000000001" customHeight="1">
      <c r="A664" s="137">
        <v>1662</v>
      </c>
      <c r="B664" s="137">
        <v>13</v>
      </c>
      <c r="C664" s="137" t="s">
        <v>726</v>
      </c>
      <c r="D664" s="137" t="s">
        <v>739</v>
      </c>
    </row>
    <row r="665" spans="1:4" ht="20.100000000000001" customHeight="1">
      <c r="A665" s="137">
        <v>1663</v>
      </c>
      <c r="B665" s="137">
        <v>14</v>
      </c>
      <c r="C665" s="137" t="s">
        <v>726</v>
      </c>
      <c r="D665" s="137" t="s">
        <v>740</v>
      </c>
    </row>
    <row r="666" spans="1:4" ht="20.100000000000001" customHeight="1">
      <c r="A666" s="137">
        <v>1664</v>
      </c>
      <c r="B666" s="137">
        <v>15</v>
      </c>
      <c r="C666" s="137" t="s">
        <v>726</v>
      </c>
      <c r="D666" s="137" t="s">
        <v>741</v>
      </c>
    </row>
    <row r="667" spans="1:4" ht="20.100000000000001" customHeight="1">
      <c r="A667" s="137">
        <v>1665</v>
      </c>
      <c r="B667" s="137">
        <v>16</v>
      </c>
      <c r="C667" s="137" t="s">
        <v>726</v>
      </c>
      <c r="D667" s="137" t="s">
        <v>742</v>
      </c>
    </row>
    <row r="668" spans="1:4" ht="20.100000000000001" customHeight="1">
      <c r="A668" s="137">
        <v>1666</v>
      </c>
      <c r="B668" s="137">
        <v>17</v>
      </c>
      <c r="C668" s="137" t="s">
        <v>726</v>
      </c>
      <c r="D668" s="137" t="s">
        <v>743</v>
      </c>
    </row>
    <row r="669" spans="1:4" ht="20.100000000000001" customHeight="1">
      <c r="A669" s="137">
        <v>1667</v>
      </c>
      <c r="B669" s="137">
        <v>18</v>
      </c>
      <c r="C669" s="137" t="s">
        <v>726</v>
      </c>
      <c r="D669" s="137" t="s">
        <v>744</v>
      </c>
    </row>
    <row r="670" spans="1:4" ht="20.100000000000001" customHeight="1">
      <c r="A670" s="137">
        <v>1668</v>
      </c>
      <c r="B670" s="137">
        <v>19</v>
      </c>
      <c r="C670" s="137" t="s">
        <v>726</v>
      </c>
      <c r="D670" s="137" t="s">
        <v>745</v>
      </c>
    </row>
    <row r="671" spans="1:4" ht="20.100000000000001" customHeight="1">
      <c r="A671" s="137">
        <v>1669</v>
      </c>
      <c r="B671" s="137">
        <v>20</v>
      </c>
      <c r="C671" s="137" t="s">
        <v>726</v>
      </c>
      <c r="D671" s="137" t="s">
        <v>746</v>
      </c>
    </row>
    <row r="672" spans="1:4" ht="20.100000000000001" customHeight="1">
      <c r="A672" s="137">
        <v>1670</v>
      </c>
      <c r="B672" s="137">
        <v>21</v>
      </c>
      <c r="C672" s="137" t="s">
        <v>726</v>
      </c>
      <c r="D672" s="137" t="s">
        <v>747</v>
      </c>
    </row>
    <row r="673" spans="1:4" ht="20.100000000000001" customHeight="1">
      <c r="A673" s="137">
        <v>1671</v>
      </c>
      <c r="B673" s="137">
        <v>22</v>
      </c>
      <c r="C673" s="137" t="s">
        <v>726</v>
      </c>
      <c r="D673" s="137" t="s">
        <v>748</v>
      </c>
    </row>
    <row r="674" spans="1:4" ht="20.100000000000001" customHeight="1">
      <c r="A674" s="137">
        <v>1672</v>
      </c>
      <c r="B674" s="137">
        <v>23</v>
      </c>
      <c r="C674" s="137" t="s">
        <v>726</v>
      </c>
      <c r="D674" s="137" t="s">
        <v>749</v>
      </c>
    </row>
    <row r="675" spans="1:4" ht="20.100000000000001" customHeight="1">
      <c r="A675" s="137">
        <v>1673</v>
      </c>
      <c r="B675" s="137">
        <v>24</v>
      </c>
      <c r="C675" s="137" t="s">
        <v>726</v>
      </c>
      <c r="D675" s="137" t="s">
        <v>750</v>
      </c>
    </row>
    <row r="676" spans="1:4" ht="20.100000000000001" customHeight="1">
      <c r="A676" s="137">
        <v>1674</v>
      </c>
      <c r="B676" s="137">
        <v>25</v>
      </c>
      <c r="C676" s="137" t="s">
        <v>726</v>
      </c>
      <c r="D676" s="137" t="s">
        <v>751</v>
      </c>
    </row>
    <row r="677" spans="1:4" ht="20.100000000000001" customHeight="1">
      <c r="A677" s="137">
        <v>1675</v>
      </c>
      <c r="B677" s="137">
        <v>26</v>
      </c>
      <c r="C677" s="137" t="s">
        <v>726</v>
      </c>
      <c r="D677" s="137" t="s">
        <v>752</v>
      </c>
    </row>
    <row r="678" spans="1:4" ht="20.100000000000001" customHeight="1">
      <c r="A678" s="137">
        <v>1676</v>
      </c>
      <c r="B678" s="137">
        <v>27</v>
      </c>
      <c r="C678" s="137" t="s">
        <v>726</v>
      </c>
      <c r="D678" s="137" t="s">
        <v>753</v>
      </c>
    </row>
    <row r="679" spans="1:4" ht="20.100000000000001" customHeight="1">
      <c r="A679" s="137">
        <v>1677</v>
      </c>
      <c r="B679" s="137">
        <v>28</v>
      </c>
      <c r="C679" s="137" t="s">
        <v>726</v>
      </c>
      <c r="D679" s="137" t="s">
        <v>754</v>
      </c>
    </row>
    <row r="680" spans="1:4" ht="20.100000000000001" customHeight="1">
      <c r="A680" s="137">
        <v>1678</v>
      </c>
      <c r="B680" s="137">
        <v>29</v>
      </c>
      <c r="C680" s="137" t="s">
        <v>726</v>
      </c>
      <c r="D680" s="137" t="s">
        <v>755</v>
      </c>
    </row>
    <row r="681" spans="1:4" ht="20.100000000000001" customHeight="1">
      <c r="A681" s="137">
        <v>1679</v>
      </c>
      <c r="B681" s="137">
        <v>30</v>
      </c>
      <c r="C681" s="137" t="s">
        <v>726</v>
      </c>
      <c r="D681" s="137" t="s">
        <v>756</v>
      </c>
    </row>
    <row r="682" spans="1:4" ht="20.100000000000001" customHeight="1">
      <c r="A682" s="137">
        <v>1680</v>
      </c>
      <c r="B682" s="137">
        <v>31</v>
      </c>
      <c r="C682" s="137" t="s">
        <v>726</v>
      </c>
      <c r="D682" s="137" t="s">
        <v>757</v>
      </c>
    </row>
    <row r="683" spans="1:4" ht="20.100000000000001" customHeight="1">
      <c r="A683" s="137">
        <v>1681</v>
      </c>
      <c r="B683" s="137">
        <v>32</v>
      </c>
      <c r="C683" s="137" t="s">
        <v>726</v>
      </c>
      <c r="D683" s="137" t="s">
        <v>758</v>
      </c>
    </row>
    <row r="684" spans="1:4" ht="20.100000000000001" customHeight="1">
      <c r="A684" s="137">
        <v>1682</v>
      </c>
      <c r="B684" s="137">
        <v>33</v>
      </c>
      <c r="C684" s="137" t="s">
        <v>726</v>
      </c>
      <c r="D684" s="137" t="s">
        <v>759</v>
      </c>
    </row>
    <row r="685" spans="1:4" ht="20.100000000000001" customHeight="1">
      <c r="A685" s="137">
        <v>1683</v>
      </c>
      <c r="B685" s="137">
        <v>34</v>
      </c>
      <c r="C685" s="137" t="s">
        <v>726</v>
      </c>
      <c r="D685" s="137" t="s">
        <v>760</v>
      </c>
    </row>
    <row r="686" spans="1:4" ht="20.100000000000001" customHeight="1">
      <c r="A686" s="137">
        <v>1684</v>
      </c>
      <c r="B686" s="137">
        <v>35</v>
      </c>
      <c r="C686" s="137" t="s">
        <v>726</v>
      </c>
      <c r="D686" s="137" t="s">
        <v>761</v>
      </c>
    </row>
    <row r="687" spans="1:4" ht="20.100000000000001" customHeight="1">
      <c r="A687" s="137">
        <v>1685</v>
      </c>
      <c r="B687" s="137">
        <v>36</v>
      </c>
      <c r="C687" s="137" t="s">
        <v>726</v>
      </c>
      <c r="D687" s="137" t="s">
        <v>762</v>
      </c>
    </row>
    <row r="688" spans="1:4" ht="20.100000000000001" customHeight="1">
      <c r="A688" s="137">
        <v>1686</v>
      </c>
      <c r="B688" s="137">
        <v>37</v>
      </c>
      <c r="C688" s="137" t="s">
        <v>726</v>
      </c>
      <c r="D688" s="137" t="s">
        <v>763</v>
      </c>
    </row>
    <row r="689" spans="1:4" ht="20.100000000000001" customHeight="1">
      <c r="A689" s="137">
        <v>1687</v>
      </c>
      <c r="B689" s="137">
        <v>38</v>
      </c>
      <c r="C689" s="137" t="s">
        <v>726</v>
      </c>
      <c r="D689" s="137" t="s">
        <v>764</v>
      </c>
    </row>
    <row r="690" spans="1:4" ht="20.100000000000001" customHeight="1">
      <c r="A690" s="137">
        <v>1688</v>
      </c>
      <c r="B690" s="137">
        <v>39</v>
      </c>
      <c r="C690" s="137" t="s">
        <v>726</v>
      </c>
      <c r="D690" s="137" t="s">
        <v>765</v>
      </c>
    </row>
    <row r="691" spans="1:4" ht="20.100000000000001" customHeight="1">
      <c r="A691" s="137">
        <v>1689</v>
      </c>
      <c r="B691" s="137">
        <v>40</v>
      </c>
      <c r="C691" s="137" t="s">
        <v>726</v>
      </c>
      <c r="D691" s="137" t="s">
        <v>766</v>
      </c>
    </row>
    <row r="692" spans="1:4" ht="20.100000000000001" customHeight="1">
      <c r="A692" s="137">
        <v>1690</v>
      </c>
      <c r="B692" s="137">
        <v>41</v>
      </c>
      <c r="C692" s="137" t="s">
        <v>726</v>
      </c>
      <c r="D692" s="137" t="s">
        <v>767</v>
      </c>
    </row>
    <row r="693" spans="1:4" ht="20.100000000000001" customHeight="1">
      <c r="A693" s="137">
        <v>1691</v>
      </c>
      <c r="B693" s="137">
        <v>42</v>
      </c>
      <c r="C693" s="137" t="s">
        <v>726</v>
      </c>
      <c r="D693" s="137" t="s">
        <v>768</v>
      </c>
    </row>
    <row r="694" spans="1:4" ht="20.100000000000001" customHeight="1">
      <c r="A694" s="137">
        <v>1692</v>
      </c>
      <c r="B694" s="137">
        <v>43</v>
      </c>
      <c r="C694" s="137" t="s">
        <v>726</v>
      </c>
      <c r="D694" s="137" t="s">
        <v>769</v>
      </c>
    </row>
    <row r="695" spans="1:4" ht="20.100000000000001" customHeight="1">
      <c r="A695" s="137">
        <v>1693</v>
      </c>
      <c r="B695" s="137">
        <v>44</v>
      </c>
      <c r="C695" s="137" t="s">
        <v>726</v>
      </c>
      <c r="D695" s="137" t="s">
        <v>770</v>
      </c>
    </row>
    <row r="696" spans="1:4" ht="20.100000000000001" customHeight="1">
      <c r="A696" s="137">
        <v>1694</v>
      </c>
      <c r="B696" s="137">
        <v>45</v>
      </c>
      <c r="C696" s="137" t="s">
        <v>726</v>
      </c>
      <c r="D696" s="137" t="s">
        <v>771</v>
      </c>
    </row>
    <row r="697" spans="1:4" ht="20.100000000000001" customHeight="1">
      <c r="A697" s="137">
        <v>1695</v>
      </c>
      <c r="B697" s="137">
        <v>46</v>
      </c>
      <c r="C697" s="137" t="s">
        <v>726</v>
      </c>
      <c r="D697" s="137" t="s">
        <v>772</v>
      </c>
    </row>
    <row r="698" spans="1:4" ht="20.100000000000001" customHeight="1">
      <c r="A698" s="137">
        <v>1696</v>
      </c>
      <c r="B698" s="137">
        <v>47</v>
      </c>
      <c r="C698" s="137" t="s">
        <v>726</v>
      </c>
      <c r="D698" s="137" t="s">
        <v>773</v>
      </c>
    </row>
    <row r="699" spans="1:4" ht="20.100000000000001" customHeight="1">
      <c r="A699" s="137">
        <v>1697</v>
      </c>
      <c r="B699" s="137">
        <v>48</v>
      </c>
      <c r="C699" s="137" t="s">
        <v>726</v>
      </c>
      <c r="D699" s="158"/>
    </row>
    <row r="700" spans="1:4" ht="20.100000000000001" customHeight="1">
      <c r="A700" s="137">
        <v>1698</v>
      </c>
      <c r="B700" s="137">
        <v>49</v>
      </c>
      <c r="C700" s="137" t="s">
        <v>726</v>
      </c>
      <c r="D700" s="158"/>
    </row>
    <row r="701" spans="1:4" ht="20.100000000000001" customHeight="1">
      <c r="A701" s="137">
        <v>1699</v>
      </c>
      <c r="B701" s="137">
        <v>50</v>
      </c>
      <c r="C701" s="137" t="s">
        <v>726</v>
      </c>
      <c r="D701" s="158"/>
    </row>
    <row r="702" spans="1:4" ht="20.100000000000001" customHeight="1">
      <c r="A702" s="137">
        <v>1700</v>
      </c>
      <c r="B702" s="137">
        <v>1</v>
      </c>
      <c r="C702" s="137" t="s">
        <v>774</v>
      </c>
      <c r="D702" s="137" t="s">
        <v>775</v>
      </c>
    </row>
    <row r="703" spans="1:4" ht="20.100000000000001" customHeight="1">
      <c r="A703" s="137">
        <v>1701</v>
      </c>
      <c r="B703" s="137">
        <v>2</v>
      </c>
      <c r="C703" s="137" t="s">
        <v>774</v>
      </c>
      <c r="D703" s="137" t="s">
        <v>776</v>
      </c>
    </row>
    <row r="704" spans="1:4" ht="20.100000000000001" customHeight="1">
      <c r="A704" s="137">
        <v>1702</v>
      </c>
      <c r="B704" s="137">
        <v>3</v>
      </c>
      <c r="C704" s="137" t="s">
        <v>774</v>
      </c>
      <c r="D704" s="137" t="s">
        <v>777</v>
      </c>
    </row>
    <row r="705" spans="1:4" ht="20.100000000000001" customHeight="1">
      <c r="A705" s="137">
        <v>1703</v>
      </c>
      <c r="B705" s="137">
        <v>4</v>
      </c>
      <c r="C705" s="137" t="s">
        <v>774</v>
      </c>
      <c r="D705" s="137" t="s">
        <v>778</v>
      </c>
    </row>
    <row r="706" spans="1:4" ht="20.100000000000001" customHeight="1">
      <c r="A706" s="137">
        <v>1704</v>
      </c>
      <c r="B706" s="137">
        <v>5</v>
      </c>
      <c r="C706" s="137" t="s">
        <v>774</v>
      </c>
      <c r="D706" s="137" t="s">
        <v>779</v>
      </c>
    </row>
    <row r="707" spans="1:4" ht="20.100000000000001" customHeight="1">
      <c r="A707" s="137">
        <v>1705</v>
      </c>
      <c r="B707" s="137">
        <v>6</v>
      </c>
      <c r="C707" s="137" t="s">
        <v>774</v>
      </c>
      <c r="D707" s="137" t="s">
        <v>780</v>
      </c>
    </row>
    <row r="708" spans="1:4" ht="20.100000000000001" customHeight="1">
      <c r="A708" s="137">
        <v>1706</v>
      </c>
      <c r="B708" s="137">
        <v>7</v>
      </c>
      <c r="C708" s="137" t="s">
        <v>774</v>
      </c>
      <c r="D708" s="137" t="s">
        <v>781</v>
      </c>
    </row>
    <row r="709" spans="1:4" ht="20.100000000000001" customHeight="1">
      <c r="A709" s="137">
        <v>1707</v>
      </c>
      <c r="B709" s="137">
        <v>8</v>
      </c>
      <c r="C709" s="137" t="s">
        <v>774</v>
      </c>
      <c r="D709" s="137" t="s">
        <v>782</v>
      </c>
    </row>
    <row r="710" spans="1:4" ht="20.100000000000001" customHeight="1">
      <c r="A710" s="137">
        <v>1708</v>
      </c>
      <c r="B710" s="137">
        <v>9</v>
      </c>
      <c r="C710" s="137" t="s">
        <v>774</v>
      </c>
      <c r="D710" s="137" t="s">
        <v>783</v>
      </c>
    </row>
    <row r="711" spans="1:4" ht="20.100000000000001" customHeight="1">
      <c r="A711" s="137">
        <v>1709</v>
      </c>
      <c r="B711" s="137">
        <v>10</v>
      </c>
      <c r="C711" s="137" t="s">
        <v>774</v>
      </c>
      <c r="D711" s="137" t="s">
        <v>784</v>
      </c>
    </row>
    <row r="712" spans="1:4" ht="20.100000000000001" customHeight="1">
      <c r="A712" s="137">
        <v>1710</v>
      </c>
      <c r="B712" s="137">
        <v>11</v>
      </c>
      <c r="C712" s="137" t="s">
        <v>774</v>
      </c>
      <c r="D712" s="137" t="s">
        <v>785</v>
      </c>
    </row>
    <row r="713" spans="1:4" ht="20.100000000000001" customHeight="1">
      <c r="A713" s="137">
        <v>1711</v>
      </c>
      <c r="B713" s="137">
        <v>12</v>
      </c>
      <c r="C713" s="137" t="s">
        <v>774</v>
      </c>
      <c r="D713" s="137" t="s">
        <v>786</v>
      </c>
    </row>
    <row r="714" spans="1:4" ht="20.100000000000001" customHeight="1">
      <c r="A714" s="137">
        <v>1712</v>
      </c>
      <c r="B714" s="137">
        <v>13</v>
      </c>
      <c r="C714" s="137" t="s">
        <v>774</v>
      </c>
      <c r="D714" s="158"/>
    </row>
    <row r="715" spans="1:4" ht="20.100000000000001" customHeight="1">
      <c r="A715" s="137">
        <v>1713</v>
      </c>
      <c r="B715" s="137">
        <v>14</v>
      </c>
      <c r="C715" s="137" t="s">
        <v>774</v>
      </c>
      <c r="D715" s="158"/>
    </row>
    <row r="716" spans="1:4" ht="20.100000000000001" customHeight="1">
      <c r="A716" s="137">
        <v>1714</v>
      </c>
      <c r="B716" s="137">
        <v>15</v>
      </c>
      <c r="C716" s="137" t="s">
        <v>774</v>
      </c>
      <c r="D716" s="158"/>
    </row>
    <row r="717" spans="1:4" ht="20.100000000000001" customHeight="1">
      <c r="A717" s="137">
        <v>1715</v>
      </c>
      <c r="B717" s="137">
        <v>16</v>
      </c>
      <c r="C717" s="137" t="s">
        <v>774</v>
      </c>
      <c r="D717" s="158"/>
    </row>
    <row r="718" spans="1:4" ht="20.100000000000001" customHeight="1">
      <c r="A718" s="137">
        <v>1716</v>
      </c>
      <c r="B718" s="137">
        <v>17</v>
      </c>
      <c r="C718" s="137" t="s">
        <v>774</v>
      </c>
      <c r="D718" s="158"/>
    </row>
    <row r="719" spans="1:4" ht="20.100000000000001" customHeight="1">
      <c r="A719" s="137">
        <v>1717</v>
      </c>
      <c r="B719" s="137">
        <v>18</v>
      </c>
      <c r="C719" s="137" t="s">
        <v>774</v>
      </c>
      <c r="D719" s="158"/>
    </row>
    <row r="720" spans="1:4" ht="20.100000000000001" customHeight="1">
      <c r="A720" s="137">
        <v>1718</v>
      </c>
      <c r="B720" s="137">
        <v>19</v>
      </c>
      <c r="C720" s="137" t="s">
        <v>774</v>
      </c>
      <c r="D720" s="158"/>
    </row>
    <row r="721" spans="1:4" ht="20.100000000000001" customHeight="1">
      <c r="A721" s="137">
        <v>1719</v>
      </c>
      <c r="B721" s="137">
        <v>20</v>
      </c>
      <c r="C721" s="137" t="s">
        <v>774</v>
      </c>
      <c r="D721" s="158"/>
    </row>
    <row r="722" spans="1:4" ht="20.100000000000001" customHeight="1">
      <c r="A722" s="137">
        <v>1720</v>
      </c>
      <c r="B722" s="137">
        <v>1</v>
      </c>
      <c r="C722" s="137" t="s">
        <v>787</v>
      </c>
      <c r="D722" s="137" t="s">
        <v>788</v>
      </c>
    </row>
    <row r="723" spans="1:4" ht="20.100000000000001" customHeight="1">
      <c r="A723" s="137">
        <v>1721</v>
      </c>
      <c r="B723" s="137">
        <v>2</v>
      </c>
      <c r="C723" s="137" t="s">
        <v>787</v>
      </c>
      <c r="D723" s="137" t="s">
        <v>789</v>
      </c>
    </row>
    <row r="724" spans="1:4" ht="20.100000000000001" customHeight="1">
      <c r="A724" s="137">
        <v>1722</v>
      </c>
      <c r="B724" s="137">
        <v>3</v>
      </c>
      <c r="C724" s="137" t="s">
        <v>787</v>
      </c>
      <c r="D724" s="137" t="s">
        <v>790</v>
      </c>
    </row>
    <row r="725" spans="1:4" ht="20.100000000000001" customHeight="1">
      <c r="A725" s="137">
        <v>1723</v>
      </c>
      <c r="B725" s="137">
        <v>4</v>
      </c>
      <c r="C725" s="137" t="s">
        <v>787</v>
      </c>
      <c r="D725" s="137" t="s">
        <v>791</v>
      </c>
    </row>
    <row r="726" spans="1:4" ht="20.100000000000001" customHeight="1">
      <c r="A726" s="137">
        <v>1724</v>
      </c>
      <c r="B726" s="137">
        <v>5</v>
      </c>
      <c r="C726" s="137" t="s">
        <v>787</v>
      </c>
      <c r="D726" s="137" t="s">
        <v>792</v>
      </c>
    </row>
    <row r="727" spans="1:4" ht="20.100000000000001" customHeight="1">
      <c r="A727" s="137">
        <v>1725</v>
      </c>
      <c r="B727" s="137">
        <v>6</v>
      </c>
      <c r="C727" s="137" t="s">
        <v>787</v>
      </c>
      <c r="D727" s="137" t="s">
        <v>793</v>
      </c>
    </row>
    <row r="728" spans="1:4" ht="20.100000000000001" customHeight="1">
      <c r="A728" s="137">
        <v>1726</v>
      </c>
      <c r="B728" s="137">
        <v>7</v>
      </c>
      <c r="C728" s="137" t="s">
        <v>787</v>
      </c>
      <c r="D728" s="137" t="s">
        <v>794</v>
      </c>
    </row>
    <row r="729" spans="1:4" ht="20.100000000000001" customHeight="1">
      <c r="A729" s="137">
        <v>1727</v>
      </c>
      <c r="B729" s="137">
        <v>8</v>
      </c>
      <c r="C729" s="137" t="s">
        <v>787</v>
      </c>
      <c r="D729" s="137" t="s">
        <v>795</v>
      </c>
    </row>
    <row r="730" spans="1:4" ht="20.100000000000001" customHeight="1">
      <c r="A730" s="137">
        <v>1728</v>
      </c>
      <c r="B730" s="137">
        <v>9</v>
      </c>
      <c r="C730" s="137" t="s">
        <v>787</v>
      </c>
      <c r="D730" s="137" t="s">
        <v>796</v>
      </c>
    </row>
    <row r="731" spans="1:4" ht="20.100000000000001" customHeight="1">
      <c r="A731" s="137">
        <v>1729</v>
      </c>
      <c r="B731" s="137">
        <v>10</v>
      </c>
      <c r="C731" s="137" t="s">
        <v>787</v>
      </c>
      <c r="D731" s="137" t="s">
        <v>797</v>
      </c>
    </row>
    <row r="732" spans="1:4" ht="20.100000000000001" customHeight="1">
      <c r="A732" s="137">
        <v>1730</v>
      </c>
      <c r="B732" s="137">
        <v>11</v>
      </c>
      <c r="C732" s="137" t="s">
        <v>787</v>
      </c>
      <c r="D732" s="137" t="s">
        <v>798</v>
      </c>
    </row>
    <row r="733" spans="1:4" ht="20.100000000000001" customHeight="1">
      <c r="A733" s="137">
        <v>1731</v>
      </c>
      <c r="B733" s="137">
        <v>12</v>
      </c>
      <c r="C733" s="137" t="s">
        <v>787</v>
      </c>
      <c r="D733" s="137" t="s">
        <v>799</v>
      </c>
    </row>
    <row r="734" spans="1:4" ht="20.100000000000001" customHeight="1">
      <c r="A734" s="137">
        <v>1732</v>
      </c>
      <c r="B734" s="137">
        <v>13</v>
      </c>
      <c r="C734" s="137" t="s">
        <v>787</v>
      </c>
      <c r="D734" s="137" t="s">
        <v>800</v>
      </c>
    </row>
    <row r="735" spans="1:4" ht="20.100000000000001" customHeight="1">
      <c r="A735" s="137">
        <v>1733</v>
      </c>
      <c r="B735" s="137">
        <v>14</v>
      </c>
      <c r="C735" s="137" t="s">
        <v>787</v>
      </c>
      <c r="D735" s="137" t="s">
        <v>801</v>
      </c>
    </row>
    <row r="736" spans="1:4" ht="20.100000000000001" customHeight="1">
      <c r="A736" s="137">
        <v>1734</v>
      </c>
      <c r="B736" s="137">
        <v>15</v>
      </c>
      <c r="C736" s="137" t="s">
        <v>787</v>
      </c>
      <c r="D736" s="137" t="s">
        <v>802</v>
      </c>
    </row>
    <row r="737" spans="1:4" ht="20.100000000000001" customHeight="1">
      <c r="A737" s="137">
        <v>1735</v>
      </c>
      <c r="B737" s="137">
        <v>16</v>
      </c>
      <c r="C737" s="137" t="s">
        <v>787</v>
      </c>
      <c r="D737" s="137" t="s">
        <v>803</v>
      </c>
    </row>
    <row r="738" spans="1:4" ht="20.100000000000001" customHeight="1">
      <c r="A738" s="137">
        <v>1736</v>
      </c>
      <c r="B738" s="137">
        <v>17</v>
      </c>
      <c r="C738" s="137" t="s">
        <v>787</v>
      </c>
      <c r="D738" s="137" t="s">
        <v>804</v>
      </c>
    </row>
    <row r="739" spans="1:4" ht="20.100000000000001" customHeight="1">
      <c r="A739" s="137">
        <v>1737</v>
      </c>
      <c r="B739" s="137">
        <v>18</v>
      </c>
      <c r="C739" s="137" t="s">
        <v>787</v>
      </c>
      <c r="D739" s="137" t="s">
        <v>805</v>
      </c>
    </row>
    <row r="740" spans="1:4" ht="20.100000000000001" customHeight="1">
      <c r="A740" s="137">
        <v>1738</v>
      </c>
      <c r="B740" s="137">
        <v>19</v>
      </c>
      <c r="C740" s="137" t="s">
        <v>787</v>
      </c>
      <c r="D740" s="137" t="s">
        <v>806</v>
      </c>
    </row>
    <row r="741" spans="1:4" ht="20.100000000000001" customHeight="1">
      <c r="A741" s="137">
        <v>1739</v>
      </c>
      <c r="B741" s="137">
        <v>20</v>
      </c>
      <c r="C741" s="137" t="s">
        <v>787</v>
      </c>
      <c r="D741" s="137" t="s">
        <v>807</v>
      </c>
    </row>
    <row r="742" spans="1:4" ht="20.100000000000001" customHeight="1">
      <c r="A742" s="137">
        <v>1740</v>
      </c>
      <c r="B742" s="137">
        <v>21</v>
      </c>
      <c r="C742" s="137" t="s">
        <v>787</v>
      </c>
      <c r="D742" s="137" t="s">
        <v>808</v>
      </c>
    </row>
    <row r="743" spans="1:4" ht="20.100000000000001" customHeight="1">
      <c r="A743" s="137">
        <v>1741</v>
      </c>
      <c r="B743" s="137">
        <v>22</v>
      </c>
      <c r="C743" s="137" t="s">
        <v>787</v>
      </c>
      <c r="D743" s="137" t="s">
        <v>809</v>
      </c>
    </row>
    <row r="744" spans="1:4" ht="20.100000000000001" customHeight="1">
      <c r="A744" s="137">
        <v>1742</v>
      </c>
      <c r="B744" s="137">
        <v>23</v>
      </c>
      <c r="C744" s="137" t="s">
        <v>787</v>
      </c>
      <c r="D744" s="137" t="s">
        <v>810</v>
      </c>
    </row>
    <row r="745" spans="1:4" ht="20.100000000000001" customHeight="1">
      <c r="A745" s="137">
        <v>1743</v>
      </c>
      <c r="B745" s="137">
        <v>24</v>
      </c>
      <c r="C745" s="137" t="s">
        <v>787</v>
      </c>
      <c r="D745" s="137" t="s">
        <v>811</v>
      </c>
    </row>
    <row r="746" spans="1:4" ht="20.100000000000001" customHeight="1">
      <c r="A746" s="137">
        <v>1744</v>
      </c>
      <c r="B746" s="137">
        <v>25</v>
      </c>
      <c r="C746" s="137" t="s">
        <v>787</v>
      </c>
      <c r="D746" s="137" t="s">
        <v>812</v>
      </c>
    </row>
    <row r="747" spans="1:4" ht="20.100000000000001" customHeight="1">
      <c r="A747" s="137">
        <v>1745</v>
      </c>
      <c r="B747" s="137">
        <v>26</v>
      </c>
      <c r="C747" s="137" t="s">
        <v>787</v>
      </c>
      <c r="D747" s="137" t="s">
        <v>813</v>
      </c>
    </row>
    <row r="748" spans="1:4" ht="20.100000000000001" customHeight="1">
      <c r="A748" s="137">
        <v>1746</v>
      </c>
      <c r="B748" s="137">
        <v>27</v>
      </c>
      <c r="C748" s="137" t="s">
        <v>787</v>
      </c>
      <c r="D748" s="137" t="s">
        <v>814</v>
      </c>
    </row>
    <row r="749" spans="1:4" ht="20.100000000000001" customHeight="1">
      <c r="A749" s="137">
        <v>1747</v>
      </c>
      <c r="B749" s="137">
        <v>28</v>
      </c>
      <c r="C749" s="137" t="s">
        <v>787</v>
      </c>
      <c r="D749" s="137" t="s">
        <v>815</v>
      </c>
    </row>
    <row r="750" spans="1:4" ht="20.100000000000001" customHeight="1">
      <c r="A750" s="137">
        <v>1748</v>
      </c>
      <c r="B750" s="137">
        <v>29</v>
      </c>
      <c r="C750" s="137" t="s">
        <v>787</v>
      </c>
      <c r="D750" s="137" t="s">
        <v>816</v>
      </c>
    </row>
    <row r="751" spans="1:4" ht="20.100000000000001" customHeight="1">
      <c r="A751" s="137">
        <v>1749</v>
      </c>
      <c r="B751" s="137">
        <v>30</v>
      </c>
      <c r="C751" s="137" t="s">
        <v>787</v>
      </c>
      <c r="D751" s="137" t="s">
        <v>817</v>
      </c>
    </row>
    <row r="752" spans="1:4" ht="20.100000000000001" customHeight="1">
      <c r="A752" s="137">
        <v>1750</v>
      </c>
      <c r="B752" s="137">
        <v>31</v>
      </c>
      <c r="C752" s="137" t="s">
        <v>787</v>
      </c>
      <c r="D752" s="137" t="s">
        <v>818</v>
      </c>
    </row>
    <row r="753" spans="1:4" ht="20.100000000000001" customHeight="1">
      <c r="A753" s="137">
        <v>1751</v>
      </c>
      <c r="B753" s="137">
        <v>32</v>
      </c>
      <c r="C753" s="137" t="s">
        <v>787</v>
      </c>
      <c r="D753" s="137" t="s">
        <v>819</v>
      </c>
    </row>
    <row r="754" spans="1:4" ht="20.100000000000001" customHeight="1">
      <c r="A754" s="137">
        <v>1752</v>
      </c>
      <c r="B754" s="137">
        <v>33</v>
      </c>
      <c r="C754" s="137" t="s">
        <v>787</v>
      </c>
      <c r="D754" s="137" t="s">
        <v>820</v>
      </c>
    </row>
    <row r="755" spans="1:4" ht="20.100000000000001" customHeight="1">
      <c r="A755" s="137">
        <v>1753</v>
      </c>
      <c r="B755" s="137">
        <v>34</v>
      </c>
      <c r="C755" s="137" t="s">
        <v>787</v>
      </c>
      <c r="D755" s="158"/>
    </row>
    <row r="756" spans="1:4" ht="20.100000000000001" customHeight="1">
      <c r="A756" s="137">
        <v>1754</v>
      </c>
      <c r="B756" s="137">
        <v>35</v>
      </c>
      <c r="C756" s="137" t="s">
        <v>787</v>
      </c>
      <c r="D756" s="158"/>
    </row>
    <row r="757" spans="1:4" ht="20.100000000000001" customHeight="1">
      <c r="A757" s="137">
        <v>1755</v>
      </c>
      <c r="B757" s="137">
        <v>36</v>
      </c>
      <c r="C757" s="137" t="s">
        <v>787</v>
      </c>
      <c r="D757" s="158"/>
    </row>
    <row r="758" spans="1:4" ht="20.100000000000001" customHeight="1">
      <c r="A758" s="137">
        <v>1756</v>
      </c>
      <c r="B758" s="137">
        <v>37</v>
      </c>
      <c r="C758" s="137" t="s">
        <v>787</v>
      </c>
      <c r="D758" s="158"/>
    </row>
    <row r="759" spans="1:4" ht="20.100000000000001" customHeight="1">
      <c r="A759" s="137">
        <v>1757</v>
      </c>
      <c r="B759" s="137">
        <v>38</v>
      </c>
      <c r="C759" s="137" t="s">
        <v>787</v>
      </c>
      <c r="D759" s="158"/>
    </row>
    <row r="760" spans="1:4" ht="20.100000000000001" customHeight="1">
      <c r="A760" s="137">
        <v>1758</v>
      </c>
      <c r="B760" s="137">
        <v>39</v>
      </c>
      <c r="C760" s="137" t="s">
        <v>787</v>
      </c>
      <c r="D760" s="158"/>
    </row>
    <row r="761" spans="1:4" ht="20.100000000000001" customHeight="1">
      <c r="A761" s="137">
        <v>1759</v>
      </c>
      <c r="B761" s="137">
        <v>40</v>
      </c>
      <c r="C761" s="137" t="s">
        <v>787</v>
      </c>
      <c r="D761" s="158"/>
    </row>
    <row r="762" spans="1:4" ht="20.100000000000001" customHeight="1">
      <c r="A762" s="137">
        <v>1760</v>
      </c>
      <c r="B762" s="137">
        <v>1</v>
      </c>
      <c r="C762" s="137" t="s">
        <v>4210</v>
      </c>
      <c r="D762" s="137" t="s">
        <v>821</v>
      </c>
    </row>
    <row r="763" spans="1:4" ht="20.100000000000001" customHeight="1">
      <c r="A763" s="137">
        <v>1761</v>
      </c>
      <c r="B763" s="137">
        <v>2</v>
      </c>
      <c r="C763" s="137" t="s">
        <v>4210</v>
      </c>
      <c r="D763" s="137" t="s">
        <v>822</v>
      </c>
    </row>
    <row r="764" spans="1:4" ht="20.100000000000001" customHeight="1">
      <c r="A764" s="137">
        <v>1762</v>
      </c>
      <c r="B764" s="137">
        <v>3</v>
      </c>
      <c r="C764" s="137" t="s">
        <v>4210</v>
      </c>
      <c r="D764" s="137" t="s">
        <v>823</v>
      </c>
    </row>
    <row r="765" spans="1:4" ht="20.100000000000001" customHeight="1">
      <c r="A765" s="137">
        <v>1763</v>
      </c>
      <c r="B765" s="137">
        <v>4</v>
      </c>
      <c r="C765" s="137" t="s">
        <v>4210</v>
      </c>
      <c r="D765" s="137" t="s">
        <v>824</v>
      </c>
    </row>
    <row r="766" spans="1:4" ht="20.100000000000001" customHeight="1">
      <c r="A766" s="137">
        <v>1764</v>
      </c>
      <c r="B766" s="137">
        <v>5</v>
      </c>
      <c r="C766" s="137" t="s">
        <v>4210</v>
      </c>
      <c r="D766" s="137" t="s">
        <v>825</v>
      </c>
    </row>
    <row r="767" spans="1:4" ht="20.100000000000001" customHeight="1">
      <c r="A767" s="137">
        <v>1765</v>
      </c>
      <c r="B767" s="137">
        <v>6</v>
      </c>
      <c r="C767" s="137" t="s">
        <v>4210</v>
      </c>
      <c r="D767" s="137" t="s">
        <v>826</v>
      </c>
    </row>
    <row r="768" spans="1:4" ht="20.100000000000001" customHeight="1">
      <c r="A768" s="137">
        <v>1766</v>
      </c>
      <c r="B768" s="137">
        <v>7</v>
      </c>
      <c r="C768" s="137" t="s">
        <v>4210</v>
      </c>
      <c r="D768" s="137" t="s">
        <v>827</v>
      </c>
    </row>
    <row r="769" spans="1:4" ht="20.100000000000001" customHeight="1">
      <c r="A769" s="137">
        <v>1767</v>
      </c>
      <c r="B769" s="137">
        <v>8</v>
      </c>
      <c r="C769" s="137" t="s">
        <v>4210</v>
      </c>
      <c r="D769" s="137" t="s">
        <v>828</v>
      </c>
    </row>
    <row r="770" spans="1:4" ht="20.100000000000001" customHeight="1">
      <c r="A770" s="137">
        <v>1768</v>
      </c>
      <c r="B770" s="137">
        <v>9</v>
      </c>
      <c r="C770" s="137" t="s">
        <v>4210</v>
      </c>
      <c r="D770" s="137" t="s">
        <v>829</v>
      </c>
    </row>
    <row r="771" spans="1:4" ht="20.100000000000001" customHeight="1">
      <c r="A771" s="137">
        <v>1769</v>
      </c>
      <c r="B771" s="137">
        <v>10</v>
      </c>
      <c r="C771" s="137" t="s">
        <v>4210</v>
      </c>
      <c r="D771" s="137" t="s">
        <v>830</v>
      </c>
    </row>
    <row r="772" spans="1:4" ht="20.100000000000001" customHeight="1">
      <c r="A772" s="137">
        <v>1770</v>
      </c>
      <c r="B772" s="137">
        <v>11</v>
      </c>
      <c r="C772" s="137" t="s">
        <v>4210</v>
      </c>
      <c r="D772" s="137" t="s">
        <v>831</v>
      </c>
    </row>
    <row r="773" spans="1:4" ht="20.100000000000001" customHeight="1">
      <c r="A773" s="137">
        <v>1771</v>
      </c>
      <c r="B773" s="137">
        <v>12</v>
      </c>
      <c r="C773" s="137" t="s">
        <v>4210</v>
      </c>
      <c r="D773" s="137" t="s">
        <v>832</v>
      </c>
    </row>
    <row r="774" spans="1:4" ht="20.100000000000001" customHeight="1">
      <c r="A774" s="137">
        <v>1772</v>
      </c>
      <c r="B774" s="137">
        <v>13</v>
      </c>
      <c r="C774" s="137" t="s">
        <v>4210</v>
      </c>
      <c r="D774" s="137" t="s">
        <v>833</v>
      </c>
    </row>
    <row r="775" spans="1:4" ht="20.100000000000001" customHeight="1">
      <c r="A775" s="137">
        <v>1773</v>
      </c>
      <c r="B775" s="137">
        <v>14</v>
      </c>
      <c r="C775" s="137" t="s">
        <v>4210</v>
      </c>
      <c r="D775" s="137" t="s">
        <v>834</v>
      </c>
    </row>
    <row r="776" spans="1:4" ht="20.100000000000001" customHeight="1">
      <c r="A776" s="137">
        <v>1774</v>
      </c>
      <c r="B776" s="137">
        <v>15</v>
      </c>
      <c r="C776" s="137" t="s">
        <v>4210</v>
      </c>
      <c r="D776" s="137" t="s">
        <v>835</v>
      </c>
    </row>
    <row r="777" spans="1:4" ht="20.100000000000001" customHeight="1">
      <c r="A777" s="137">
        <v>1775</v>
      </c>
      <c r="B777" s="137">
        <v>16</v>
      </c>
      <c r="C777" s="137" t="s">
        <v>4210</v>
      </c>
      <c r="D777" s="137" t="s">
        <v>836</v>
      </c>
    </row>
    <row r="778" spans="1:4" ht="20.100000000000001" customHeight="1">
      <c r="A778" s="137">
        <v>1776</v>
      </c>
      <c r="B778" s="137">
        <v>17</v>
      </c>
      <c r="C778" s="137" t="s">
        <v>4210</v>
      </c>
      <c r="D778" s="137" t="s">
        <v>837</v>
      </c>
    </row>
    <row r="779" spans="1:4" ht="20.100000000000001" customHeight="1">
      <c r="A779" s="137">
        <v>1777</v>
      </c>
      <c r="B779" s="137">
        <v>18</v>
      </c>
      <c r="C779" s="137" t="s">
        <v>4210</v>
      </c>
      <c r="D779" s="137" t="s">
        <v>838</v>
      </c>
    </row>
    <row r="780" spans="1:4" ht="20.100000000000001" customHeight="1">
      <c r="A780" s="137">
        <v>1778</v>
      </c>
      <c r="B780" s="137">
        <v>19</v>
      </c>
      <c r="C780" s="137" t="s">
        <v>4210</v>
      </c>
      <c r="D780" s="137" t="s">
        <v>839</v>
      </c>
    </row>
    <row r="781" spans="1:4" ht="20.100000000000001" customHeight="1">
      <c r="A781" s="137">
        <v>1779</v>
      </c>
      <c r="B781" s="137">
        <v>20</v>
      </c>
      <c r="C781" s="137" t="s">
        <v>4210</v>
      </c>
      <c r="D781" s="137" t="s">
        <v>840</v>
      </c>
    </row>
    <row r="782" spans="1:4" ht="20.100000000000001" customHeight="1">
      <c r="A782" s="137">
        <v>1780</v>
      </c>
      <c r="B782" s="137">
        <v>21</v>
      </c>
      <c r="C782" s="137" t="s">
        <v>4210</v>
      </c>
      <c r="D782" s="137" t="s">
        <v>841</v>
      </c>
    </row>
    <row r="783" spans="1:4" ht="20.100000000000001" customHeight="1">
      <c r="A783" s="137">
        <v>1781</v>
      </c>
      <c r="B783" s="137">
        <v>22</v>
      </c>
      <c r="C783" s="137" t="s">
        <v>4210</v>
      </c>
      <c r="D783" s="137" t="s">
        <v>842</v>
      </c>
    </row>
    <row r="784" spans="1:4" ht="20.100000000000001" customHeight="1">
      <c r="A784" s="137">
        <v>1782</v>
      </c>
      <c r="B784" s="137">
        <v>23</v>
      </c>
      <c r="C784" s="137" t="s">
        <v>4210</v>
      </c>
      <c r="D784" s="137" t="s">
        <v>843</v>
      </c>
    </row>
    <row r="785" spans="1:4" ht="20.100000000000001" customHeight="1">
      <c r="A785" s="137">
        <v>1783</v>
      </c>
      <c r="B785" s="137">
        <v>24</v>
      </c>
      <c r="C785" s="137" t="s">
        <v>4210</v>
      </c>
      <c r="D785" s="137" t="s">
        <v>844</v>
      </c>
    </row>
    <row r="786" spans="1:4" ht="20.100000000000001" customHeight="1">
      <c r="A786" s="137">
        <v>1784</v>
      </c>
      <c r="B786" s="137">
        <v>25</v>
      </c>
      <c r="C786" s="137" t="s">
        <v>4210</v>
      </c>
      <c r="D786" s="137" t="s">
        <v>845</v>
      </c>
    </row>
    <row r="787" spans="1:4" ht="20.100000000000001" customHeight="1">
      <c r="A787" s="137">
        <v>1785</v>
      </c>
      <c r="B787" s="137">
        <v>26</v>
      </c>
      <c r="C787" s="137" t="s">
        <v>4210</v>
      </c>
      <c r="D787" s="137" t="s">
        <v>846</v>
      </c>
    </row>
    <row r="788" spans="1:4" ht="20.100000000000001" customHeight="1">
      <c r="A788" s="137">
        <v>1786</v>
      </c>
      <c r="B788" s="137">
        <v>27</v>
      </c>
      <c r="C788" s="137" t="s">
        <v>4210</v>
      </c>
      <c r="D788" s="137" t="s">
        <v>847</v>
      </c>
    </row>
    <row r="789" spans="1:4" ht="20.100000000000001" customHeight="1">
      <c r="A789" s="137">
        <v>1787</v>
      </c>
      <c r="B789" s="137">
        <v>28</v>
      </c>
      <c r="C789" s="137" t="s">
        <v>4210</v>
      </c>
      <c r="D789" s="137" t="s">
        <v>848</v>
      </c>
    </row>
    <row r="790" spans="1:4" ht="20.100000000000001" customHeight="1">
      <c r="A790" s="137">
        <v>1788</v>
      </c>
      <c r="B790" s="137">
        <v>29</v>
      </c>
      <c r="C790" s="137" t="s">
        <v>4210</v>
      </c>
      <c r="D790" s="137" t="s">
        <v>849</v>
      </c>
    </row>
    <row r="791" spans="1:4" ht="20.100000000000001" customHeight="1">
      <c r="A791" s="137">
        <v>1789</v>
      </c>
      <c r="B791" s="137">
        <v>30</v>
      </c>
      <c r="C791" s="137" t="s">
        <v>4210</v>
      </c>
      <c r="D791" s="137" t="s">
        <v>850</v>
      </c>
    </row>
    <row r="792" spans="1:4" ht="20.100000000000001" customHeight="1">
      <c r="A792" s="137">
        <v>1790</v>
      </c>
      <c r="B792" s="137">
        <v>31</v>
      </c>
      <c r="C792" s="137" t="s">
        <v>4210</v>
      </c>
      <c r="D792" s="137" t="s">
        <v>851</v>
      </c>
    </row>
    <row r="793" spans="1:4" ht="20.100000000000001" customHeight="1">
      <c r="A793" s="137">
        <v>1791</v>
      </c>
      <c r="B793" s="137">
        <v>32</v>
      </c>
      <c r="C793" s="137" t="s">
        <v>4210</v>
      </c>
      <c r="D793" s="137" t="s">
        <v>852</v>
      </c>
    </row>
    <row r="794" spans="1:4" ht="20.100000000000001" customHeight="1">
      <c r="A794" s="137">
        <v>1792</v>
      </c>
      <c r="B794" s="137">
        <v>33</v>
      </c>
      <c r="C794" s="137" t="s">
        <v>4210</v>
      </c>
      <c r="D794" s="137" t="s">
        <v>853</v>
      </c>
    </row>
    <row r="795" spans="1:4" ht="20.100000000000001" customHeight="1">
      <c r="A795" s="137">
        <v>1793</v>
      </c>
      <c r="B795" s="137">
        <v>34</v>
      </c>
      <c r="C795" s="137" t="s">
        <v>4210</v>
      </c>
      <c r="D795" s="137" t="s">
        <v>854</v>
      </c>
    </row>
    <row r="796" spans="1:4" ht="20.100000000000001" customHeight="1">
      <c r="A796" s="137">
        <v>1794</v>
      </c>
      <c r="B796" s="137">
        <v>35</v>
      </c>
      <c r="C796" s="137" t="s">
        <v>4210</v>
      </c>
      <c r="D796" s="137" t="s">
        <v>855</v>
      </c>
    </row>
    <row r="797" spans="1:4" ht="20.100000000000001" customHeight="1">
      <c r="A797" s="137">
        <v>1795</v>
      </c>
      <c r="B797" s="137">
        <v>36</v>
      </c>
      <c r="C797" s="137" t="s">
        <v>4210</v>
      </c>
      <c r="D797" s="137" t="s">
        <v>856</v>
      </c>
    </row>
    <row r="798" spans="1:4" ht="20.100000000000001" customHeight="1">
      <c r="A798" s="137">
        <v>1796</v>
      </c>
      <c r="B798" s="137">
        <v>37</v>
      </c>
      <c r="C798" s="137" t="s">
        <v>4210</v>
      </c>
      <c r="D798" s="137" t="s">
        <v>857</v>
      </c>
    </row>
    <row r="799" spans="1:4" ht="20.100000000000001" customHeight="1">
      <c r="A799" s="137">
        <v>1797</v>
      </c>
      <c r="B799" s="137">
        <v>38</v>
      </c>
      <c r="C799" s="137" t="s">
        <v>4210</v>
      </c>
      <c r="D799" s="137" t="s">
        <v>858</v>
      </c>
    </row>
    <row r="800" spans="1:4" ht="20.100000000000001" customHeight="1">
      <c r="A800" s="137">
        <v>1798</v>
      </c>
      <c r="B800" s="137">
        <v>39</v>
      </c>
      <c r="C800" s="137" t="s">
        <v>4210</v>
      </c>
      <c r="D800" s="137" t="s">
        <v>859</v>
      </c>
    </row>
    <row r="801" spans="1:4" ht="20.100000000000001" customHeight="1">
      <c r="A801" s="137">
        <v>1799</v>
      </c>
      <c r="B801" s="137">
        <v>40</v>
      </c>
      <c r="C801" s="137" t="s">
        <v>4210</v>
      </c>
      <c r="D801" s="137" t="s">
        <v>860</v>
      </c>
    </row>
    <row r="802" spans="1:4" ht="20.100000000000001" customHeight="1">
      <c r="A802" s="137">
        <v>1800</v>
      </c>
      <c r="B802" s="137">
        <v>41</v>
      </c>
      <c r="C802" s="137" t="s">
        <v>4210</v>
      </c>
      <c r="D802" s="137" t="s">
        <v>861</v>
      </c>
    </row>
    <row r="803" spans="1:4" ht="20.100000000000001" customHeight="1">
      <c r="A803" s="137">
        <v>1801</v>
      </c>
      <c r="B803" s="137">
        <v>42</v>
      </c>
      <c r="C803" s="137" t="s">
        <v>4210</v>
      </c>
      <c r="D803" s="137" t="s">
        <v>862</v>
      </c>
    </row>
    <row r="804" spans="1:4" ht="20.100000000000001" customHeight="1">
      <c r="A804" s="137">
        <v>1802</v>
      </c>
      <c r="B804" s="137">
        <v>43</v>
      </c>
      <c r="C804" s="137" t="s">
        <v>4210</v>
      </c>
      <c r="D804" s="137" t="s">
        <v>863</v>
      </c>
    </row>
    <row r="805" spans="1:4" ht="20.100000000000001" customHeight="1">
      <c r="A805" s="137">
        <v>1803</v>
      </c>
      <c r="B805" s="137">
        <v>44</v>
      </c>
      <c r="C805" s="137" t="s">
        <v>4210</v>
      </c>
      <c r="D805" s="137" t="s">
        <v>864</v>
      </c>
    </row>
    <row r="806" spans="1:4" ht="20.100000000000001" customHeight="1">
      <c r="A806" s="137">
        <v>1804</v>
      </c>
      <c r="B806" s="137">
        <v>45</v>
      </c>
      <c r="C806" s="137" t="s">
        <v>4210</v>
      </c>
      <c r="D806" s="137" t="s">
        <v>865</v>
      </c>
    </row>
    <row r="807" spans="1:4" ht="20.100000000000001" customHeight="1">
      <c r="A807" s="137">
        <v>1805</v>
      </c>
      <c r="B807" s="137">
        <v>46</v>
      </c>
      <c r="C807" s="137" t="s">
        <v>4210</v>
      </c>
      <c r="D807" s="137" t="s">
        <v>866</v>
      </c>
    </row>
    <row r="808" spans="1:4" ht="20.100000000000001" customHeight="1">
      <c r="A808" s="137">
        <v>1806</v>
      </c>
      <c r="B808" s="137">
        <v>47</v>
      </c>
      <c r="C808" s="137" t="s">
        <v>4210</v>
      </c>
      <c r="D808" s="158"/>
    </row>
    <row r="809" spans="1:4" ht="20.100000000000001" customHeight="1">
      <c r="A809" s="137">
        <v>1807</v>
      </c>
      <c r="B809" s="137">
        <v>48</v>
      </c>
      <c r="C809" s="137" t="s">
        <v>4210</v>
      </c>
      <c r="D809" s="158"/>
    </row>
    <row r="810" spans="1:4" ht="20.100000000000001" customHeight="1">
      <c r="A810" s="137">
        <v>1808</v>
      </c>
      <c r="B810" s="137">
        <v>49</v>
      </c>
      <c r="C810" s="137" t="s">
        <v>4210</v>
      </c>
      <c r="D810" s="158"/>
    </row>
    <row r="811" spans="1:4" ht="20.100000000000001" customHeight="1">
      <c r="A811" s="137">
        <v>1809</v>
      </c>
      <c r="B811" s="137">
        <v>50</v>
      </c>
      <c r="C811" s="137" t="s">
        <v>4210</v>
      </c>
      <c r="D811" s="158"/>
    </row>
    <row r="812" spans="1:4" ht="20.100000000000001" customHeight="1">
      <c r="A812" s="137">
        <v>1810</v>
      </c>
      <c r="B812" s="137">
        <v>1</v>
      </c>
      <c r="C812" s="137" t="s">
        <v>867</v>
      </c>
      <c r="D812" s="137" t="s">
        <v>868</v>
      </c>
    </row>
    <row r="813" spans="1:4" ht="20.100000000000001" customHeight="1">
      <c r="A813" s="137">
        <v>1811</v>
      </c>
      <c r="B813" s="137">
        <v>2</v>
      </c>
      <c r="C813" s="137" t="s">
        <v>867</v>
      </c>
      <c r="D813" s="137" t="s">
        <v>869</v>
      </c>
    </row>
    <row r="814" spans="1:4" ht="20.100000000000001" customHeight="1">
      <c r="A814" s="137">
        <v>1812</v>
      </c>
      <c r="B814" s="137">
        <v>3</v>
      </c>
      <c r="C814" s="137" t="s">
        <v>867</v>
      </c>
      <c r="D814" s="137" t="s">
        <v>870</v>
      </c>
    </row>
    <row r="815" spans="1:4" ht="20.100000000000001" customHeight="1">
      <c r="A815" s="137">
        <v>1813</v>
      </c>
      <c r="B815" s="137">
        <v>4</v>
      </c>
      <c r="C815" s="137" t="s">
        <v>867</v>
      </c>
      <c r="D815" s="137" t="s">
        <v>871</v>
      </c>
    </row>
    <row r="816" spans="1:4" ht="20.100000000000001" customHeight="1">
      <c r="A816" s="137">
        <v>1814</v>
      </c>
      <c r="B816" s="137">
        <v>5</v>
      </c>
      <c r="C816" s="137" t="s">
        <v>867</v>
      </c>
      <c r="D816" s="137" t="s">
        <v>872</v>
      </c>
    </row>
    <row r="817" spans="1:4" ht="20.100000000000001" customHeight="1">
      <c r="A817" s="137">
        <v>1815</v>
      </c>
      <c r="B817" s="137">
        <v>6</v>
      </c>
      <c r="C817" s="137" t="s">
        <v>867</v>
      </c>
      <c r="D817" s="137" t="s">
        <v>873</v>
      </c>
    </row>
    <row r="818" spans="1:4" ht="20.100000000000001" customHeight="1">
      <c r="A818" s="137">
        <v>1816</v>
      </c>
      <c r="B818" s="137">
        <v>7</v>
      </c>
      <c r="C818" s="137" t="s">
        <v>867</v>
      </c>
      <c r="D818" s="137" t="s">
        <v>874</v>
      </c>
    </row>
    <row r="819" spans="1:4" ht="20.100000000000001" customHeight="1">
      <c r="A819" s="137">
        <v>1817</v>
      </c>
      <c r="B819" s="137">
        <v>8</v>
      </c>
      <c r="C819" s="137" t="s">
        <v>867</v>
      </c>
      <c r="D819" s="137" t="s">
        <v>875</v>
      </c>
    </row>
    <row r="820" spans="1:4" ht="20.100000000000001" customHeight="1">
      <c r="A820" s="137">
        <v>1818</v>
      </c>
      <c r="B820" s="137">
        <v>9</v>
      </c>
      <c r="C820" s="137" t="s">
        <v>867</v>
      </c>
      <c r="D820" s="137" t="s">
        <v>876</v>
      </c>
    </row>
    <row r="821" spans="1:4" ht="20.100000000000001" customHeight="1">
      <c r="A821" s="137">
        <v>1819</v>
      </c>
      <c r="B821" s="137">
        <v>10</v>
      </c>
      <c r="C821" s="137" t="s">
        <v>867</v>
      </c>
      <c r="D821" s="137" t="s">
        <v>877</v>
      </c>
    </row>
    <row r="822" spans="1:4" ht="20.100000000000001" customHeight="1">
      <c r="A822" s="137">
        <v>1820</v>
      </c>
      <c r="B822" s="137">
        <v>11</v>
      </c>
      <c r="C822" s="137" t="s">
        <v>867</v>
      </c>
      <c r="D822" s="137" t="s">
        <v>878</v>
      </c>
    </row>
    <row r="823" spans="1:4" ht="20.100000000000001" customHeight="1">
      <c r="A823" s="137">
        <v>1821</v>
      </c>
      <c r="B823" s="137">
        <v>12</v>
      </c>
      <c r="C823" s="137" t="s">
        <v>867</v>
      </c>
      <c r="D823" s="137" t="s">
        <v>879</v>
      </c>
    </row>
    <row r="824" spans="1:4" ht="20.100000000000001" customHeight="1">
      <c r="A824" s="137">
        <v>1822</v>
      </c>
      <c r="B824" s="137">
        <v>13</v>
      </c>
      <c r="C824" s="137" t="s">
        <v>867</v>
      </c>
      <c r="D824" s="137" t="s">
        <v>880</v>
      </c>
    </row>
    <row r="825" spans="1:4" ht="20.100000000000001" customHeight="1">
      <c r="A825" s="137">
        <v>1823</v>
      </c>
      <c r="B825" s="137">
        <v>14</v>
      </c>
      <c r="C825" s="137" t="s">
        <v>867</v>
      </c>
      <c r="D825" s="137" t="s">
        <v>881</v>
      </c>
    </row>
    <row r="826" spans="1:4" ht="20.100000000000001" customHeight="1">
      <c r="A826" s="137">
        <v>1824</v>
      </c>
      <c r="B826" s="137">
        <v>15</v>
      </c>
      <c r="C826" s="137" t="s">
        <v>867</v>
      </c>
      <c r="D826" s="137" t="s">
        <v>882</v>
      </c>
    </row>
    <row r="827" spans="1:4" ht="20.100000000000001" customHeight="1">
      <c r="A827" s="137">
        <v>1825</v>
      </c>
      <c r="B827" s="137">
        <v>16</v>
      </c>
      <c r="C827" s="137" t="s">
        <v>867</v>
      </c>
      <c r="D827" s="137" t="s">
        <v>883</v>
      </c>
    </row>
    <row r="828" spans="1:4" ht="20.100000000000001" customHeight="1">
      <c r="A828" s="137">
        <v>1826</v>
      </c>
      <c r="B828" s="137">
        <v>17</v>
      </c>
      <c r="C828" s="137" t="s">
        <v>867</v>
      </c>
      <c r="D828" s="137" t="s">
        <v>884</v>
      </c>
    </row>
    <row r="829" spans="1:4" ht="20.100000000000001" customHeight="1">
      <c r="A829" s="137">
        <v>1827</v>
      </c>
      <c r="B829" s="137">
        <v>18</v>
      </c>
      <c r="C829" s="137" t="s">
        <v>867</v>
      </c>
      <c r="D829" s="137" t="s">
        <v>885</v>
      </c>
    </row>
    <row r="830" spans="1:4" ht="20.100000000000001" customHeight="1">
      <c r="A830" s="137">
        <v>1828</v>
      </c>
      <c r="B830" s="137">
        <v>19</v>
      </c>
      <c r="C830" s="137" t="s">
        <v>867</v>
      </c>
      <c r="D830" s="137" t="s">
        <v>886</v>
      </c>
    </row>
    <row r="831" spans="1:4" ht="20.100000000000001" customHeight="1">
      <c r="A831" s="137">
        <v>1829</v>
      </c>
      <c r="B831" s="137">
        <v>20</v>
      </c>
      <c r="C831" s="137" t="s">
        <v>867</v>
      </c>
      <c r="D831" s="137" t="s">
        <v>887</v>
      </c>
    </row>
    <row r="832" spans="1:4" ht="20.100000000000001" customHeight="1">
      <c r="A832" s="137">
        <v>1830</v>
      </c>
      <c r="B832" s="137">
        <v>21</v>
      </c>
      <c r="C832" s="137" t="s">
        <v>867</v>
      </c>
      <c r="D832" s="137" t="s">
        <v>888</v>
      </c>
    </row>
    <row r="833" spans="1:4" ht="20.100000000000001" customHeight="1">
      <c r="A833" s="137">
        <v>1831</v>
      </c>
      <c r="B833" s="137">
        <v>22</v>
      </c>
      <c r="C833" s="137" t="s">
        <v>867</v>
      </c>
      <c r="D833" s="137" t="s">
        <v>889</v>
      </c>
    </row>
    <row r="834" spans="1:4" ht="20.100000000000001" customHeight="1">
      <c r="A834" s="137">
        <v>1832</v>
      </c>
      <c r="B834" s="137">
        <v>23</v>
      </c>
      <c r="C834" s="137" t="s">
        <v>867</v>
      </c>
      <c r="D834" s="137" t="s">
        <v>890</v>
      </c>
    </row>
    <row r="835" spans="1:4" ht="20.100000000000001" customHeight="1">
      <c r="A835" s="137">
        <v>1833</v>
      </c>
      <c r="B835" s="137">
        <v>24</v>
      </c>
      <c r="C835" s="137" t="s">
        <v>867</v>
      </c>
      <c r="D835" s="137" t="s">
        <v>891</v>
      </c>
    </row>
    <row r="836" spans="1:4" ht="20.100000000000001" customHeight="1">
      <c r="A836" s="137">
        <v>1834</v>
      </c>
      <c r="B836" s="137">
        <v>25</v>
      </c>
      <c r="C836" s="137" t="s">
        <v>867</v>
      </c>
      <c r="D836" s="137" t="s">
        <v>892</v>
      </c>
    </row>
    <row r="837" spans="1:4" ht="20.100000000000001" customHeight="1">
      <c r="A837" s="137">
        <v>1835</v>
      </c>
      <c r="B837" s="137">
        <v>26</v>
      </c>
      <c r="C837" s="137" t="s">
        <v>867</v>
      </c>
      <c r="D837" s="137" t="s">
        <v>893</v>
      </c>
    </row>
    <row r="838" spans="1:4" ht="20.100000000000001" customHeight="1">
      <c r="A838" s="137">
        <v>1836</v>
      </c>
      <c r="B838" s="137">
        <v>27</v>
      </c>
      <c r="C838" s="137" t="s">
        <v>867</v>
      </c>
      <c r="D838" s="137" t="s">
        <v>894</v>
      </c>
    </row>
    <row r="839" spans="1:4" ht="20.100000000000001" customHeight="1">
      <c r="A839" s="137">
        <v>1837</v>
      </c>
      <c r="B839" s="137">
        <v>28</v>
      </c>
      <c r="C839" s="137" t="s">
        <v>867</v>
      </c>
      <c r="D839" s="137" t="s">
        <v>895</v>
      </c>
    </row>
    <row r="840" spans="1:4" ht="20.100000000000001" customHeight="1">
      <c r="A840" s="137">
        <v>1838</v>
      </c>
      <c r="B840" s="137">
        <v>29</v>
      </c>
      <c r="C840" s="137" t="s">
        <v>867</v>
      </c>
      <c r="D840" s="137" t="s">
        <v>896</v>
      </c>
    </row>
    <row r="841" spans="1:4" ht="20.100000000000001" customHeight="1">
      <c r="A841" s="137">
        <v>1839</v>
      </c>
      <c r="B841" s="137">
        <v>30</v>
      </c>
      <c r="C841" s="137" t="s">
        <v>867</v>
      </c>
      <c r="D841" s="137" t="s">
        <v>897</v>
      </c>
    </row>
    <row r="842" spans="1:4" ht="20.100000000000001" customHeight="1">
      <c r="A842" s="137">
        <v>1840</v>
      </c>
      <c r="B842" s="137">
        <v>31</v>
      </c>
      <c r="C842" s="137" t="s">
        <v>867</v>
      </c>
      <c r="D842" s="137" t="s">
        <v>898</v>
      </c>
    </row>
    <row r="843" spans="1:4" ht="20.100000000000001" customHeight="1">
      <c r="A843" s="137">
        <v>1841</v>
      </c>
      <c r="B843" s="137">
        <v>32</v>
      </c>
      <c r="C843" s="137" t="s">
        <v>867</v>
      </c>
      <c r="D843" s="137" t="s">
        <v>899</v>
      </c>
    </row>
    <row r="844" spans="1:4" ht="20.100000000000001" customHeight="1">
      <c r="A844" s="137">
        <v>1842</v>
      </c>
      <c r="B844" s="137">
        <v>33</v>
      </c>
      <c r="C844" s="137" t="s">
        <v>867</v>
      </c>
      <c r="D844" s="137" t="s">
        <v>900</v>
      </c>
    </row>
    <row r="845" spans="1:4" ht="20.100000000000001" customHeight="1">
      <c r="A845" s="137">
        <v>1843</v>
      </c>
      <c r="B845" s="137">
        <v>34</v>
      </c>
      <c r="C845" s="137" t="s">
        <v>867</v>
      </c>
      <c r="D845" s="137" t="s">
        <v>901</v>
      </c>
    </row>
    <row r="846" spans="1:4" ht="20.100000000000001" customHeight="1">
      <c r="A846" s="137">
        <v>1844</v>
      </c>
      <c r="B846" s="137">
        <v>35</v>
      </c>
      <c r="C846" s="137" t="s">
        <v>867</v>
      </c>
      <c r="D846" s="137" t="s">
        <v>902</v>
      </c>
    </row>
    <row r="847" spans="1:4" ht="20.100000000000001" customHeight="1">
      <c r="A847" s="137">
        <v>1845</v>
      </c>
      <c r="B847" s="137">
        <v>36</v>
      </c>
      <c r="C847" s="137" t="s">
        <v>867</v>
      </c>
      <c r="D847" s="137" t="s">
        <v>903</v>
      </c>
    </row>
    <row r="848" spans="1:4" ht="20.100000000000001" customHeight="1">
      <c r="A848" s="137">
        <v>1846</v>
      </c>
      <c r="B848" s="137">
        <v>37</v>
      </c>
      <c r="C848" s="137" t="s">
        <v>867</v>
      </c>
      <c r="D848" s="137" t="s">
        <v>904</v>
      </c>
    </row>
    <row r="849" spans="1:4" ht="20.100000000000001" customHeight="1">
      <c r="A849" s="137">
        <v>1847</v>
      </c>
      <c r="B849" s="137">
        <v>38</v>
      </c>
      <c r="C849" s="137" t="s">
        <v>867</v>
      </c>
      <c r="D849" s="137" t="s">
        <v>905</v>
      </c>
    </row>
    <row r="850" spans="1:4" ht="20.100000000000001" customHeight="1">
      <c r="A850" s="137">
        <v>1848</v>
      </c>
      <c r="B850" s="137">
        <v>39</v>
      </c>
      <c r="C850" s="137" t="s">
        <v>867</v>
      </c>
      <c r="D850" s="137" t="s">
        <v>906</v>
      </c>
    </row>
    <row r="851" spans="1:4" ht="20.100000000000001" customHeight="1">
      <c r="A851" s="137">
        <v>1849</v>
      </c>
      <c r="B851" s="137">
        <v>40</v>
      </c>
      <c r="C851" s="137" t="s">
        <v>867</v>
      </c>
      <c r="D851" s="137" t="s">
        <v>907</v>
      </c>
    </row>
    <row r="852" spans="1:4" ht="20.100000000000001" customHeight="1">
      <c r="A852" s="137">
        <v>1850</v>
      </c>
      <c r="B852" s="137">
        <v>41</v>
      </c>
      <c r="C852" s="137" t="s">
        <v>867</v>
      </c>
      <c r="D852" s="137" t="s">
        <v>908</v>
      </c>
    </row>
    <row r="853" spans="1:4" ht="20.100000000000001" customHeight="1">
      <c r="A853" s="137">
        <v>1851</v>
      </c>
      <c r="B853" s="137">
        <v>42</v>
      </c>
      <c r="C853" s="137" t="s">
        <v>867</v>
      </c>
      <c r="D853" s="137" t="s">
        <v>909</v>
      </c>
    </row>
    <row r="854" spans="1:4" ht="20.100000000000001" customHeight="1">
      <c r="A854" s="137">
        <v>1852</v>
      </c>
      <c r="B854" s="137">
        <v>43</v>
      </c>
      <c r="C854" s="137" t="s">
        <v>867</v>
      </c>
      <c r="D854" s="137" t="s">
        <v>910</v>
      </c>
    </row>
    <row r="855" spans="1:4" ht="20.100000000000001" customHeight="1">
      <c r="A855" s="137">
        <v>1853</v>
      </c>
      <c r="B855" s="137">
        <v>44</v>
      </c>
      <c r="C855" s="137" t="s">
        <v>867</v>
      </c>
      <c r="D855" s="137" t="s">
        <v>911</v>
      </c>
    </row>
    <row r="856" spans="1:4" ht="20.100000000000001" customHeight="1">
      <c r="A856" s="137">
        <v>1854</v>
      </c>
      <c r="B856" s="137">
        <v>45</v>
      </c>
      <c r="C856" s="137" t="s">
        <v>867</v>
      </c>
      <c r="D856" s="137" t="s">
        <v>912</v>
      </c>
    </row>
    <row r="857" spans="1:4" ht="20.100000000000001" customHeight="1">
      <c r="A857" s="137">
        <v>1855</v>
      </c>
      <c r="B857" s="137">
        <v>46</v>
      </c>
      <c r="C857" s="137" t="s">
        <v>867</v>
      </c>
      <c r="D857" s="137" t="s">
        <v>913</v>
      </c>
    </row>
    <row r="858" spans="1:4" ht="20.100000000000001" customHeight="1">
      <c r="A858" s="137">
        <v>1856</v>
      </c>
      <c r="B858" s="137">
        <v>47</v>
      </c>
      <c r="C858" s="137" t="s">
        <v>867</v>
      </c>
      <c r="D858" s="137" t="s">
        <v>914</v>
      </c>
    </row>
    <row r="859" spans="1:4" ht="20.100000000000001" customHeight="1">
      <c r="A859" s="137">
        <v>1857</v>
      </c>
      <c r="B859" s="137">
        <v>48</v>
      </c>
      <c r="C859" s="137" t="s">
        <v>867</v>
      </c>
      <c r="D859" s="137" t="s">
        <v>915</v>
      </c>
    </row>
    <row r="860" spans="1:4" ht="20.100000000000001" customHeight="1">
      <c r="A860" s="137">
        <v>1858</v>
      </c>
      <c r="B860" s="137">
        <v>49</v>
      </c>
      <c r="C860" s="137" t="s">
        <v>867</v>
      </c>
      <c r="D860" s="137" t="s">
        <v>916</v>
      </c>
    </row>
    <row r="861" spans="1:4" ht="20.100000000000001" customHeight="1">
      <c r="A861" s="137">
        <v>1859</v>
      </c>
      <c r="B861" s="137">
        <v>50</v>
      </c>
      <c r="C861" s="137" t="s">
        <v>867</v>
      </c>
      <c r="D861" s="137" t="s">
        <v>917</v>
      </c>
    </row>
    <row r="862" spans="1:4" ht="20.100000000000001" customHeight="1">
      <c r="A862" s="137">
        <v>1860</v>
      </c>
      <c r="B862" s="137">
        <v>51</v>
      </c>
      <c r="C862" s="137" t="s">
        <v>867</v>
      </c>
      <c r="D862" s="137" t="s">
        <v>918</v>
      </c>
    </row>
    <row r="863" spans="1:4" ht="20.100000000000001" customHeight="1">
      <c r="A863" s="137">
        <v>1861</v>
      </c>
      <c r="B863" s="137">
        <v>52</v>
      </c>
      <c r="C863" s="137" t="s">
        <v>867</v>
      </c>
      <c r="D863" s="137" t="s">
        <v>919</v>
      </c>
    </row>
    <row r="864" spans="1:4" ht="20.100000000000001" customHeight="1">
      <c r="A864" s="137">
        <v>1862</v>
      </c>
      <c r="B864" s="137">
        <v>53</v>
      </c>
      <c r="C864" s="137" t="s">
        <v>867</v>
      </c>
      <c r="D864" s="137" t="s">
        <v>920</v>
      </c>
    </row>
    <row r="865" spans="1:4" ht="20.100000000000001" customHeight="1">
      <c r="A865" s="137">
        <v>1863</v>
      </c>
      <c r="B865" s="137">
        <v>54</v>
      </c>
      <c r="C865" s="137" t="s">
        <v>867</v>
      </c>
      <c r="D865" s="137" t="s">
        <v>921</v>
      </c>
    </row>
    <row r="866" spans="1:4" ht="20.100000000000001" customHeight="1">
      <c r="A866" s="137">
        <v>1864</v>
      </c>
      <c r="B866" s="137">
        <v>55</v>
      </c>
      <c r="C866" s="137" t="s">
        <v>867</v>
      </c>
      <c r="D866" s="137" t="s">
        <v>922</v>
      </c>
    </row>
    <row r="867" spans="1:4" ht="20.100000000000001" customHeight="1">
      <c r="A867" s="137">
        <v>1865</v>
      </c>
      <c r="B867" s="137">
        <v>56</v>
      </c>
      <c r="C867" s="137" t="s">
        <v>867</v>
      </c>
      <c r="D867" s="158"/>
    </row>
    <row r="868" spans="1:4" ht="20.100000000000001" customHeight="1">
      <c r="A868" s="137">
        <v>1866</v>
      </c>
      <c r="B868" s="137">
        <v>57</v>
      </c>
      <c r="C868" s="137" t="s">
        <v>867</v>
      </c>
      <c r="D868" s="158"/>
    </row>
    <row r="869" spans="1:4" ht="20.100000000000001" customHeight="1">
      <c r="A869" s="137">
        <v>1867</v>
      </c>
      <c r="B869" s="137">
        <v>58</v>
      </c>
      <c r="C869" s="137" t="s">
        <v>867</v>
      </c>
      <c r="D869" s="158"/>
    </row>
    <row r="870" spans="1:4" ht="20.100000000000001" customHeight="1">
      <c r="A870" s="137">
        <v>1868</v>
      </c>
      <c r="B870" s="137">
        <v>59</v>
      </c>
      <c r="C870" s="137" t="s">
        <v>867</v>
      </c>
      <c r="D870" s="158"/>
    </row>
    <row r="871" spans="1:4" ht="20.100000000000001" customHeight="1">
      <c r="A871" s="137">
        <v>1869</v>
      </c>
      <c r="B871" s="137">
        <v>60</v>
      </c>
      <c r="C871" s="137" t="s">
        <v>867</v>
      </c>
      <c r="D871" s="158"/>
    </row>
    <row r="872" spans="1:4" ht="20.100000000000001" customHeight="1">
      <c r="A872" s="137">
        <v>1870</v>
      </c>
      <c r="B872" s="137">
        <v>1</v>
      </c>
      <c r="C872" s="137" t="s">
        <v>923</v>
      </c>
      <c r="D872" s="137" t="s">
        <v>924</v>
      </c>
    </row>
    <row r="873" spans="1:4" ht="20.100000000000001" customHeight="1">
      <c r="A873" s="137">
        <v>1871</v>
      </c>
      <c r="B873" s="137">
        <v>2</v>
      </c>
      <c r="C873" s="137" t="s">
        <v>923</v>
      </c>
      <c r="D873" s="137" t="s">
        <v>925</v>
      </c>
    </row>
    <row r="874" spans="1:4" ht="20.100000000000001" customHeight="1">
      <c r="A874" s="137">
        <v>1872</v>
      </c>
      <c r="B874" s="137">
        <v>3</v>
      </c>
      <c r="C874" s="137" t="s">
        <v>923</v>
      </c>
      <c r="D874" s="137" t="s">
        <v>926</v>
      </c>
    </row>
    <row r="875" spans="1:4" ht="20.100000000000001" customHeight="1">
      <c r="A875" s="137">
        <v>1873</v>
      </c>
      <c r="B875" s="137">
        <v>4</v>
      </c>
      <c r="C875" s="137" t="s">
        <v>923</v>
      </c>
      <c r="D875" s="137" t="s">
        <v>927</v>
      </c>
    </row>
    <row r="876" spans="1:4" ht="20.100000000000001" customHeight="1">
      <c r="A876" s="137">
        <v>1874</v>
      </c>
      <c r="B876" s="137">
        <v>5</v>
      </c>
      <c r="C876" s="137" t="s">
        <v>923</v>
      </c>
      <c r="D876" s="137" t="s">
        <v>928</v>
      </c>
    </row>
    <row r="877" spans="1:4" ht="20.100000000000001" customHeight="1">
      <c r="A877" s="137">
        <v>1875</v>
      </c>
      <c r="B877" s="137">
        <v>6</v>
      </c>
      <c r="C877" s="137" t="s">
        <v>923</v>
      </c>
      <c r="D877" s="137" t="s">
        <v>929</v>
      </c>
    </row>
    <row r="878" spans="1:4" ht="20.100000000000001" customHeight="1">
      <c r="A878" s="137">
        <v>1876</v>
      </c>
      <c r="B878" s="137">
        <v>7</v>
      </c>
      <c r="C878" s="137" t="s">
        <v>923</v>
      </c>
      <c r="D878" s="137" t="s">
        <v>930</v>
      </c>
    </row>
    <row r="879" spans="1:4" ht="20.100000000000001" customHeight="1">
      <c r="A879" s="137">
        <v>1877</v>
      </c>
      <c r="B879" s="137">
        <v>8</v>
      </c>
      <c r="C879" s="137" t="s">
        <v>923</v>
      </c>
      <c r="D879" s="137" t="s">
        <v>931</v>
      </c>
    </row>
    <row r="880" spans="1:4" ht="20.100000000000001" customHeight="1">
      <c r="A880" s="137">
        <v>1878</v>
      </c>
      <c r="B880" s="137">
        <v>9</v>
      </c>
      <c r="C880" s="137" t="s">
        <v>923</v>
      </c>
      <c r="D880" s="137" t="s">
        <v>932</v>
      </c>
    </row>
    <row r="881" spans="1:4" ht="20.100000000000001" customHeight="1">
      <c r="A881" s="137">
        <v>1879</v>
      </c>
      <c r="B881" s="137">
        <v>10</v>
      </c>
      <c r="C881" s="137" t="s">
        <v>923</v>
      </c>
      <c r="D881" s="137" t="s">
        <v>933</v>
      </c>
    </row>
    <row r="882" spans="1:4" ht="20.100000000000001" customHeight="1">
      <c r="A882" s="137">
        <v>1880</v>
      </c>
      <c r="B882" s="137">
        <v>11</v>
      </c>
      <c r="C882" s="137" t="s">
        <v>923</v>
      </c>
      <c r="D882" s="137" t="s">
        <v>934</v>
      </c>
    </row>
    <row r="883" spans="1:4" ht="20.100000000000001" customHeight="1">
      <c r="A883" s="137">
        <v>1881</v>
      </c>
      <c r="B883" s="137">
        <v>12</v>
      </c>
      <c r="C883" s="137" t="s">
        <v>923</v>
      </c>
      <c r="D883" s="137" t="s">
        <v>935</v>
      </c>
    </row>
    <row r="884" spans="1:4" ht="20.100000000000001" customHeight="1">
      <c r="A884" s="137">
        <v>1882</v>
      </c>
      <c r="B884" s="137">
        <v>13</v>
      </c>
      <c r="C884" s="137" t="s">
        <v>923</v>
      </c>
      <c r="D884" s="137" t="s">
        <v>936</v>
      </c>
    </row>
    <row r="885" spans="1:4" ht="20.100000000000001" customHeight="1">
      <c r="A885" s="137">
        <v>1883</v>
      </c>
      <c r="B885" s="137">
        <v>14</v>
      </c>
      <c r="C885" s="137" t="s">
        <v>923</v>
      </c>
      <c r="D885" s="137" t="s">
        <v>884</v>
      </c>
    </row>
    <row r="886" spans="1:4" ht="20.100000000000001" customHeight="1">
      <c r="A886" s="137">
        <v>1884</v>
      </c>
      <c r="B886" s="137">
        <v>15</v>
      </c>
      <c r="C886" s="137" t="s">
        <v>923</v>
      </c>
      <c r="D886" s="137" t="s">
        <v>885</v>
      </c>
    </row>
    <row r="887" spans="1:4" ht="20.100000000000001" customHeight="1">
      <c r="A887" s="137">
        <v>1885</v>
      </c>
      <c r="B887" s="137">
        <v>16</v>
      </c>
      <c r="C887" s="137" t="s">
        <v>923</v>
      </c>
      <c r="D887" s="137" t="s">
        <v>937</v>
      </c>
    </row>
    <row r="888" spans="1:4" ht="20.100000000000001" customHeight="1">
      <c r="A888" s="137">
        <v>1886</v>
      </c>
      <c r="B888" s="137">
        <v>17</v>
      </c>
      <c r="C888" s="137" t="s">
        <v>923</v>
      </c>
      <c r="D888" s="137" t="s">
        <v>938</v>
      </c>
    </row>
    <row r="889" spans="1:4" ht="20.100000000000001" customHeight="1">
      <c r="A889" s="137">
        <v>1887</v>
      </c>
      <c r="B889" s="137">
        <v>18</v>
      </c>
      <c r="C889" s="137" t="s">
        <v>923</v>
      </c>
      <c r="D889" s="137" t="s">
        <v>939</v>
      </c>
    </row>
    <row r="890" spans="1:4" ht="20.100000000000001" customHeight="1">
      <c r="A890" s="137">
        <v>1888</v>
      </c>
      <c r="B890" s="137">
        <v>19</v>
      </c>
      <c r="C890" s="137" t="s">
        <v>923</v>
      </c>
      <c r="D890" s="137" t="s">
        <v>888</v>
      </c>
    </row>
    <row r="891" spans="1:4" ht="20.100000000000001" customHeight="1">
      <c r="A891" s="137">
        <v>1889</v>
      </c>
      <c r="B891" s="137">
        <v>20</v>
      </c>
      <c r="C891" s="137" t="s">
        <v>923</v>
      </c>
      <c r="D891" s="137" t="s">
        <v>889</v>
      </c>
    </row>
    <row r="892" spans="1:4" ht="20.100000000000001" customHeight="1">
      <c r="A892" s="137">
        <v>1890</v>
      </c>
      <c r="B892" s="137">
        <v>21</v>
      </c>
      <c r="C892" s="137" t="s">
        <v>923</v>
      </c>
      <c r="D892" s="137" t="s">
        <v>890</v>
      </c>
    </row>
    <row r="893" spans="1:4" ht="20.100000000000001" customHeight="1">
      <c r="A893" s="137">
        <v>1891</v>
      </c>
      <c r="B893" s="137">
        <v>22</v>
      </c>
      <c r="C893" s="137" t="s">
        <v>923</v>
      </c>
      <c r="D893" s="137" t="s">
        <v>940</v>
      </c>
    </row>
    <row r="894" spans="1:4" ht="20.100000000000001" customHeight="1">
      <c r="A894" s="137">
        <v>1892</v>
      </c>
      <c r="B894" s="137">
        <v>23</v>
      </c>
      <c r="C894" s="137" t="s">
        <v>923</v>
      </c>
      <c r="D894" s="137" t="s">
        <v>941</v>
      </c>
    </row>
    <row r="895" spans="1:4" ht="20.100000000000001" customHeight="1">
      <c r="A895" s="137">
        <v>1893</v>
      </c>
      <c r="B895" s="137">
        <v>24</v>
      </c>
      <c r="C895" s="137" t="s">
        <v>923</v>
      </c>
      <c r="D895" s="137" t="s">
        <v>895</v>
      </c>
    </row>
    <row r="896" spans="1:4" ht="20.100000000000001" customHeight="1">
      <c r="A896" s="137">
        <v>1894</v>
      </c>
      <c r="B896" s="137">
        <v>25</v>
      </c>
      <c r="C896" s="137" t="s">
        <v>923</v>
      </c>
      <c r="D896" s="137" t="s">
        <v>896</v>
      </c>
    </row>
    <row r="897" spans="1:4" ht="20.100000000000001" customHeight="1">
      <c r="A897" s="137">
        <v>1895</v>
      </c>
      <c r="B897" s="137">
        <v>26</v>
      </c>
      <c r="C897" s="137" t="s">
        <v>923</v>
      </c>
      <c r="D897" s="137" t="s">
        <v>897</v>
      </c>
    </row>
    <row r="898" spans="1:4" ht="20.100000000000001" customHeight="1">
      <c r="A898" s="137">
        <v>1896</v>
      </c>
      <c r="B898" s="137">
        <v>27</v>
      </c>
      <c r="C898" s="137" t="s">
        <v>923</v>
      </c>
      <c r="D898" s="137" t="s">
        <v>942</v>
      </c>
    </row>
    <row r="899" spans="1:4" ht="20.100000000000001" customHeight="1">
      <c r="A899" s="137">
        <v>1897</v>
      </c>
      <c r="B899" s="137">
        <v>28</v>
      </c>
      <c r="C899" s="137" t="s">
        <v>923</v>
      </c>
      <c r="D899" s="137" t="s">
        <v>943</v>
      </c>
    </row>
    <row r="900" spans="1:4" ht="20.100000000000001" customHeight="1">
      <c r="A900" s="137">
        <v>1898</v>
      </c>
      <c r="B900" s="137">
        <v>29</v>
      </c>
      <c r="C900" s="137" t="s">
        <v>923</v>
      </c>
      <c r="D900" s="137" t="s">
        <v>900</v>
      </c>
    </row>
    <row r="901" spans="1:4" ht="20.100000000000001" customHeight="1">
      <c r="A901" s="137">
        <v>1899</v>
      </c>
      <c r="B901" s="137">
        <v>30</v>
      </c>
      <c r="C901" s="137" t="s">
        <v>923</v>
      </c>
      <c r="D901" s="137" t="s">
        <v>901</v>
      </c>
    </row>
    <row r="902" spans="1:4" ht="20.100000000000001" customHeight="1">
      <c r="A902" s="137">
        <v>1900</v>
      </c>
      <c r="B902" s="137">
        <v>31</v>
      </c>
      <c r="C902" s="137" t="s">
        <v>923</v>
      </c>
      <c r="D902" s="137" t="s">
        <v>902</v>
      </c>
    </row>
    <row r="903" spans="1:4" ht="20.100000000000001" customHeight="1">
      <c r="A903" s="137">
        <v>1901</v>
      </c>
      <c r="B903" s="137">
        <v>32</v>
      </c>
      <c r="C903" s="137" t="s">
        <v>923</v>
      </c>
      <c r="D903" s="137" t="s">
        <v>903</v>
      </c>
    </row>
    <row r="904" spans="1:4" ht="20.100000000000001" customHeight="1">
      <c r="A904" s="137">
        <v>1902</v>
      </c>
      <c r="B904" s="137">
        <v>33</v>
      </c>
      <c r="C904" s="137" t="s">
        <v>923</v>
      </c>
      <c r="D904" s="137" t="s">
        <v>904</v>
      </c>
    </row>
    <row r="905" spans="1:4" ht="20.100000000000001" customHeight="1">
      <c r="A905" s="137">
        <v>1903</v>
      </c>
      <c r="B905" s="137">
        <v>34</v>
      </c>
      <c r="C905" s="137" t="s">
        <v>923</v>
      </c>
      <c r="D905" s="137" t="s">
        <v>905</v>
      </c>
    </row>
    <row r="906" spans="1:4" ht="20.100000000000001" customHeight="1">
      <c r="A906" s="137">
        <v>1904</v>
      </c>
      <c r="B906" s="137">
        <v>35</v>
      </c>
      <c r="C906" s="137" t="s">
        <v>923</v>
      </c>
      <c r="D906" s="137" t="s">
        <v>906</v>
      </c>
    </row>
    <row r="907" spans="1:4" ht="20.100000000000001" customHeight="1">
      <c r="A907" s="137">
        <v>1905</v>
      </c>
      <c r="B907" s="137">
        <v>36</v>
      </c>
      <c r="C907" s="137" t="s">
        <v>923</v>
      </c>
      <c r="D907" s="137" t="s">
        <v>907</v>
      </c>
    </row>
    <row r="908" spans="1:4" ht="20.100000000000001" customHeight="1">
      <c r="A908" s="137">
        <v>1906</v>
      </c>
      <c r="B908" s="137">
        <v>37</v>
      </c>
      <c r="C908" s="137" t="s">
        <v>923</v>
      </c>
      <c r="D908" s="137" t="s">
        <v>908</v>
      </c>
    </row>
    <row r="909" spans="1:4" ht="20.100000000000001" customHeight="1">
      <c r="A909" s="137">
        <v>1907</v>
      </c>
      <c r="B909" s="137">
        <v>38</v>
      </c>
      <c r="C909" s="137" t="s">
        <v>923</v>
      </c>
      <c r="D909" s="137" t="s">
        <v>909</v>
      </c>
    </row>
    <row r="910" spans="1:4" ht="20.100000000000001" customHeight="1">
      <c r="A910" s="137">
        <v>1908</v>
      </c>
      <c r="B910" s="137">
        <v>39</v>
      </c>
      <c r="C910" s="137" t="s">
        <v>923</v>
      </c>
      <c r="D910" s="137" t="s">
        <v>910</v>
      </c>
    </row>
    <row r="911" spans="1:4" ht="20.100000000000001" customHeight="1">
      <c r="A911" s="137">
        <v>1909</v>
      </c>
      <c r="B911" s="137">
        <v>40</v>
      </c>
      <c r="C911" s="137" t="s">
        <v>923</v>
      </c>
      <c r="D911" s="137" t="s">
        <v>911</v>
      </c>
    </row>
    <row r="912" spans="1:4" ht="20.100000000000001" customHeight="1">
      <c r="A912" s="137">
        <v>1910</v>
      </c>
      <c r="B912" s="137">
        <v>41</v>
      </c>
      <c r="C912" s="137" t="s">
        <v>923</v>
      </c>
      <c r="D912" s="137" t="s">
        <v>944</v>
      </c>
    </row>
    <row r="913" spans="1:4" ht="20.100000000000001" customHeight="1">
      <c r="A913" s="137">
        <v>1911</v>
      </c>
      <c r="B913" s="137">
        <v>42</v>
      </c>
      <c r="C913" s="137" t="s">
        <v>923</v>
      </c>
      <c r="D913" s="137" t="s">
        <v>945</v>
      </c>
    </row>
    <row r="914" spans="1:4" ht="20.100000000000001" customHeight="1">
      <c r="A914" s="137">
        <v>1912</v>
      </c>
      <c r="B914" s="137">
        <v>43</v>
      </c>
      <c r="C914" s="137" t="s">
        <v>923</v>
      </c>
      <c r="D914" s="137" t="s">
        <v>946</v>
      </c>
    </row>
    <row r="915" spans="1:4" ht="20.100000000000001" customHeight="1">
      <c r="A915" s="137">
        <v>1913</v>
      </c>
      <c r="B915" s="137">
        <v>44</v>
      </c>
      <c r="C915" s="137" t="s">
        <v>923</v>
      </c>
      <c r="D915" s="137" t="s">
        <v>947</v>
      </c>
    </row>
    <row r="916" spans="1:4" ht="20.100000000000001" customHeight="1">
      <c r="A916" s="137">
        <v>1914</v>
      </c>
      <c r="B916" s="137">
        <v>45</v>
      </c>
      <c r="C916" s="137" t="s">
        <v>923</v>
      </c>
      <c r="D916" s="137" t="s">
        <v>948</v>
      </c>
    </row>
    <row r="917" spans="1:4" ht="20.100000000000001" customHeight="1">
      <c r="A917" s="137">
        <v>1915</v>
      </c>
      <c r="B917" s="137">
        <v>46</v>
      </c>
      <c r="C917" s="137" t="s">
        <v>923</v>
      </c>
      <c r="D917" s="137" t="s">
        <v>949</v>
      </c>
    </row>
    <row r="918" spans="1:4" ht="20.100000000000001" customHeight="1">
      <c r="A918" s="137">
        <v>1916</v>
      </c>
      <c r="B918" s="137">
        <v>47</v>
      </c>
      <c r="C918" s="137" t="s">
        <v>923</v>
      </c>
      <c r="D918" s="137" t="s">
        <v>950</v>
      </c>
    </row>
    <row r="919" spans="1:4" ht="20.100000000000001" customHeight="1">
      <c r="A919" s="137">
        <v>1917</v>
      </c>
      <c r="B919" s="137">
        <v>48</v>
      </c>
      <c r="C919" s="137" t="s">
        <v>923</v>
      </c>
      <c r="D919" s="137" t="s">
        <v>951</v>
      </c>
    </row>
    <row r="920" spans="1:4" ht="20.100000000000001" customHeight="1">
      <c r="A920" s="137">
        <v>1918</v>
      </c>
      <c r="B920" s="137">
        <v>49</v>
      </c>
      <c r="C920" s="137" t="s">
        <v>923</v>
      </c>
      <c r="D920" s="137" t="s">
        <v>952</v>
      </c>
    </row>
    <row r="921" spans="1:4" ht="20.100000000000001" customHeight="1">
      <c r="A921" s="137">
        <v>1919</v>
      </c>
      <c r="B921" s="137">
        <v>50</v>
      </c>
      <c r="C921" s="137" t="s">
        <v>923</v>
      </c>
      <c r="D921" s="137" t="s">
        <v>953</v>
      </c>
    </row>
    <row r="922" spans="1:4" ht="20.100000000000001" customHeight="1">
      <c r="A922" s="137">
        <v>1920</v>
      </c>
      <c r="B922" s="137">
        <v>51</v>
      </c>
      <c r="C922" s="137" t="s">
        <v>923</v>
      </c>
      <c r="D922" s="137" t="s">
        <v>954</v>
      </c>
    </row>
    <row r="923" spans="1:4" ht="20.100000000000001" customHeight="1">
      <c r="A923" s="137">
        <v>1921</v>
      </c>
      <c r="B923" s="137">
        <v>52</v>
      </c>
      <c r="C923" s="137" t="s">
        <v>923</v>
      </c>
      <c r="D923" s="137" t="s">
        <v>955</v>
      </c>
    </row>
    <row r="924" spans="1:4" ht="20.100000000000001" customHeight="1">
      <c r="A924" s="137">
        <v>1922</v>
      </c>
      <c r="B924" s="137">
        <v>53</v>
      </c>
      <c r="C924" s="137" t="s">
        <v>923</v>
      </c>
      <c r="D924" s="137" t="s">
        <v>956</v>
      </c>
    </row>
    <row r="925" spans="1:4" ht="20.100000000000001" customHeight="1">
      <c r="A925" s="137">
        <v>1923</v>
      </c>
      <c r="B925" s="137">
        <v>54</v>
      </c>
      <c r="C925" s="137" t="s">
        <v>923</v>
      </c>
      <c r="D925" s="137" t="s">
        <v>957</v>
      </c>
    </row>
    <row r="926" spans="1:4" ht="20.100000000000001" customHeight="1">
      <c r="A926" s="137">
        <v>1924</v>
      </c>
      <c r="B926" s="137">
        <v>55</v>
      </c>
      <c r="C926" s="137" t="s">
        <v>923</v>
      </c>
      <c r="D926" s="137" t="s">
        <v>958</v>
      </c>
    </row>
    <row r="927" spans="1:4" ht="20.100000000000001" customHeight="1">
      <c r="A927" s="137">
        <v>1925</v>
      </c>
      <c r="B927" s="137">
        <v>56</v>
      </c>
      <c r="C927" s="137" t="s">
        <v>923</v>
      </c>
      <c r="D927" s="137" t="s">
        <v>959</v>
      </c>
    </row>
    <row r="928" spans="1:4" ht="20.100000000000001" customHeight="1">
      <c r="A928" s="137">
        <v>1926</v>
      </c>
      <c r="B928" s="137">
        <v>57</v>
      </c>
      <c r="C928" s="137" t="s">
        <v>923</v>
      </c>
      <c r="D928" s="137" t="s">
        <v>960</v>
      </c>
    </row>
    <row r="929" spans="1:4" ht="20.100000000000001" customHeight="1">
      <c r="A929" s="137">
        <v>1927</v>
      </c>
      <c r="B929" s="137">
        <v>58</v>
      </c>
      <c r="C929" s="137" t="s">
        <v>923</v>
      </c>
      <c r="D929" s="137" t="s">
        <v>961</v>
      </c>
    </row>
    <row r="930" spans="1:4" ht="20.100000000000001" customHeight="1">
      <c r="A930" s="137">
        <v>1928</v>
      </c>
      <c r="B930" s="137">
        <v>59</v>
      </c>
      <c r="C930" s="137" t="s">
        <v>923</v>
      </c>
      <c r="D930" s="137" t="s">
        <v>962</v>
      </c>
    </row>
    <row r="931" spans="1:4" ht="20.100000000000001" customHeight="1">
      <c r="A931" s="137">
        <v>1929</v>
      </c>
      <c r="B931" s="137">
        <v>60</v>
      </c>
      <c r="C931" s="137" t="s">
        <v>923</v>
      </c>
      <c r="D931" s="158"/>
    </row>
    <row r="932" spans="1:4" ht="20.100000000000001" customHeight="1">
      <c r="A932" s="137">
        <v>1930</v>
      </c>
      <c r="B932" s="137">
        <v>1</v>
      </c>
      <c r="C932" s="137" t="s">
        <v>963</v>
      </c>
      <c r="D932" s="137" t="s">
        <v>964</v>
      </c>
    </row>
    <row r="933" spans="1:4" ht="20.100000000000001" customHeight="1">
      <c r="A933" s="137">
        <v>1931</v>
      </c>
      <c r="B933" s="137">
        <v>2</v>
      </c>
      <c r="C933" s="137" t="s">
        <v>963</v>
      </c>
      <c r="D933" s="137" t="s">
        <v>965</v>
      </c>
    </row>
    <row r="934" spans="1:4" ht="20.100000000000001" customHeight="1">
      <c r="A934" s="137">
        <v>1932</v>
      </c>
      <c r="B934" s="137">
        <v>3</v>
      </c>
      <c r="C934" s="137" t="s">
        <v>963</v>
      </c>
      <c r="D934" s="137" t="s">
        <v>966</v>
      </c>
    </row>
    <row r="935" spans="1:4" ht="20.100000000000001" customHeight="1">
      <c r="A935" s="137">
        <v>1933</v>
      </c>
      <c r="B935" s="137">
        <v>4</v>
      </c>
      <c r="C935" s="137" t="s">
        <v>963</v>
      </c>
      <c r="D935" s="137" t="s">
        <v>967</v>
      </c>
    </row>
    <row r="936" spans="1:4" ht="20.100000000000001" customHeight="1">
      <c r="A936" s="137">
        <v>1934</v>
      </c>
      <c r="B936" s="137">
        <v>5</v>
      </c>
      <c r="C936" s="137" t="s">
        <v>963</v>
      </c>
      <c r="D936" s="137" t="s">
        <v>968</v>
      </c>
    </row>
    <row r="937" spans="1:4" ht="20.100000000000001" customHeight="1">
      <c r="A937" s="137">
        <v>1935</v>
      </c>
      <c r="B937" s="137">
        <v>6</v>
      </c>
      <c r="C937" s="137" t="s">
        <v>963</v>
      </c>
      <c r="D937" s="137" t="s">
        <v>969</v>
      </c>
    </row>
    <row r="938" spans="1:4" ht="20.100000000000001" customHeight="1">
      <c r="A938" s="137">
        <v>1936</v>
      </c>
      <c r="B938" s="137">
        <v>7</v>
      </c>
      <c r="C938" s="137" t="s">
        <v>963</v>
      </c>
      <c r="D938" s="137" t="s">
        <v>970</v>
      </c>
    </row>
    <row r="939" spans="1:4" ht="20.100000000000001" customHeight="1">
      <c r="A939" s="137">
        <v>1937</v>
      </c>
      <c r="B939" s="137">
        <v>8</v>
      </c>
      <c r="C939" s="137" t="s">
        <v>963</v>
      </c>
      <c r="D939" s="137" t="s">
        <v>971</v>
      </c>
    </row>
    <row r="940" spans="1:4" ht="20.100000000000001" customHeight="1">
      <c r="A940" s="137">
        <v>1938</v>
      </c>
      <c r="B940" s="137">
        <v>9</v>
      </c>
      <c r="C940" s="137" t="s">
        <v>963</v>
      </c>
      <c r="D940" s="137" t="s">
        <v>972</v>
      </c>
    </row>
    <row r="941" spans="1:4" ht="20.100000000000001" customHeight="1">
      <c r="A941" s="137">
        <v>1939</v>
      </c>
      <c r="B941" s="137">
        <v>10</v>
      </c>
      <c r="C941" s="137" t="s">
        <v>963</v>
      </c>
      <c r="D941" s="137" t="s">
        <v>973</v>
      </c>
    </row>
    <row r="942" spans="1:4" ht="20.100000000000001" customHeight="1">
      <c r="A942" s="137">
        <v>1940</v>
      </c>
      <c r="B942" s="137">
        <v>11</v>
      </c>
      <c r="C942" s="137" t="s">
        <v>963</v>
      </c>
      <c r="D942" s="137" t="s">
        <v>974</v>
      </c>
    </row>
    <row r="943" spans="1:4" ht="20.100000000000001" customHeight="1">
      <c r="A943" s="137">
        <v>1941</v>
      </c>
      <c r="B943" s="137">
        <v>12</v>
      </c>
      <c r="C943" s="137" t="s">
        <v>963</v>
      </c>
      <c r="D943" s="137" t="s">
        <v>975</v>
      </c>
    </row>
    <row r="944" spans="1:4" ht="20.100000000000001" customHeight="1">
      <c r="A944" s="137">
        <v>1942</v>
      </c>
      <c r="B944" s="137">
        <v>13</v>
      </c>
      <c r="C944" s="137" t="s">
        <v>963</v>
      </c>
      <c r="D944" s="137" t="s">
        <v>976</v>
      </c>
    </row>
    <row r="945" spans="1:4" ht="20.100000000000001" customHeight="1">
      <c r="A945" s="137">
        <v>1943</v>
      </c>
      <c r="B945" s="137">
        <v>14</v>
      </c>
      <c r="C945" s="137" t="s">
        <v>963</v>
      </c>
      <c r="D945" s="137" t="s">
        <v>977</v>
      </c>
    </row>
    <row r="946" spans="1:4" ht="20.100000000000001" customHeight="1">
      <c r="A946" s="137">
        <v>1944</v>
      </c>
      <c r="B946" s="137">
        <v>15</v>
      </c>
      <c r="C946" s="137" t="s">
        <v>963</v>
      </c>
      <c r="D946" s="137" t="s">
        <v>978</v>
      </c>
    </row>
    <row r="947" spans="1:4" ht="20.100000000000001" customHeight="1">
      <c r="A947" s="137">
        <v>1945</v>
      </c>
      <c r="B947" s="137">
        <v>16</v>
      </c>
      <c r="C947" s="137" t="s">
        <v>963</v>
      </c>
      <c r="D947" s="137" t="s">
        <v>979</v>
      </c>
    </row>
    <row r="948" spans="1:4" ht="20.100000000000001" customHeight="1">
      <c r="A948" s="137">
        <v>1946</v>
      </c>
      <c r="B948" s="137">
        <v>17</v>
      </c>
      <c r="C948" s="137" t="s">
        <v>963</v>
      </c>
      <c r="D948" s="137" t="s">
        <v>980</v>
      </c>
    </row>
    <row r="949" spans="1:4" ht="20.100000000000001" customHeight="1">
      <c r="A949" s="137">
        <v>1947</v>
      </c>
      <c r="B949" s="137">
        <v>18</v>
      </c>
      <c r="C949" s="137" t="s">
        <v>963</v>
      </c>
      <c r="D949" s="137" t="s">
        <v>981</v>
      </c>
    </row>
    <row r="950" spans="1:4" ht="20.100000000000001" customHeight="1">
      <c r="A950" s="137">
        <v>1948</v>
      </c>
      <c r="B950" s="137">
        <v>19</v>
      </c>
      <c r="C950" s="137" t="s">
        <v>963</v>
      </c>
      <c r="D950" s="137" t="s">
        <v>982</v>
      </c>
    </row>
    <row r="951" spans="1:4" ht="20.100000000000001" customHeight="1">
      <c r="A951" s="137">
        <v>1949</v>
      </c>
      <c r="B951" s="137">
        <v>20</v>
      </c>
      <c r="C951" s="137" t="s">
        <v>963</v>
      </c>
      <c r="D951" s="137" t="s">
        <v>983</v>
      </c>
    </row>
    <row r="952" spans="1:4" ht="20.100000000000001" customHeight="1">
      <c r="A952" s="137">
        <v>1950</v>
      </c>
      <c r="B952" s="137">
        <v>21</v>
      </c>
      <c r="C952" s="137" t="s">
        <v>963</v>
      </c>
      <c r="D952" s="137" t="s">
        <v>984</v>
      </c>
    </row>
    <row r="953" spans="1:4" ht="20.100000000000001" customHeight="1">
      <c r="A953" s="137">
        <v>1951</v>
      </c>
      <c r="B953" s="137">
        <v>22</v>
      </c>
      <c r="C953" s="137" t="s">
        <v>963</v>
      </c>
      <c r="D953" s="137" t="s">
        <v>985</v>
      </c>
    </row>
    <row r="954" spans="1:4" ht="20.100000000000001" customHeight="1">
      <c r="A954" s="137">
        <v>1952</v>
      </c>
      <c r="B954" s="137">
        <v>23</v>
      </c>
      <c r="C954" s="137" t="s">
        <v>963</v>
      </c>
      <c r="D954" s="137" t="s">
        <v>986</v>
      </c>
    </row>
    <row r="955" spans="1:4" ht="20.100000000000001" customHeight="1">
      <c r="A955" s="137">
        <v>1953</v>
      </c>
      <c r="B955" s="137">
        <v>24</v>
      </c>
      <c r="C955" s="137" t="s">
        <v>963</v>
      </c>
      <c r="D955" s="137" t="s">
        <v>987</v>
      </c>
    </row>
    <row r="956" spans="1:4" ht="20.100000000000001" customHeight="1">
      <c r="A956" s="137">
        <v>1954</v>
      </c>
      <c r="B956" s="137">
        <v>25</v>
      </c>
      <c r="C956" s="137" t="s">
        <v>963</v>
      </c>
      <c r="D956" s="137" t="s">
        <v>988</v>
      </c>
    </row>
    <row r="957" spans="1:4" ht="20.100000000000001" customHeight="1">
      <c r="A957" s="137">
        <v>1955</v>
      </c>
      <c r="B957" s="137">
        <v>26</v>
      </c>
      <c r="C957" s="137" t="s">
        <v>963</v>
      </c>
      <c r="D957" s="137" t="s">
        <v>989</v>
      </c>
    </row>
    <row r="958" spans="1:4" ht="20.100000000000001" customHeight="1">
      <c r="A958" s="137">
        <v>1956</v>
      </c>
      <c r="B958" s="137">
        <v>27</v>
      </c>
      <c r="C958" s="137" t="s">
        <v>963</v>
      </c>
      <c r="D958" s="137" t="s">
        <v>990</v>
      </c>
    </row>
    <row r="959" spans="1:4" ht="20.100000000000001" customHeight="1">
      <c r="A959" s="137">
        <v>1957</v>
      </c>
      <c r="B959" s="137">
        <v>28</v>
      </c>
      <c r="C959" s="137" t="s">
        <v>963</v>
      </c>
      <c r="D959" s="137" t="s">
        <v>991</v>
      </c>
    </row>
    <row r="960" spans="1:4" ht="20.100000000000001" customHeight="1">
      <c r="A960" s="137">
        <v>1958</v>
      </c>
      <c r="B960" s="137">
        <v>29</v>
      </c>
      <c r="C960" s="137" t="s">
        <v>963</v>
      </c>
      <c r="D960" s="137" t="s">
        <v>992</v>
      </c>
    </row>
    <row r="961" spans="1:4" ht="20.100000000000001" customHeight="1">
      <c r="A961" s="137">
        <v>1959</v>
      </c>
      <c r="B961" s="137">
        <v>30</v>
      </c>
      <c r="C961" s="137" t="s">
        <v>963</v>
      </c>
      <c r="D961" s="137" t="s">
        <v>993</v>
      </c>
    </row>
    <row r="962" spans="1:4" ht="20.100000000000001" customHeight="1">
      <c r="A962" s="137">
        <v>1960</v>
      </c>
      <c r="B962" s="137">
        <v>31</v>
      </c>
      <c r="C962" s="137" t="s">
        <v>963</v>
      </c>
      <c r="D962" s="137" t="s">
        <v>994</v>
      </c>
    </row>
    <row r="963" spans="1:4" ht="20.100000000000001" customHeight="1">
      <c r="A963" s="137">
        <v>1961</v>
      </c>
      <c r="B963" s="137">
        <v>32</v>
      </c>
      <c r="C963" s="137" t="s">
        <v>963</v>
      </c>
      <c r="D963" s="137" t="s">
        <v>995</v>
      </c>
    </row>
    <row r="964" spans="1:4" ht="20.100000000000001" customHeight="1">
      <c r="A964" s="137">
        <v>1962</v>
      </c>
      <c r="B964" s="137">
        <v>33</v>
      </c>
      <c r="C964" s="137" t="s">
        <v>963</v>
      </c>
      <c r="D964" s="137" t="s">
        <v>996</v>
      </c>
    </row>
    <row r="965" spans="1:4" ht="20.100000000000001" customHeight="1">
      <c r="A965" s="137">
        <v>1963</v>
      </c>
      <c r="B965" s="137">
        <v>34</v>
      </c>
      <c r="C965" s="137" t="s">
        <v>963</v>
      </c>
      <c r="D965" s="158"/>
    </row>
    <row r="966" spans="1:4" ht="20.100000000000001" customHeight="1">
      <c r="A966" s="137">
        <v>1964</v>
      </c>
      <c r="B966" s="137">
        <v>35</v>
      </c>
      <c r="C966" s="137" t="s">
        <v>963</v>
      </c>
      <c r="D966" s="158"/>
    </row>
    <row r="967" spans="1:4" ht="20.100000000000001" customHeight="1">
      <c r="A967" s="137">
        <v>1965</v>
      </c>
      <c r="B967" s="137">
        <v>36</v>
      </c>
      <c r="C967" s="137" t="s">
        <v>963</v>
      </c>
      <c r="D967" s="158"/>
    </row>
    <row r="968" spans="1:4" ht="20.100000000000001" customHeight="1">
      <c r="A968" s="137">
        <v>1966</v>
      </c>
      <c r="B968" s="137">
        <v>37</v>
      </c>
      <c r="C968" s="137" t="s">
        <v>963</v>
      </c>
      <c r="D968" s="158"/>
    </row>
    <row r="969" spans="1:4" ht="20.100000000000001" customHeight="1">
      <c r="A969" s="137">
        <v>1967</v>
      </c>
      <c r="B969" s="137">
        <v>38</v>
      </c>
      <c r="C969" s="137" t="s">
        <v>963</v>
      </c>
      <c r="D969" s="158"/>
    </row>
    <row r="970" spans="1:4" ht="20.100000000000001" customHeight="1">
      <c r="A970" s="137">
        <v>1968</v>
      </c>
      <c r="B970" s="137">
        <v>39</v>
      </c>
      <c r="C970" s="137" t="s">
        <v>963</v>
      </c>
      <c r="D970" s="158"/>
    </row>
    <row r="971" spans="1:4" ht="20.100000000000001" customHeight="1">
      <c r="A971" s="137">
        <v>1969</v>
      </c>
      <c r="B971" s="137">
        <v>40</v>
      </c>
      <c r="C971" s="137" t="s">
        <v>963</v>
      </c>
      <c r="D971" s="158"/>
    </row>
    <row r="972" spans="1:4" ht="20.100000000000001" customHeight="1">
      <c r="A972" s="137">
        <v>1970</v>
      </c>
      <c r="B972" s="137">
        <v>1</v>
      </c>
      <c r="C972" s="137" t="s">
        <v>997</v>
      </c>
      <c r="D972" s="137" t="s">
        <v>998</v>
      </c>
    </row>
    <row r="973" spans="1:4" ht="20.100000000000001" customHeight="1">
      <c r="A973" s="137">
        <v>1971</v>
      </c>
      <c r="B973" s="137">
        <v>2</v>
      </c>
      <c r="C973" s="137" t="s">
        <v>997</v>
      </c>
      <c r="D973" s="137" t="s">
        <v>999</v>
      </c>
    </row>
    <row r="974" spans="1:4" ht="20.100000000000001" customHeight="1">
      <c r="A974" s="137">
        <v>1972</v>
      </c>
      <c r="B974" s="137">
        <v>3</v>
      </c>
      <c r="C974" s="137" t="s">
        <v>997</v>
      </c>
      <c r="D974" s="137" t="s">
        <v>1000</v>
      </c>
    </row>
    <row r="975" spans="1:4" ht="20.100000000000001" customHeight="1">
      <c r="A975" s="137">
        <v>1973</v>
      </c>
      <c r="B975" s="137">
        <v>4</v>
      </c>
      <c r="C975" s="137" t="s">
        <v>997</v>
      </c>
      <c r="D975" s="137" t="s">
        <v>1001</v>
      </c>
    </row>
    <row r="976" spans="1:4" ht="20.100000000000001" customHeight="1">
      <c r="A976" s="137">
        <v>1974</v>
      </c>
      <c r="B976" s="137">
        <v>5</v>
      </c>
      <c r="C976" s="137" t="s">
        <v>997</v>
      </c>
      <c r="D976" s="137" t="s">
        <v>1002</v>
      </c>
    </row>
    <row r="977" spans="1:4" ht="20.100000000000001" customHeight="1">
      <c r="A977" s="137">
        <v>1975</v>
      </c>
      <c r="B977" s="137">
        <v>6</v>
      </c>
      <c r="C977" s="137" t="s">
        <v>997</v>
      </c>
      <c r="D977" s="137" t="s">
        <v>1003</v>
      </c>
    </row>
    <row r="978" spans="1:4" ht="20.100000000000001" customHeight="1">
      <c r="A978" s="137">
        <v>1976</v>
      </c>
      <c r="B978" s="137">
        <v>7</v>
      </c>
      <c r="C978" s="137" t="s">
        <v>997</v>
      </c>
      <c r="D978" s="137" t="s">
        <v>1004</v>
      </c>
    </row>
    <row r="979" spans="1:4" ht="20.100000000000001" customHeight="1">
      <c r="A979" s="137">
        <v>1977</v>
      </c>
      <c r="B979" s="137">
        <v>8</v>
      </c>
      <c r="C979" s="137" t="s">
        <v>997</v>
      </c>
      <c r="D979" s="137" t="s">
        <v>1005</v>
      </c>
    </row>
    <row r="980" spans="1:4" ht="20.100000000000001" customHeight="1">
      <c r="A980" s="137">
        <v>1978</v>
      </c>
      <c r="B980" s="137">
        <v>9</v>
      </c>
      <c r="C980" s="137" t="s">
        <v>997</v>
      </c>
      <c r="D980" s="137" t="s">
        <v>1006</v>
      </c>
    </row>
    <row r="981" spans="1:4" ht="20.100000000000001" customHeight="1">
      <c r="A981" s="137">
        <v>1979</v>
      </c>
      <c r="B981" s="137">
        <v>10</v>
      </c>
      <c r="C981" s="137" t="s">
        <v>997</v>
      </c>
      <c r="D981" s="137" t="s">
        <v>1007</v>
      </c>
    </row>
    <row r="982" spans="1:4" ht="20.100000000000001" customHeight="1">
      <c r="A982" s="137">
        <v>1980</v>
      </c>
      <c r="B982" s="137">
        <v>11</v>
      </c>
      <c r="C982" s="137" t="s">
        <v>997</v>
      </c>
      <c r="D982" s="137" t="s">
        <v>1008</v>
      </c>
    </row>
    <row r="983" spans="1:4" ht="20.100000000000001" customHeight="1">
      <c r="A983" s="137">
        <v>1981</v>
      </c>
      <c r="B983" s="137">
        <v>12</v>
      </c>
      <c r="C983" s="137" t="s">
        <v>997</v>
      </c>
      <c r="D983" s="137" t="s">
        <v>1009</v>
      </c>
    </row>
    <row r="984" spans="1:4" ht="20.100000000000001" customHeight="1">
      <c r="A984" s="137">
        <v>1982</v>
      </c>
      <c r="B984" s="137">
        <v>13</v>
      </c>
      <c r="C984" s="137" t="s">
        <v>997</v>
      </c>
      <c r="D984" s="137" t="s">
        <v>1010</v>
      </c>
    </row>
    <row r="985" spans="1:4" ht="20.100000000000001" customHeight="1">
      <c r="A985" s="137">
        <v>1983</v>
      </c>
      <c r="B985" s="137">
        <v>14</v>
      </c>
      <c r="C985" s="137" t="s">
        <v>997</v>
      </c>
      <c r="D985" s="137" t="s">
        <v>1011</v>
      </c>
    </row>
    <row r="986" spans="1:4" ht="20.100000000000001" customHeight="1">
      <c r="A986" s="137">
        <v>1984</v>
      </c>
      <c r="B986" s="137">
        <v>15</v>
      </c>
      <c r="C986" s="137" t="s">
        <v>997</v>
      </c>
      <c r="D986" s="137" t="s">
        <v>1012</v>
      </c>
    </row>
    <row r="987" spans="1:4" ht="20.100000000000001" customHeight="1">
      <c r="A987" s="137">
        <v>1985</v>
      </c>
      <c r="B987" s="137">
        <v>16</v>
      </c>
      <c r="C987" s="137" t="s">
        <v>997</v>
      </c>
      <c r="D987" s="137" t="s">
        <v>1013</v>
      </c>
    </row>
    <row r="988" spans="1:4" ht="20.100000000000001" customHeight="1">
      <c r="A988" s="137">
        <v>1986</v>
      </c>
      <c r="B988" s="137">
        <v>17</v>
      </c>
      <c r="C988" s="137" t="s">
        <v>997</v>
      </c>
      <c r="D988" s="137" t="s">
        <v>1014</v>
      </c>
    </row>
    <row r="989" spans="1:4" ht="20.100000000000001" customHeight="1">
      <c r="A989" s="137">
        <v>1987</v>
      </c>
      <c r="B989" s="137">
        <v>18</v>
      </c>
      <c r="C989" s="137" t="s">
        <v>997</v>
      </c>
      <c r="D989" s="137" t="s">
        <v>1015</v>
      </c>
    </row>
    <row r="990" spans="1:4" ht="20.100000000000001" customHeight="1">
      <c r="A990" s="137">
        <v>1988</v>
      </c>
      <c r="B990" s="137">
        <v>19</v>
      </c>
      <c r="C990" s="137" t="s">
        <v>997</v>
      </c>
      <c r="D990" s="137" t="s">
        <v>1016</v>
      </c>
    </row>
    <row r="991" spans="1:4" ht="20.100000000000001" customHeight="1">
      <c r="A991" s="137">
        <v>1989</v>
      </c>
      <c r="B991" s="137">
        <v>20</v>
      </c>
      <c r="C991" s="137" t="s">
        <v>997</v>
      </c>
      <c r="D991" s="137" t="s">
        <v>1017</v>
      </c>
    </row>
    <row r="992" spans="1:4" ht="20.100000000000001" customHeight="1">
      <c r="A992" s="137">
        <v>1990</v>
      </c>
      <c r="B992" s="137">
        <v>21</v>
      </c>
      <c r="C992" s="137" t="s">
        <v>997</v>
      </c>
      <c r="D992" s="137" t="s">
        <v>1018</v>
      </c>
    </row>
    <row r="993" spans="1:4" ht="20.100000000000001" customHeight="1">
      <c r="A993" s="137">
        <v>1991</v>
      </c>
      <c r="B993" s="137">
        <v>22</v>
      </c>
      <c r="C993" s="137" t="s">
        <v>997</v>
      </c>
      <c r="D993" s="137" t="s">
        <v>1019</v>
      </c>
    </row>
    <row r="994" spans="1:4" ht="20.100000000000001" customHeight="1">
      <c r="A994" s="137">
        <v>1992</v>
      </c>
      <c r="B994" s="137">
        <v>23</v>
      </c>
      <c r="C994" s="137" t="s">
        <v>997</v>
      </c>
      <c r="D994" s="137" t="s">
        <v>1020</v>
      </c>
    </row>
    <row r="995" spans="1:4" ht="20.100000000000001" customHeight="1">
      <c r="A995" s="137">
        <v>1993</v>
      </c>
      <c r="B995" s="137">
        <v>24</v>
      </c>
      <c r="C995" s="137" t="s">
        <v>997</v>
      </c>
      <c r="D995" s="137" t="s">
        <v>1021</v>
      </c>
    </row>
    <row r="996" spans="1:4" ht="20.100000000000001" customHeight="1">
      <c r="A996" s="137">
        <v>1994</v>
      </c>
      <c r="B996" s="137">
        <v>25</v>
      </c>
      <c r="C996" s="137" t="s">
        <v>997</v>
      </c>
      <c r="D996" s="137" t="s">
        <v>1022</v>
      </c>
    </row>
    <row r="997" spans="1:4" ht="20.100000000000001" customHeight="1">
      <c r="A997" s="137">
        <v>1995</v>
      </c>
      <c r="B997" s="137">
        <v>26</v>
      </c>
      <c r="C997" s="137" t="s">
        <v>997</v>
      </c>
      <c r="D997" s="137" t="s">
        <v>1023</v>
      </c>
    </row>
    <row r="998" spans="1:4" ht="20.100000000000001" customHeight="1">
      <c r="A998" s="137">
        <v>1996</v>
      </c>
      <c r="B998" s="137">
        <v>27</v>
      </c>
      <c r="C998" s="137" t="s">
        <v>997</v>
      </c>
      <c r="D998" s="137" t="s">
        <v>1024</v>
      </c>
    </row>
    <row r="999" spans="1:4" ht="20.100000000000001" customHeight="1">
      <c r="A999" s="137">
        <v>1997</v>
      </c>
      <c r="B999" s="137">
        <v>28</v>
      </c>
      <c r="C999" s="137" t="s">
        <v>997</v>
      </c>
      <c r="D999" s="137" t="s">
        <v>1025</v>
      </c>
    </row>
    <row r="1000" spans="1:4" ht="20.100000000000001" customHeight="1">
      <c r="A1000" s="137">
        <v>1998</v>
      </c>
      <c r="B1000" s="137">
        <v>29</v>
      </c>
      <c r="C1000" s="137" t="s">
        <v>997</v>
      </c>
      <c r="D1000" s="137" t="s">
        <v>1026</v>
      </c>
    </row>
    <row r="1001" spans="1:4" ht="20.100000000000001" customHeight="1">
      <c r="A1001" s="137">
        <v>1999</v>
      </c>
      <c r="B1001" s="137">
        <v>30</v>
      </c>
      <c r="C1001" s="137" t="s">
        <v>997</v>
      </c>
      <c r="D1001" s="137" t="s">
        <v>1027</v>
      </c>
    </row>
    <row r="1002" spans="1:4" ht="20.100000000000001" customHeight="1">
      <c r="A1002" s="137">
        <v>2000</v>
      </c>
      <c r="B1002" s="137">
        <v>31</v>
      </c>
      <c r="C1002" s="137" t="s">
        <v>997</v>
      </c>
      <c r="D1002" s="137" t="s">
        <v>1028</v>
      </c>
    </row>
    <row r="1003" spans="1:4" ht="20.100000000000001" customHeight="1">
      <c r="A1003" s="137">
        <v>2001</v>
      </c>
      <c r="B1003" s="137">
        <v>32</v>
      </c>
      <c r="C1003" s="137" t="s">
        <v>997</v>
      </c>
      <c r="D1003" s="137" t="s">
        <v>1029</v>
      </c>
    </row>
    <row r="1004" spans="1:4" ht="20.100000000000001" customHeight="1">
      <c r="A1004" s="137">
        <v>2002</v>
      </c>
      <c r="B1004" s="137">
        <v>33</v>
      </c>
      <c r="C1004" s="137" t="s">
        <v>997</v>
      </c>
      <c r="D1004" s="137" t="s">
        <v>1030</v>
      </c>
    </row>
    <row r="1005" spans="1:4" ht="20.100000000000001" customHeight="1">
      <c r="A1005" s="137">
        <v>2003</v>
      </c>
      <c r="B1005" s="137">
        <v>34</v>
      </c>
      <c r="C1005" s="137" t="s">
        <v>997</v>
      </c>
      <c r="D1005" s="137" t="s">
        <v>1031</v>
      </c>
    </row>
    <row r="1006" spans="1:4" ht="20.100000000000001" customHeight="1">
      <c r="A1006" s="137">
        <v>2004</v>
      </c>
      <c r="B1006" s="137">
        <v>35</v>
      </c>
      <c r="C1006" s="137" t="s">
        <v>997</v>
      </c>
      <c r="D1006" s="137" t="s">
        <v>1032</v>
      </c>
    </row>
    <row r="1007" spans="1:4" ht="20.100000000000001" customHeight="1">
      <c r="A1007" s="137">
        <v>2005</v>
      </c>
      <c r="B1007" s="137">
        <v>36</v>
      </c>
      <c r="C1007" s="137" t="s">
        <v>997</v>
      </c>
      <c r="D1007" s="137" t="s">
        <v>1033</v>
      </c>
    </row>
    <row r="1008" spans="1:4" ht="20.100000000000001" customHeight="1">
      <c r="A1008" s="137">
        <v>2006</v>
      </c>
      <c r="B1008" s="137">
        <v>37</v>
      </c>
      <c r="C1008" s="137" t="s">
        <v>997</v>
      </c>
      <c r="D1008" s="137" t="s">
        <v>1034</v>
      </c>
    </row>
    <row r="1009" spans="1:4" ht="20.100000000000001" customHeight="1">
      <c r="A1009" s="137">
        <v>2007</v>
      </c>
      <c r="B1009" s="137">
        <v>38</v>
      </c>
      <c r="C1009" s="137" t="s">
        <v>997</v>
      </c>
      <c r="D1009" s="137" t="s">
        <v>1035</v>
      </c>
    </row>
    <row r="1010" spans="1:4" ht="20.100000000000001" customHeight="1">
      <c r="A1010" s="137">
        <v>2008</v>
      </c>
      <c r="B1010" s="137">
        <v>39</v>
      </c>
      <c r="C1010" s="137" t="s">
        <v>997</v>
      </c>
      <c r="D1010" s="137" t="s">
        <v>1036</v>
      </c>
    </row>
    <row r="1011" spans="1:4" ht="20.100000000000001" customHeight="1">
      <c r="A1011" s="137">
        <v>2009</v>
      </c>
      <c r="B1011" s="137">
        <v>40</v>
      </c>
      <c r="C1011" s="137" t="s">
        <v>997</v>
      </c>
      <c r="D1011" s="137" t="s">
        <v>1037</v>
      </c>
    </row>
    <row r="1012" spans="1:4" ht="20.100000000000001" customHeight="1">
      <c r="A1012" s="137">
        <v>2010</v>
      </c>
      <c r="B1012" s="137">
        <v>41</v>
      </c>
      <c r="C1012" s="137" t="s">
        <v>997</v>
      </c>
      <c r="D1012" s="137" t="s">
        <v>1038</v>
      </c>
    </row>
    <row r="1013" spans="1:4" ht="20.100000000000001" customHeight="1">
      <c r="A1013" s="137">
        <v>2011</v>
      </c>
      <c r="B1013" s="137">
        <v>42</v>
      </c>
      <c r="C1013" s="137" t="s">
        <v>997</v>
      </c>
      <c r="D1013" s="137" t="s">
        <v>1039</v>
      </c>
    </row>
    <row r="1014" spans="1:4" ht="20.100000000000001" customHeight="1">
      <c r="A1014" s="137">
        <v>2012</v>
      </c>
      <c r="B1014" s="137">
        <v>43</v>
      </c>
      <c r="C1014" s="137" t="s">
        <v>997</v>
      </c>
      <c r="D1014" s="158"/>
    </row>
    <row r="1015" spans="1:4" ht="20.100000000000001" customHeight="1">
      <c r="A1015" s="137">
        <v>2013</v>
      </c>
      <c r="B1015" s="137">
        <v>44</v>
      </c>
      <c r="C1015" s="137" t="s">
        <v>997</v>
      </c>
      <c r="D1015" s="158"/>
    </row>
    <row r="1016" spans="1:4" ht="20.100000000000001" customHeight="1">
      <c r="A1016" s="137">
        <v>2014</v>
      </c>
      <c r="B1016" s="137">
        <v>45</v>
      </c>
      <c r="C1016" s="137" t="s">
        <v>997</v>
      </c>
      <c r="D1016" s="158"/>
    </row>
    <row r="1017" spans="1:4" ht="20.100000000000001" customHeight="1">
      <c r="A1017" s="137">
        <v>2015</v>
      </c>
      <c r="B1017" s="137">
        <v>46</v>
      </c>
      <c r="C1017" s="137" t="s">
        <v>997</v>
      </c>
      <c r="D1017" s="158"/>
    </row>
    <row r="1018" spans="1:4" ht="20.100000000000001" customHeight="1">
      <c r="A1018" s="137">
        <v>2016</v>
      </c>
      <c r="B1018" s="137">
        <v>47</v>
      </c>
      <c r="C1018" s="137" t="s">
        <v>997</v>
      </c>
      <c r="D1018" s="158"/>
    </row>
    <row r="1019" spans="1:4" ht="20.100000000000001" customHeight="1">
      <c r="A1019" s="137">
        <v>2017</v>
      </c>
      <c r="B1019" s="137">
        <v>48</v>
      </c>
      <c r="C1019" s="137" t="s">
        <v>997</v>
      </c>
      <c r="D1019" s="158"/>
    </row>
    <row r="1020" spans="1:4" ht="20.100000000000001" customHeight="1">
      <c r="A1020" s="137">
        <v>2018</v>
      </c>
      <c r="B1020" s="137">
        <v>49</v>
      </c>
      <c r="C1020" s="137" t="s">
        <v>997</v>
      </c>
      <c r="D1020" s="158"/>
    </row>
    <row r="1021" spans="1:4" ht="20.100000000000001" customHeight="1">
      <c r="A1021" s="137">
        <v>2019</v>
      </c>
      <c r="B1021" s="137">
        <v>50</v>
      </c>
      <c r="C1021" s="137" t="s">
        <v>997</v>
      </c>
      <c r="D1021" s="158"/>
    </row>
    <row r="1022" spans="1:4" ht="20.100000000000001" customHeight="1">
      <c r="A1022" s="137">
        <v>2020</v>
      </c>
      <c r="B1022" s="137">
        <v>1</v>
      </c>
      <c r="C1022" s="137" t="s">
        <v>1040</v>
      </c>
      <c r="D1022" s="137" t="s">
        <v>821</v>
      </c>
    </row>
    <row r="1023" spans="1:4" ht="20.100000000000001" customHeight="1">
      <c r="A1023" s="137">
        <v>2021</v>
      </c>
      <c r="B1023" s="137">
        <v>2</v>
      </c>
      <c r="C1023" s="137" t="s">
        <v>1040</v>
      </c>
      <c r="D1023" s="137" t="s">
        <v>822</v>
      </c>
    </row>
    <row r="1024" spans="1:4" ht="20.100000000000001" customHeight="1">
      <c r="A1024" s="137">
        <v>2022</v>
      </c>
      <c r="B1024" s="137">
        <v>3</v>
      </c>
      <c r="C1024" s="137" t="s">
        <v>1040</v>
      </c>
      <c r="D1024" s="137" t="s">
        <v>823</v>
      </c>
    </row>
    <row r="1025" spans="1:4" ht="20.100000000000001" customHeight="1">
      <c r="A1025" s="137">
        <v>2023</v>
      </c>
      <c r="B1025" s="137">
        <v>4</v>
      </c>
      <c r="C1025" s="137" t="s">
        <v>1040</v>
      </c>
      <c r="D1025" s="137" t="s">
        <v>824</v>
      </c>
    </row>
    <row r="1026" spans="1:4" ht="20.100000000000001" customHeight="1">
      <c r="A1026" s="137">
        <v>2024</v>
      </c>
      <c r="B1026" s="137">
        <v>5</v>
      </c>
      <c r="C1026" s="137" t="s">
        <v>1040</v>
      </c>
      <c r="D1026" s="137" t="s">
        <v>825</v>
      </c>
    </row>
    <row r="1027" spans="1:4" ht="20.100000000000001" customHeight="1">
      <c r="A1027" s="137">
        <v>2025</v>
      </c>
      <c r="B1027" s="137">
        <v>6</v>
      </c>
      <c r="C1027" s="137" t="s">
        <v>1040</v>
      </c>
      <c r="D1027" s="137" t="s">
        <v>826</v>
      </c>
    </row>
    <row r="1028" spans="1:4" ht="20.100000000000001" customHeight="1">
      <c r="A1028" s="137">
        <v>2026</v>
      </c>
      <c r="B1028" s="137">
        <v>7</v>
      </c>
      <c r="C1028" s="137" t="s">
        <v>1040</v>
      </c>
      <c r="D1028" s="137" t="s">
        <v>827</v>
      </c>
    </row>
    <row r="1029" spans="1:4" ht="20.100000000000001" customHeight="1">
      <c r="A1029" s="137">
        <v>2027</v>
      </c>
      <c r="B1029" s="137">
        <v>8</v>
      </c>
      <c r="C1029" s="137" t="s">
        <v>1040</v>
      </c>
      <c r="D1029" s="137" t="s">
        <v>828</v>
      </c>
    </row>
    <row r="1030" spans="1:4" ht="20.100000000000001" customHeight="1">
      <c r="A1030" s="137">
        <v>2028</v>
      </c>
      <c r="B1030" s="137">
        <v>9</v>
      </c>
      <c r="C1030" s="137" t="s">
        <v>1040</v>
      </c>
      <c r="D1030" s="137" t="s">
        <v>829</v>
      </c>
    </row>
    <row r="1031" spans="1:4" ht="20.100000000000001" customHeight="1">
      <c r="A1031" s="137">
        <v>2029</v>
      </c>
      <c r="B1031" s="137">
        <v>10</v>
      </c>
      <c r="C1031" s="137" t="s">
        <v>1040</v>
      </c>
      <c r="D1031" s="137" t="s">
        <v>830</v>
      </c>
    </row>
    <row r="1032" spans="1:4" ht="20.100000000000001" customHeight="1">
      <c r="A1032" s="137">
        <v>2030</v>
      </c>
      <c r="B1032" s="137">
        <v>11</v>
      </c>
      <c r="C1032" s="137" t="s">
        <v>1040</v>
      </c>
      <c r="D1032" s="137" t="s">
        <v>831</v>
      </c>
    </row>
    <row r="1033" spans="1:4" ht="20.100000000000001" customHeight="1">
      <c r="A1033" s="137">
        <v>2031</v>
      </c>
      <c r="B1033" s="137">
        <v>12</v>
      </c>
      <c r="C1033" s="137" t="s">
        <v>1040</v>
      </c>
      <c r="D1033" s="137" t="s">
        <v>832</v>
      </c>
    </row>
    <row r="1034" spans="1:4" ht="20.100000000000001" customHeight="1">
      <c r="A1034" s="137">
        <v>2032</v>
      </c>
      <c r="B1034" s="137">
        <v>13</v>
      </c>
      <c r="C1034" s="137" t="s">
        <v>1040</v>
      </c>
      <c r="D1034" s="137" t="s">
        <v>833</v>
      </c>
    </row>
    <row r="1035" spans="1:4" ht="20.100000000000001" customHeight="1">
      <c r="A1035" s="137">
        <v>2033</v>
      </c>
      <c r="B1035" s="137">
        <v>14</v>
      </c>
      <c r="C1035" s="137" t="s">
        <v>1040</v>
      </c>
      <c r="D1035" s="137" t="s">
        <v>834</v>
      </c>
    </row>
    <row r="1036" spans="1:4" ht="20.100000000000001" customHeight="1">
      <c r="A1036" s="137">
        <v>2034</v>
      </c>
      <c r="B1036" s="137">
        <v>15</v>
      </c>
      <c r="C1036" s="137" t="s">
        <v>1040</v>
      </c>
      <c r="D1036" s="137" t="s">
        <v>835</v>
      </c>
    </row>
    <row r="1037" spans="1:4" ht="20.100000000000001" customHeight="1">
      <c r="A1037" s="137">
        <v>2035</v>
      </c>
      <c r="B1037" s="137">
        <v>16</v>
      </c>
      <c r="C1037" s="137" t="s">
        <v>1040</v>
      </c>
      <c r="D1037" s="137" t="s">
        <v>836</v>
      </c>
    </row>
    <row r="1038" spans="1:4" ht="20.100000000000001" customHeight="1">
      <c r="A1038" s="137">
        <v>2036</v>
      </c>
      <c r="B1038" s="137">
        <v>17</v>
      </c>
      <c r="C1038" s="137" t="s">
        <v>1040</v>
      </c>
      <c r="D1038" s="137" t="s">
        <v>837</v>
      </c>
    </row>
    <row r="1039" spans="1:4" ht="20.100000000000001" customHeight="1">
      <c r="A1039" s="137">
        <v>2037</v>
      </c>
      <c r="B1039" s="137">
        <v>18</v>
      </c>
      <c r="C1039" s="137" t="s">
        <v>1040</v>
      </c>
      <c r="D1039" s="137" t="s">
        <v>838</v>
      </c>
    </row>
    <row r="1040" spans="1:4" ht="20.100000000000001" customHeight="1">
      <c r="A1040" s="137">
        <v>2038</v>
      </c>
      <c r="B1040" s="137">
        <v>19</v>
      </c>
      <c r="C1040" s="137" t="s">
        <v>1040</v>
      </c>
      <c r="D1040" s="137" t="s">
        <v>839</v>
      </c>
    </row>
    <row r="1041" spans="1:4" ht="20.100000000000001" customHeight="1">
      <c r="A1041" s="137">
        <v>2039</v>
      </c>
      <c r="B1041" s="137">
        <v>20</v>
      </c>
      <c r="C1041" s="137" t="s">
        <v>1040</v>
      </c>
      <c r="D1041" s="137" t="s">
        <v>840</v>
      </c>
    </row>
    <row r="1042" spans="1:4" ht="20.100000000000001" customHeight="1">
      <c r="A1042" s="137">
        <v>2040</v>
      </c>
      <c r="B1042" s="137">
        <v>21</v>
      </c>
      <c r="C1042" s="137" t="s">
        <v>1040</v>
      </c>
      <c r="D1042" s="137" t="s">
        <v>841</v>
      </c>
    </row>
    <row r="1043" spans="1:4" ht="20.100000000000001" customHeight="1">
      <c r="A1043" s="137">
        <v>2041</v>
      </c>
      <c r="B1043" s="137">
        <v>22</v>
      </c>
      <c r="C1043" s="137" t="s">
        <v>1040</v>
      </c>
      <c r="D1043" s="137" t="s">
        <v>842</v>
      </c>
    </row>
    <row r="1044" spans="1:4" ht="20.100000000000001" customHeight="1">
      <c r="A1044" s="137">
        <v>2042</v>
      </c>
      <c r="B1044" s="137">
        <v>23</v>
      </c>
      <c r="C1044" s="137" t="s">
        <v>1040</v>
      </c>
      <c r="D1044" s="137" t="s">
        <v>843</v>
      </c>
    </row>
    <row r="1045" spans="1:4" ht="20.100000000000001" customHeight="1">
      <c r="A1045" s="137">
        <v>2043</v>
      </c>
      <c r="B1045" s="137">
        <v>24</v>
      </c>
      <c r="C1045" s="137" t="s">
        <v>1040</v>
      </c>
      <c r="D1045" s="137" t="s">
        <v>844</v>
      </c>
    </row>
    <row r="1046" spans="1:4" ht="20.100000000000001" customHeight="1">
      <c r="A1046" s="137">
        <v>2044</v>
      </c>
      <c r="B1046" s="137">
        <v>25</v>
      </c>
      <c r="C1046" s="137" t="s">
        <v>1040</v>
      </c>
      <c r="D1046" s="137" t="s">
        <v>1041</v>
      </c>
    </row>
    <row r="1047" spans="1:4" ht="20.100000000000001" customHeight="1">
      <c r="A1047" s="137">
        <v>2045</v>
      </c>
      <c r="B1047" s="137">
        <v>26</v>
      </c>
      <c r="C1047" s="137" t="s">
        <v>1040</v>
      </c>
      <c r="D1047" s="137" t="s">
        <v>1042</v>
      </c>
    </row>
    <row r="1048" spans="1:4" ht="20.100000000000001" customHeight="1">
      <c r="A1048" s="137">
        <v>2046</v>
      </c>
      <c r="B1048" s="137">
        <v>27</v>
      </c>
      <c r="C1048" s="137" t="s">
        <v>1040</v>
      </c>
      <c r="D1048" s="137" t="s">
        <v>1043</v>
      </c>
    </row>
    <row r="1049" spans="1:4" ht="20.100000000000001" customHeight="1">
      <c r="A1049" s="137">
        <v>2047</v>
      </c>
      <c r="B1049" s="137">
        <v>28</v>
      </c>
      <c r="C1049" s="137" t="s">
        <v>1040</v>
      </c>
      <c r="D1049" s="137" t="s">
        <v>848</v>
      </c>
    </row>
    <row r="1050" spans="1:4" ht="20.100000000000001" customHeight="1">
      <c r="A1050" s="137">
        <v>2048</v>
      </c>
      <c r="B1050" s="137">
        <v>29</v>
      </c>
      <c r="C1050" s="137" t="s">
        <v>1040</v>
      </c>
      <c r="D1050" s="137" t="s">
        <v>849</v>
      </c>
    </row>
    <row r="1051" spans="1:4" ht="20.100000000000001" customHeight="1">
      <c r="A1051" s="137">
        <v>2049</v>
      </c>
      <c r="B1051" s="137">
        <v>30</v>
      </c>
      <c r="C1051" s="137" t="s">
        <v>1040</v>
      </c>
      <c r="D1051" s="137" t="s">
        <v>850</v>
      </c>
    </row>
    <row r="1052" spans="1:4" ht="20.100000000000001" customHeight="1">
      <c r="A1052" s="137">
        <v>2050</v>
      </c>
      <c r="B1052" s="137">
        <v>31</v>
      </c>
      <c r="C1052" s="137" t="s">
        <v>1040</v>
      </c>
      <c r="D1052" s="137" t="s">
        <v>851</v>
      </c>
    </row>
    <row r="1053" spans="1:4" ht="20.100000000000001" customHeight="1">
      <c r="A1053" s="137">
        <v>2051</v>
      </c>
      <c r="B1053" s="137">
        <v>32</v>
      </c>
      <c r="C1053" s="137" t="s">
        <v>1040</v>
      </c>
      <c r="D1053" s="137" t="s">
        <v>852</v>
      </c>
    </row>
    <row r="1054" spans="1:4" ht="20.100000000000001" customHeight="1">
      <c r="A1054" s="137">
        <v>2052</v>
      </c>
      <c r="B1054" s="137">
        <v>33</v>
      </c>
      <c r="C1054" s="137" t="s">
        <v>1040</v>
      </c>
      <c r="D1054" s="137" t="s">
        <v>853</v>
      </c>
    </row>
    <row r="1055" spans="1:4" ht="20.100000000000001" customHeight="1">
      <c r="A1055" s="137">
        <v>2053</v>
      </c>
      <c r="B1055" s="137">
        <v>34</v>
      </c>
      <c r="C1055" s="137" t="s">
        <v>1040</v>
      </c>
      <c r="D1055" s="137" t="s">
        <v>854</v>
      </c>
    </row>
    <row r="1056" spans="1:4" ht="20.100000000000001" customHeight="1">
      <c r="A1056" s="137">
        <v>2054</v>
      </c>
      <c r="B1056" s="137">
        <v>35</v>
      </c>
      <c r="C1056" s="137" t="s">
        <v>1040</v>
      </c>
      <c r="D1056" s="137" t="s">
        <v>855</v>
      </c>
    </row>
    <row r="1057" spans="1:4" ht="20.100000000000001" customHeight="1">
      <c r="A1057" s="137">
        <v>2055</v>
      </c>
      <c r="B1057" s="137">
        <v>36</v>
      </c>
      <c r="C1057" s="137" t="s">
        <v>1040</v>
      </c>
      <c r="D1057" s="137" t="s">
        <v>856</v>
      </c>
    </row>
    <row r="1058" spans="1:4" ht="20.100000000000001" customHeight="1">
      <c r="A1058" s="137">
        <v>2056</v>
      </c>
      <c r="B1058" s="137">
        <v>37</v>
      </c>
      <c r="C1058" s="137" t="s">
        <v>1040</v>
      </c>
      <c r="D1058" s="137" t="s">
        <v>857</v>
      </c>
    </row>
    <row r="1059" spans="1:4" ht="20.100000000000001" customHeight="1">
      <c r="A1059" s="137">
        <v>2057</v>
      </c>
      <c r="B1059" s="137">
        <v>38</v>
      </c>
      <c r="C1059" s="137" t="s">
        <v>1040</v>
      </c>
      <c r="D1059" s="137" t="s">
        <v>1044</v>
      </c>
    </row>
    <row r="1060" spans="1:4" ht="20.100000000000001" customHeight="1">
      <c r="A1060" s="137">
        <v>2058</v>
      </c>
      <c r="B1060" s="137">
        <v>39</v>
      </c>
      <c r="C1060" s="137" t="s">
        <v>1040</v>
      </c>
      <c r="D1060" s="137" t="s">
        <v>859</v>
      </c>
    </row>
    <row r="1061" spans="1:4" ht="20.100000000000001" customHeight="1">
      <c r="A1061" s="137">
        <v>2059</v>
      </c>
      <c r="B1061" s="137">
        <v>40</v>
      </c>
      <c r="C1061" s="137" t="s">
        <v>1040</v>
      </c>
      <c r="D1061" s="137" t="s">
        <v>860</v>
      </c>
    </row>
    <row r="1062" spans="1:4" ht="20.100000000000001" customHeight="1">
      <c r="A1062" s="137">
        <v>2060</v>
      </c>
      <c r="B1062" s="137">
        <v>41</v>
      </c>
      <c r="C1062" s="137" t="s">
        <v>1040</v>
      </c>
      <c r="D1062" s="137" t="s">
        <v>861</v>
      </c>
    </row>
    <row r="1063" spans="1:4" ht="20.100000000000001" customHeight="1">
      <c r="A1063" s="137">
        <v>2061</v>
      </c>
      <c r="B1063" s="137">
        <v>42</v>
      </c>
      <c r="C1063" s="137" t="s">
        <v>1040</v>
      </c>
      <c r="D1063" s="137" t="s">
        <v>862</v>
      </c>
    </row>
    <row r="1064" spans="1:4" ht="20.100000000000001" customHeight="1">
      <c r="A1064" s="137">
        <v>2062</v>
      </c>
      <c r="B1064" s="137">
        <v>43</v>
      </c>
      <c r="C1064" s="137" t="s">
        <v>1040</v>
      </c>
      <c r="D1064" s="137" t="s">
        <v>863</v>
      </c>
    </row>
    <row r="1065" spans="1:4" ht="20.100000000000001" customHeight="1">
      <c r="A1065" s="137">
        <v>2063</v>
      </c>
      <c r="B1065" s="137">
        <v>44</v>
      </c>
      <c r="C1065" s="137" t="s">
        <v>1040</v>
      </c>
      <c r="D1065" s="137" t="s">
        <v>864</v>
      </c>
    </row>
    <row r="1066" spans="1:4" ht="20.100000000000001" customHeight="1">
      <c r="A1066" s="137">
        <v>2064</v>
      </c>
      <c r="B1066" s="137">
        <v>45</v>
      </c>
      <c r="C1066" s="137" t="s">
        <v>1040</v>
      </c>
      <c r="D1066" s="137" t="s">
        <v>865</v>
      </c>
    </row>
    <row r="1067" spans="1:4" ht="20.100000000000001" customHeight="1">
      <c r="A1067" s="137">
        <v>2065</v>
      </c>
      <c r="B1067" s="137">
        <v>46</v>
      </c>
      <c r="C1067" s="137" t="s">
        <v>1040</v>
      </c>
      <c r="D1067" s="137" t="s">
        <v>1045</v>
      </c>
    </row>
    <row r="1068" spans="1:4" ht="20.100000000000001" customHeight="1">
      <c r="A1068" s="137">
        <v>2066</v>
      </c>
      <c r="B1068" s="137">
        <v>47</v>
      </c>
      <c r="C1068" s="137" t="s">
        <v>1040</v>
      </c>
      <c r="D1068" s="137" t="s">
        <v>866</v>
      </c>
    </row>
    <row r="1069" spans="1:4" ht="20.100000000000001" customHeight="1">
      <c r="A1069" s="137">
        <v>2067</v>
      </c>
      <c r="B1069" s="137">
        <v>48</v>
      </c>
      <c r="C1069" s="137" t="s">
        <v>1040</v>
      </c>
      <c r="D1069" s="158"/>
    </row>
    <row r="1070" spans="1:4" ht="20.100000000000001" customHeight="1">
      <c r="A1070" s="137">
        <v>2068</v>
      </c>
      <c r="B1070" s="137">
        <v>49</v>
      </c>
      <c r="C1070" s="137" t="s">
        <v>1040</v>
      </c>
      <c r="D1070" s="158"/>
    </row>
    <row r="1071" spans="1:4" ht="20.100000000000001" customHeight="1">
      <c r="A1071" s="137">
        <v>2069</v>
      </c>
      <c r="B1071" s="137">
        <v>50</v>
      </c>
      <c r="C1071" s="137" t="s">
        <v>1040</v>
      </c>
      <c r="D1071" s="158"/>
    </row>
    <row r="1072" spans="1:4" ht="20.100000000000001" customHeight="1">
      <c r="A1072" s="137">
        <v>2070</v>
      </c>
      <c r="B1072" s="137">
        <v>1</v>
      </c>
      <c r="C1072" s="137" t="s">
        <v>1046</v>
      </c>
      <c r="D1072" s="137" t="s">
        <v>1047</v>
      </c>
    </row>
    <row r="1073" spans="1:4" ht="20.100000000000001" customHeight="1">
      <c r="A1073" s="137">
        <v>2071</v>
      </c>
      <c r="B1073" s="137">
        <v>2</v>
      </c>
      <c r="C1073" s="137" t="s">
        <v>1046</v>
      </c>
      <c r="D1073" s="137" t="s">
        <v>1048</v>
      </c>
    </row>
    <row r="1074" spans="1:4" ht="20.100000000000001" customHeight="1">
      <c r="A1074" s="137">
        <v>2072</v>
      </c>
      <c r="B1074" s="137">
        <v>3</v>
      </c>
      <c r="C1074" s="137" t="s">
        <v>1046</v>
      </c>
      <c r="D1074" s="137" t="s">
        <v>1049</v>
      </c>
    </row>
    <row r="1075" spans="1:4" ht="20.100000000000001" customHeight="1">
      <c r="A1075" s="137">
        <v>2073</v>
      </c>
      <c r="B1075" s="137">
        <v>4</v>
      </c>
      <c r="C1075" s="137" t="s">
        <v>1046</v>
      </c>
      <c r="D1075" s="137" t="s">
        <v>1050</v>
      </c>
    </row>
    <row r="1076" spans="1:4" ht="20.100000000000001" customHeight="1">
      <c r="A1076" s="137">
        <v>2074</v>
      </c>
      <c r="B1076" s="137">
        <v>5</v>
      </c>
      <c r="C1076" s="137" t="s">
        <v>1046</v>
      </c>
      <c r="D1076" s="137" t="s">
        <v>1051</v>
      </c>
    </row>
    <row r="1077" spans="1:4" ht="20.100000000000001" customHeight="1">
      <c r="A1077" s="137">
        <v>2075</v>
      </c>
      <c r="B1077" s="137">
        <v>6</v>
      </c>
      <c r="C1077" s="137" t="s">
        <v>1046</v>
      </c>
      <c r="D1077" s="137" t="s">
        <v>1052</v>
      </c>
    </row>
    <row r="1078" spans="1:4" ht="20.100000000000001" customHeight="1">
      <c r="A1078" s="137">
        <v>2076</v>
      </c>
      <c r="B1078" s="137">
        <v>7</v>
      </c>
      <c r="C1078" s="137" t="s">
        <v>1046</v>
      </c>
      <c r="D1078" s="137" t="s">
        <v>1053</v>
      </c>
    </row>
    <row r="1079" spans="1:4" ht="20.100000000000001" customHeight="1">
      <c r="A1079" s="137">
        <v>2077</v>
      </c>
      <c r="B1079" s="137">
        <v>8</v>
      </c>
      <c r="C1079" s="137" t="s">
        <v>1046</v>
      </c>
      <c r="D1079" s="137" t="s">
        <v>1054</v>
      </c>
    </row>
    <row r="1080" spans="1:4" ht="20.100000000000001" customHeight="1">
      <c r="A1080" s="137">
        <v>2078</v>
      </c>
      <c r="B1080" s="137">
        <v>9</v>
      </c>
      <c r="C1080" s="137" t="s">
        <v>1046</v>
      </c>
      <c r="D1080" s="137" t="s">
        <v>1055</v>
      </c>
    </row>
    <row r="1081" spans="1:4" ht="20.100000000000001" customHeight="1">
      <c r="A1081" s="137">
        <v>2079</v>
      </c>
      <c r="B1081" s="137">
        <v>10</v>
      </c>
      <c r="C1081" s="137" t="s">
        <v>1046</v>
      </c>
      <c r="D1081" s="137" t="s">
        <v>1056</v>
      </c>
    </row>
    <row r="1082" spans="1:4" ht="20.100000000000001" customHeight="1">
      <c r="A1082" s="137">
        <v>2080</v>
      </c>
      <c r="B1082" s="137">
        <v>11</v>
      </c>
      <c r="C1082" s="137" t="s">
        <v>1046</v>
      </c>
      <c r="D1082" s="137" t="s">
        <v>1057</v>
      </c>
    </row>
    <row r="1083" spans="1:4" ht="20.100000000000001" customHeight="1">
      <c r="A1083" s="137">
        <v>2081</v>
      </c>
      <c r="B1083" s="137">
        <v>12</v>
      </c>
      <c r="C1083" s="137" t="s">
        <v>1046</v>
      </c>
      <c r="D1083" s="137" t="s">
        <v>1058</v>
      </c>
    </row>
    <row r="1084" spans="1:4" ht="20.100000000000001" customHeight="1">
      <c r="A1084" s="137">
        <v>2082</v>
      </c>
      <c r="B1084" s="137">
        <v>13</v>
      </c>
      <c r="C1084" s="137" t="s">
        <v>1046</v>
      </c>
      <c r="D1084" s="137" t="s">
        <v>1059</v>
      </c>
    </row>
    <row r="1085" spans="1:4" ht="20.100000000000001" customHeight="1">
      <c r="A1085" s="137">
        <v>2083</v>
      </c>
      <c r="B1085" s="137">
        <v>14</v>
      </c>
      <c r="C1085" s="137" t="s">
        <v>1046</v>
      </c>
      <c r="D1085" s="137" t="s">
        <v>1060</v>
      </c>
    </row>
    <row r="1086" spans="1:4" ht="20.100000000000001" customHeight="1">
      <c r="A1086" s="137">
        <v>2084</v>
      </c>
      <c r="B1086" s="137">
        <v>15</v>
      </c>
      <c r="C1086" s="137" t="s">
        <v>1046</v>
      </c>
      <c r="D1086" s="137" t="s">
        <v>1061</v>
      </c>
    </row>
    <row r="1087" spans="1:4" ht="20.100000000000001" customHeight="1">
      <c r="A1087" s="137">
        <v>2085</v>
      </c>
      <c r="B1087" s="137">
        <v>16</v>
      </c>
      <c r="C1087" s="137" t="s">
        <v>1046</v>
      </c>
      <c r="D1087" s="137" t="s">
        <v>985</v>
      </c>
    </row>
    <row r="1088" spans="1:4" ht="20.100000000000001" customHeight="1">
      <c r="A1088" s="137">
        <v>2086</v>
      </c>
      <c r="B1088" s="137">
        <v>17</v>
      </c>
      <c r="C1088" s="137" t="s">
        <v>1046</v>
      </c>
      <c r="D1088" s="137" t="s">
        <v>1062</v>
      </c>
    </row>
    <row r="1089" spans="1:4" ht="20.100000000000001" customHeight="1">
      <c r="A1089" s="137">
        <v>2087</v>
      </c>
      <c r="B1089" s="137">
        <v>18</v>
      </c>
      <c r="C1089" s="137" t="s">
        <v>1046</v>
      </c>
      <c r="D1089" s="137" t="s">
        <v>1063</v>
      </c>
    </row>
    <row r="1090" spans="1:4" ht="20.100000000000001" customHeight="1">
      <c r="A1090" s="137">
        <v>2088</v>
      </c>
      <c r="B1090" s="137">
        <v>19</v>
      </c>
      <c r="C1090" s="137" t="s">
        <v>1046</v>
      </c>
      <c r="D1090" s="137" t="s">
        <v>1064</v>
      </c>
    </row>
    <row r="1091" spans="1:4" ht="20.100000000000001" customHeight="1">
      <c r="A1091" s="137">
        <v>2089</v>
      </c>
      <c r="B1091" s="137">
        <v>20</v>
      </c>
      <c r="C1091" s="137" t="s">
        <v>1046</v>
      </c>
      <c r="D1091" s="137" t="s">
        <v>1065</v>
      </c>
    </row>
    <row r="1092" spans="1:4" ht="20.100000000000001" customHeight="1">
      <c r="A1092" s="137">
        <v>2090</v>
      </c>
      <c r="B1092" s="137">
        <v>21</v>
      </c>
      <c r="C1092" s="137" t="s">
        <v>1046</v>
      </c>
      <c r="D1092" s="137" t="s">
        <v>1066</v>
      </c>
    </row>
    <row r="1093" spans="1:4" ht="20.100000000000001" customHeight="1">
      <c r="A1093" s="137">
        <v>2091</v>
      </c>
      <c r="B1093" s="137">
        <v>22</v>
      </c>
      <c r="C1093" s="137" t="s">
        <v>1046</v>
      </c>
      <c r="D1093" s="137" t="s">
        <v>1067</v>
      </c>
    </row>
    <row r="1094" spans="1:4" ht="20.100000000000001" customHeight="1">
      <c r="A1094" s="137">
        <v>2092</v>
      </c>
      <c r="B1094" s="137">
        <v>23</v>
      </c>
      <c r="C1094" s="137" t="s">
        <v>1046</v>
      </c>
      <c r="D1094" s="137" t="s">
        <v>1068</v>
      </c>
    </row>
    <row r="1095" spans="1:4" ht="20.100000000000001" customHeight="1">
      <c r="A1095" s="137">
        <v>2093</v>
      </c>
      <c r="B1095" s="137">
        <v>24</v>
      </c>
      <c r="C1095" s="137" t="s">
        <v>1046</v>
      </c>
      <c r="D1095" s="137" t="s">
        <v>1069</v>
      </c>
    </row>
    <row r="1096" spans="1:4" ht="20.100000000000001" customHeight="1">
      <c r="A1096" s="137">
        <v>2094</v>
      </c>
      <c r="B1096" s="137">
        <v>25</v>
      </c>
      <c r="C1096" s="137" t="s">
        <v>1046</v>
      </c>
      <c r="D1096" s="137" t="s">
        <v>1070</v>
      </c>
    </row>
    <row r="1097" spans="1:4" ht="20.100000000000001" customHeight="1">
      <c r="A1097" s="137">
        <v>2095</v>
      </c>
      <c r="B1097" s="137">
        <v>26</v>
      </c>
      <c r="C1097" s="137" t="s">
        <v>1046</v>
      </c>
      <c r="D1097" s="137" t="s">
        <v>1071</v>
      </c>
    </row>
    <row r="1098" spans="1:4" ht="20.100000000000001" customHeight="1">
      <c r="A1098" s="137">
        <v>2096</v>
      </c>
      <c r="B1098" s="137">
        <v>27</v>
      </c>
      <c r="C1098" s="137" t="s">
        <v>1046</v>
      </c>
      <c r="D1098" s="137" t="s">
        <v>1072</v>
      </c>
    </row>
    <row r="1099" spans="1:4" ht="20.100000000000001" customHeight="1">
      <c r="A1099" s="137">
        <v>2097</v>
      </c>
      <c r="B1099" s="137">
        <v>28</v>
      </c>
      <c r="C1099" s="137" t="s">
        <v>1046</v>
      </c>
      <c r="D1099" s="158"/>
    </row>
    <row r="1100" spans="1:4" ht="20.100000000000001" customHeight="1">
      <c r="A1100" s="137">
        <v>2098</v>
      </c>
      <c r="B1100" s="137">
        <v>29</v>
      </c>
      <c r="C1100" s="137" t="s">
        <v>1046</v>
      </c>
      <c r="D1100" s="158"/>
    </row>
    <row r="1101" spans="1:4" ht="20.100000000000001" customHeight="1">
      <c r="A1101" s="137">
        <v>2099</v>
      </c>
      <c r="B1101" s="137">
        <v>30</v>
      </c>
      <c r="C1101" s="137" t="s">
        <v>1046</v>
      </c>
      <c r="D1101" s="158"/>
    </row>
    <row r="1102" spans="1:4" ht="20.100000000000001" customHeight="1">
      <c r="A1102" s="137">
        <v>2100</v>
      </c>
      <c r="B1102" s="137">
        <v>1</v>
      </c>
      <c r="C1102" s="137" t="s">
        <v>1073</v>
      </c>
      <c r="D1102" s="137" t="s">
        <v>1074</v>
      </c>
    </row>
    <row r="1103" spans="1:4" ht="20.100000000000001" customHeight="1">
      <c r="A1103" s="137">
        <v>2101</v>
      </c>
      <c r="B1103" s="137">
        <v>2</v>
      </c>
      <c r="C1103" s="137" t="s">
        <v>1073</v>
      </c>
      <c r="D1103" s="137" t="s">
        <v>1075</v>
      </c>
    </row>
    <row r="1104" spans="1:4" ht="20.100000000000001" customHeight="1">
      <c r="A1104" s="137">
        <v>2102</v>
      </c>
      <c r="B1104" s="137">
        <v>3</v>
      </c>
      <c r="C1104" s="137" t="s">
        <v>1073</v>
      </c>
      <c r="D1104" s="137" t="s">
        <v>1076</v>
      </c>
    </row>
    <row r="1105" spans="1:4" ht="20.100000000000001" customHeight="1">
      <c r="A1105" s="137">
        <v>2103</v>
      </c>
      <c r="B1105" s="137">
        <v>4</v>
      </c>
      <c r="C1105" s="137" t="s">
        <v>1073</v>
      </c>
      <c r="D1105" s="137" t="s">
        <v>1077</v>
      </c>
    </row>
    <row r="1106" spans="1:4" ht="20.100000000000001" customHeight="1">
      <c r="A1106" s="137">
        <v>2104</v>
      </c>
      <c r="B1106" s="137">
        <v>5</v>
      </c>
      <c r="C1106" s="137" t="s">
        <v>1073</v>
      </c>
      <c r="D1106" s="137" t="s">
        <v>1078</v>
      </c>
    </row>
    <row r="1107" spans="1:4" ht="20.100000000000001" customHeight="1">
      <c r="A1107" s="137">
        <v>2105</v>
      </c>
      <c r="B1107" s="137">
        <v>6</v>
      </c>
      <c r="C1107" s="137" t="s">
        <v>1073</v>
      </c>
      <c r="D1107" s="137" t="s">
        <v>1079</v>
      </c>
    </row>
    <row r="1108" spans="1:4" ht="20.100000000000001" customHeight="1">
      <c r="A1108" s="137">
        <v>2106</v>
      </c>
      <c r="B1108" s="137">
        <v>7</v>
      </c>
      <c r="C1108" s="137" t="s">
        <v>1073</v>
      </c>
      <c r="D1108" s="137" t="s">
        <v>1080</v>
      </c>
    </row>
    <row r="1109" spans="1:4" ht="20.100000000000001" customHeight="1">
      <c r="A1109" s="137">
        <v>2107</v>
      </c>
      <c r="B1109" s="137">
        <v>8</v>
      </c>
      <c r="C1109" s="137" t="s">
        <v>1073</v>
      </c>
      <c r="D1109" s="137" t="s">
        <v>1081</v>
      </c>
    </row>
    <row r="1110" spans="1:4" ht="20.100000000000001" customHeight="1">
      <c r="A1110" s="137">
        <v>2108</v>
      </c>
      <c r="B1110" s="137">
        <v>9</v>
      </c>
      <c r="C1110" s="137" t="s">
        <v>1073</v>
      </c>
      <c r="D1110" s="137" t="s">
        <v>1082</v>
      </c>
    </row>
    <row r="1111" spans="1:4" ht="20.100000000000001" customHeight="1">
      <c r="A1111" s="137">
        <v>2109</v>
      </c>
      <c r="B1111" s="137">
        <v>10</v>
      </c>
      <c r="C1111" s="137" t="s">
        <v>1073</v>
      </c>
      <c r="D1111" s="137" t="s">
        <v>1083</v>
      </c>
    </row>
    <row r="1112" spans="1:4" ht="20.100000000000001" customHeight="1">
      <c r="A1112" s="137">
        <v>2110</v>
      </c>
      <c r="B1112" s="137">
        <v>11</v>
      </c>
      <c r="C1112" s="137" t="s">
        <v>1073</v>
      </c>
      <c r="D1112" s="137" t="s">
        <v>1084</v>
      </c>
    </row>
    <row r="1113" spans="1:4" ht="20.100000000000001" customHeight="1">
      <c r="A1113" s="137">
        <v>2111</v>
      </c>
      <c r="B1113" s="137">
        <v>12</v>
      </c>
      <c r="C1113" s="137" t="s">
        <v>1073</v>
      </c>
      <c r="D1113" s="137" t="s">
        <v>1085</v>
      </c>
    </row>
    <row r="1114" spans="1:4" ht="20.100000000000001" customHeight="1">
      <c r="A1114" s="137">
        <v>2112</v>
      </c>
      <c r="B1114" s="137">
        <v>13</v>
      </c>
      <c r="C1114" s="137" t="s">
        <v>1073</v>
      </c>
      <c r="D1114" s="137" t="s">
        <v>1086</v>
      </c>
    </row>
    <row r="1115" spans="1:4" ht="20.100000000000001" customHeight="1">
      <c r="A1115" s="137">
        <v>2113</v>
      </c>
      <c r="B1115" s="137">
        <v>14</v>
      </c>
      <c r="C1115" s="137" t="s">
        <v>1073</v>
      </c>
      <c r="D1115" s="137" t="s">
        <v>1087</v>
      </c>
    </row>
    <row r="1116" spans="1:4" ht="20.100000000000001" customHeight="1">
      <c r="A1116" s="137">
        <v>2114</v>
      </c>
      <c r="B1116" s="137">
        <v>15</v>
      </c>
      <c r="C1116" s="137" t="s">
        <v>1073</v>
      </c>
      <c r="D1116" s="137" t="s">
        <v>1088</v>
      </c>
    </row>
    <row r="1117" spans="1:4" ht="20.100000000000001" customHeight="1">
      <c r="A1117" s="137">
        <v>2115</v>
      </c>
      <c r="B1117" s="137">
        <v>16</v>
      </c>
      <c r="C1117" s="137" t="s">
        <v>1073</v>
      </c>
      <c r="D1117" s="137" t="s">
        <v>1089</v>
      </c>
    </row>
    <row r="1118" spans="1:4" ht="20.100000000000001" customHeight="1">
      <c r="A1118" s="137">
        <v>2116</v>
      </c>
      <c r="B1118" s="137">
        <v>17</v>
      </c>
      <c r="C1118" s="137" t="s">
        <v>1073</v>
      </c>
      <c r="D1118" s="137" t="s">
        <v>1090</v>
      </c>
    </row>
    <row r="1119" spans="1:4" ht="20.100000000000001" customHeight="1">
      <c r="A1119" s="137">
        <v>2117</v>
      </c>
      <c r="B1119" s="137">
        <v>18</v>
      </c>
      <c r="C1119" s="137" t="s">
        <v>1073</v>
      </c>
      <c r="D1119" s="137" t="s">
        <v>1091</v>
      </c>
    </row>
    <row r="1120" spans="1:4" ht="20.100000000000001" customHeight="1">
      <c r="A1120" s="137">
        <v>2118</v>
      </c>
      <c r="B1120" s="137">
        <v>19</v>
      </c>
      <c r="C1120" s="137" t="s">
        <v>1073</v>
      </c>
      <c r="D1120" s="137" t="s">
        <v>1092</v>
      </c>
    </row>
    <row r="1121" spans="1:4" ht="20.100000000000001" customHeight="1">
      <c r="A1121" s="137">
        <v>2119</v>
      </c>
      <c r="B1121" s="137">
        <v>20</v>
      </c>
      <c r="C1121" s="137" t="s">
        <v>1073</v>
      </c>
      <c r="D1121" s="137" t="s">
        <v>1093</v>
      </c>
    </row>
    <row r="1122" spans="1:4" ht="20.100000000000001" customHeight="1">
      <c r="A1122" s="137">
        <v>2120</v>
      </c>
      <c r="B1122" s="137">
        <v>21</v>
      </c>
      <c r="C1122" s="137" t="s">
        <v>1073</v>
      </c>
      <c r="D1122" s="137" t="s">
        <v>1094</v>
      </c>
    </row>
    <row r="1123" spans="1:4" ht="20.100000000000001" customHeight="1">
      <c r="A1123" s="137">
        <v>2121</v>
      </c>
      <c r="B1123" s="137">
        <v>22</v>
      </c>
      <c r="C1123" s="137" t="s">
        <v>1073</v>
      </c>
      <c r="D1123" s="137" t="s">
        <v>1095</v>
      </c>
    </row>
    <row r="1124" spans="1:4" ht="20.100000000000001" customHeight="1">
      <c r="A1124" s="137">
        <v>2122</v>
      </c>
      <c r="B1124" s="137">
        <v>23</v>
      </c>
      <c r="C1124" s="137" t="s">
        <v>1073</v>
      </c>
      <c r="D1124" s="137" t="s">
        <v>1096</v>
      </c>
    </row>
    <row r="1125" spans="1:4" ht="20.100000000000001" customHeight="1">
      <c r="A1125" s="137">
        <v>2123</v>
      </c>
      <c r="B1125" s="137">
        <v>24</v>
      </c>
      <c r="C1125" s="137" t="s">
        <v>1073</v>
      </c>
      <c r="D1125" s="137" t="s">
        <v>1097</v>
      </c>
    </row>
    <row r="1126" spans="1:4" ht="20.100000000000001" customHeight="1">
      <c r="A1126" s="137">
        <v>2124</v>
      </c>
      <c r="B1126" s="137">
        <v>25</v>
      </c>
      <c r="C1126" s="137" t="s">
        <v>1073</v>
      </c>
      <c r="D1126" s="137" t="s">
        <v>1098</v>
      </c>
    </row>
    <row r="1127" spans="1:4" ht="20.100000000000001" customHeight="1">
      <c r="A1127" s="137">
        <v>2125</v>
      </c>
      <c r="B1127" s="137">
        <v>26</v>
      </c>
      <c r="C1127" s="137" t="s">
        <v>1073</v>
      </c>
      <c r="D1127" s="137" t="s">
        <v>1099</v>
      </c>
    </row>
    <row r="1128" spans="1:4" ht="20.100000000000001" customHeight="1">
      <c r="A1128" s="137">
        <v>2126</v>
      </c>
      <c r="B1128" s="137">
        <v>27</v>
      </c>
      <c r="C1128" s="137" t="s">
        <v>1073</v>
      </c>
      <c r="D1128" s="137" t="s">
        <v>1100</v>
      </c>
    </row>
    <row r="1129" spans="1:4" ht="20.100000000000001" customHeight="1">
      <c r="A1129" s="137">
        <v>2127</v>
      </c>
      <c r="B1129" s="137">
        <v>28</v>
      </c>
      <c r="C1129" s="137" t="s">
        <v>1073</v>
      </c>
      <c r="D1129" s="137" t="s">
        <v>1101</v>
      </c>
    </row>
    <row r="1130" spans="1:4" ht="20.100000000000001" customHeight="1">
      <c r="A1130" s="137">
        <v>2128</v>
      </c>
      <c r="B1130" s="137">
        <v>29</v>
      </c>
      <c r="C1130" s="137" t="s">
        <v>1073</v>
      </c>
      <c r="D1130" s="137" t="s">
        <v>1102</v>
      </c>
    </row>
    <row r="1131" spans="1:4" ht="20.100000000000001" customHeight="1">
      <c r="A1131" s="137">
        <v>2129</v>
      </c>
      <c r="B1131" s="137">
        <v>30</v>
      </c>
      <c r="C1131" s="137" t="s">
        <v>1073</v>
      </c>
      <c r="D1131" s="137" t="s">
        <v>1103</v>
      </c>
    </row>
    <row r="1132" spans="1:4" ht="20.100000000000001" customHeight="1">
      <c r="A1132" s="137">
        <v>2130</v>
      </c>
      <c r="B1132" s="137">
        <v>31</v>
      </c>
      <c r="C1132" s="137" t="s">
        <v>1073</v>
      </c>
      <c r="D1132" s="137" t="s">
        <v>1104</v>
      </c>
    </row>
    <row r="1133" spans="1:4" ht="20.100000000000001" customHeight="1">
      <c r="A1133" s="137">
        <v>2131</v>
      </c>
      <c r="B1133" s="137">
        <v>32</v>
      </c>
      <c r="C1133" s="137" t="s">
        <v>1073</v>
      </c>
      <c r="D1133" s="137" t="s">
        <v>1105</v>
      </c>
    </row>
    <row r="1134" spans="1:4" ht="20.100000000000001" customHeight="1">
      <c r="A1134" s="137">
        <v>2132</v>
      </c>
      <c r="B1134" s="137">
        <v>33</v>
      </c>
      <c r="C1134" s="137" t="s">
        <v>1073</v>
      </c>
      <c r="D1134" s="158"/>
    </row>
    <row r="1135" spans="1:4" ht="20.100000000000001" customHeight="1">
      <c r="A1135" s="137">
        <v>2133</v>
      </c>
      <c r="B1135" s="137">
        <v>34</v>
      </c>
      <c r="C1135" s="137" t="s">
        <v>1073</v>
      </c>
      <c r="D1135" s="158"/>
    </row>
    <row r="1136" spans="1:4" ht="20.100000000000001" customHeight="1">
      <c r="A1136" s="137">
        <v>2134</v>
      </c>
      <c r="B1136" s="137">
        <v>35</v>
      </c>
      <c r="C1136" s="137" t="s">
        <v>1073</v>
      </c>
      <c r="D1136" s="158"/>
    </row>
    <row r="1137" spans="1:4" ht="20.100000000000001" customHeight="1">
      <c r="A1137" s="137">
        <v>2135</v>
      </c>
      <c r="B1137" s="137">
        <v>36</v>
      </c>
      <c r="C1137" s="137" t="s">
        <v>1073</v>
      </c>
      <c r="D1137" s="158"/>
    </row>
    <row r="1138" spans="1:4" ht="20.100000000000001" customHeight="1">
      <c r="A1138" s="137">
        <v>2136</v>
      </c>
      <c r="B1138" s="137">
        <v>37</v>
      </c>
      <c r="C1138" s="137" t="s">
        <v>1073</v>
      </c>
      <c r="D1138" s="158"/>
    </row>
    <row r="1139" spans="1:4" ht="20.100000000000001" customHeight="1">
      <c r="A1139" s="137">
        <v>2137</v>
      </c>
      <c r="B1139" s="137">
        <v>38</v>
      </c>
      <c r="C1139" s="137" t="s">
        <v>1073</v>
      </c>
      <c r="D1139" s="158"/>
    </row>
    <row r="1140" spans="1:4" ht="20.100000000000001" customHeight="1">
      <c r="A1140" s="137">
        <v>2138</v>
      </c>
      <c r="B1140" s="137">
        <v>39</v>
      </c>
      <c r="C1140" s="137" t="s">
        <v>1073</v>
      </c>
      <c r="D1140" s="158"/>
    </row>
    <row r="1141" spans="1:4" ht="20.100000000000001" customHeight="1">
      <c r="A1141" s="137">
        <v>2139</v>
      </c>
      <c r="B1141" s="137">
        <v>40</v>
      </c>
      <c r="C1141" s="137" t="s">
        <v>1073</v>
      </c>
      <c r="D1141" s="158"/>
    </row>
    <row r="1142" spans="1:4" ht="20.100000000000001" customHeight="1">
      <c r="A1142" s="137">
        <v>2140</v>
      </c>
      <c r="B1142" s="137">
        <v>1</v>
      </c>
      <c r="C1142" s="137" t="s">
        <v>1106</v>
      </c>
      <c r="D1142" s="137" t="s">
        <v>1107</v>
      </c>
    </row>
    <row r="1143" spans="1:4" ht="20.100000000000001" customHeight="1">
      <c r="A1143" s="137">
        <v>2141</v>
      </c>
      <c r="B1143" s="137">
        <v>2</v>
      </c>
      <c r="C1143" s="137" t="s">
        <v>1106</v>
      </c>
      <c r="D1143" s="137" t="s">
        <v>1108</v>
      </c>
    </row>
    <row r="1144" spans="1:4" ht="20.100000000000001" customHeight="1">
      <c r="A1144" s="137">
        <v>2142</v>
      </c>
      <c r="B1144" s="137">
        <v>3</v>
      </c>
      <c r="C1144" s="137" t="s">
        <v>1106</v>
      </c>
      <c r="D1144" s="137" t="s">
        <v>1109</v>
      </c>
    </row>
    <row r="1145" spans="1:4" ht="20.100000000000001" customHeight="1">
      <c r="A1145" s="137">
        <v>2143</v>
      </c>
      <c r="B1145" s="137">
        <v>4</v>
      </c>
      <c r="C1145" s="137" t="s">
        <v>1106</v>
      </c>
      <c r="D1145" s="137" t="s">
        <v>1110</v>
      </c>
    </row>
    <row r="1146" spans="1:4" ht="20.100000000000001" customHeight="1">
      <c r="A1146" s="137">
        <v>2144</v>
      </c>
      <c r="B1146" s="137">
        <v>5</v>
      </c>
      <c r="C1146" s="137" t="s">
        <v>1106</v>
      </c>
      <c r="D1146" s="137" t="s">
        <v>1111</v>
      </c>
    </row>
    <row r="1147" spans="1:4" ht="20.100000000000001" customHeight="1">
      <c r="A1147" s="137">
        <v>2145</v>
      </c>
      <c r="B1147" s="137">
        <v>6</v>
      </c>
      <c r="C1147" s="137" t="s">
        <v>1106</v>
      </c>
      <c r="D1147" s="137" t="s">
        <v>1112</v>
      </c>
    </row>
    <row r="1148" spans="1:4" ht="20.100000000000001" customHeight="1">
      <c r="A1148" s="137">
        <v>2146</v>
      </c>
      <c r="B1148" s="137">
        <v>7</v>
      </c>
      <c r="C1148" s="137" t="s">
        <v>1106</v>
      </c>
      <c r="D1148" s="137" t="s">
        <v>1113</v>
      </c>
    </row>
    <row r="1149" spans="1:4" ht="20.100000000000001" customHeight="1">
      <c r="A1149" s="137">
        <v>2147</v>
      </c>
      <c r="B1149" s="137">
        <v>8</v>
      </c>
      <c r="C1149" s="137" t="s">
        <v>1106</v>
      </c>
      <c r="D1149" s="137" t="s">
        <v>1114</v>
      </c>
    </row>
    <row r="1150" spans="1:4" ht="20.100000000000001" customHeight="1">
      <c r="A1150" s="137">
        <v>2148</v>
      </c>
      <c r="B1150" s="137">
        <v>9</v>
      </c>
      <c r="C1150" s="137" t="s">
        <v>1106</v>
      </c>
      <c r="D1150" s="137" t="s">
        <v>1115</v>
      </c>
    </row>
    <row r="1151" spans="1:4" ht="20.100000000000001" customHeight="1">
      <c r="A1151" s="137">
        <v>2149</v>
      </c>
      <c r="B1151" s="137">
        <v>10</v>
      </c>
      <c r="C1151" s="137" t="s">
        <v>1106</v>
      </c>
      <c r="D1151" s="137" t="s">
        <v>1116</v>
      </c>
    </row>
    <row r="1152" spans="1:4" ht="20.100000000000001" customHeight="1">
      <c r="A1152" s="137">
        <v>2150</v>
      </c>
      <c r="B1152" s="137">
        <v>11</v>
      </c>
      <c r="C1152" s="137" t="s">
        <v>1106</v>
      </c>
      <c r="D1152" s="137" t="s">
        <v>1117</v>
      </c>
    </row>
    <row r="1153" spans="1:4" ht="20.100000000000001" customHeight="1">
      <c r="A1153" s="137">
        <v>2151</v>
      </c>
      <c r="B1153" s="137">
        <v>12</v>
      </c>
      <c r="C1153" s="137" t="s">
        <v>1106</v>
      </c>
      <c r="D1153" s="137" t="s">
        <v>1118</v>
      </c>
    </row>
    <row r="1154" spans="1:4" ht="20.100000000000001" customHeight="1">
      <c r="A1154" s="137">
        <v>2152</v>
      </c>
      <c r="B1154" s="137">
        <v>13</v>
      </c>
      <c r="C1154" s="137" t="s">
        <v>1106</v>
      </c>
      <c r="D1154" s="137" t="s">
        <v>1119</v>
      </c>
    </row>
    <row r="1155" spans="1:4" ht="20.100000000000001" customHeight="1">
      <c r="A1155" s="137">
        <v>2153</v>
      </c>
      <c r="B1155" s="137">
        <v>14</v>
      </c>
      <c r="C1155" s="137" t="s">
        <v>1106</v>
      </c>
      <c r="D1155" s="137" t="s">
        <v>1120</v>
      </c>
    </row>
    <row r="1156" spans="1:4" ht="20.100000000000001" customHeight="1">
      <c r="A1156" s="137">
        <v>2154</v>
      </c>
      <c r="B1156" s="137">
        <v>15</v>
      </c>
      <c r="C1156" s="137" t="s">
        <v>1106</v>
      </c>
      <c r="D1156" s="137" t="s">
        <v>1121</v>
      </c>
    </row>
    <row r="1157" spans="1:4" ht="20.100000000000001" customHeight="1">
      <c r="A1157" s="137">
        <v>2155</v>
      </c>
      <c r="B1157" s="137">
        <v>16</v>
      </c>
      <c r="C1157" s="137" t="s">
        <v>1106</v>
      </c>
      <c r="D1157" s="137" t="s">
        <v>1122</v>
      </c>
    </row>
    <row r="1158" spans="1:4" ht="20.100000000000001" customHeight="1">
      <c r="A1158" s="137">
        <v>2156</v>
      </c>
      <c r="B1158" s="137">
        <v>17</v>
      </c>
      <c r="C1158" s="137" t="s">
        <v>1106</v>
      </c>
      <c r="D1158" s="137" t="s">
        <v>1123</v>
      </c>
    </row>
    <row r="1159" spans="1:4" ht="20.100000000000001" customHeight="1">
      <c r="A1159" s="137">
        <v>2157</v>
      </c>
      <c r="B1159" s="137">
        <v>18</v>
      </c>
      <c r="C1159" s="137" t="s">
        <v>1106</v>
      </c>
      <c r="D1159" s="137" t="s">
        <v>1124</v>
      </c>
    </row>
    <row r="1160" spans="1:4" ht="20.100000000000001" customHeight="1">
      <c r="A1160" s="137">
        <v>2158</v>
      </c>
      <c r="B1160" s="137">
        <v>19</v>
      </c>
      <c r="C1160" s="137" t="s">
        <v>1106</v>
      </c>
      <c r="D1160" s="137" t="s">
        <v>1125</v>
      </c>
    </row>
    <row r="1161" spans="1:4" ht="20.100000000000001" customHeight="1">
      <c r="A1161" s="137">
        <v>2159</v>
      </c>
      <c r="B1161" s="137">
        <v>20</v>
      </c>
      <c r="C1161" s="137" t="s">
        <v>1106</v>
      </c>
      <c r="D1161" s="137" t="s">
        <v>1126</v>
      </c>
    </row>
    <row r="1162" spans="1:4" ht="20.100000000000001" customHeight="1">
      <c r="A1162" s="137">
        <v>2160</v>
      </c>
      <c r="B1162" s="137">
        <v>21</v>
      </c>
      <c r="C1162" s="137" t="s">
        <v>1106</v>
      </c>
      <c r="D1162" s="137" t="s">
        <v>1127</v>
      </c>
    </row>
    <row r="1163" spans="1:4" ht="20.100000000000001" customHeight="1">
      <c r="A1163" s="137">
        <v>2161</v>
      </c>
      <c r="B1163" s="137">
        <v>22</v>
      </c>
      <c r="C1163" s="137" t="s">
        <v>1106</v>
      </c>
      <c r="D1163" s="137" t="s">
        <v>1128</v>
      </c>
    </row>
    <row r="1164" spans="1:4" ht="20.100000000000001" customHeight="1">
      <c r="A1164" s="137">
        <v>2162</v>
      </c>
      <c r="B1164" s="137">
        <v>23</v>
      </c>
      <c r="C1164" s="137" t="s">
        <v>1106</v>
      </c>
      <c r="D1164" s="137" t="s">
        <v>1129</v>
      </c>
    </row>
    <row r="1165" spans="1:4" ht="20.100000000000001" customHeight="1">
      <c r="A1165" s="137">
        <v>2163</v>
      </c>
      <c r="B1165" s="137">
        <v>24</v>
      </c>
      <c r="C1165" s="137" t="s">
        <v>1106</v>
      </c>
      <c r="D1165" s="137" t="s">
        <v>1130</v>
      </c>
    </row>
    <row r="1166" spans="1:4" ht="20.100000000000001" customHeight="1">
      <c r="A1166" s="137">
        <v>2164</v>
      </c>
      <c r="B1166" s="137">
        <v>25</v>
      </c>
      <c r="C1166" s="137" t="s">
        <v>1106</v>
      </c>
      <c r="D1166" s="137" t="s">
        <v>1131</v>
      </c>
    </row>
    <row r="1167" spans="1:4" ht="20.100000000000001" customHeight="1">
      <c r="A1167" s="137">
        <v>2165</v>
      </c>
      <c r="B1167" s="137">
        <v>26</v>
      </c>
      <c r="C1167" s="137" t="s">
        <v>1106</v>
      </c>
      <c r="D1167" s="137" t="s">
        <v>1132</v>
      </c>
    </row>
    <row r="1168" spans="1:4" ht="20.100000000000001" customHeight="1">
      <c r="A1168" s="137">
        <v>2166</v>
      </c>
      <c r="B1168" s="137">
        <v>27</v>
      </c>
      <c r="C1168" s="137" t="s">
        <v>1106</v>
      </c>
      <c r="D1168" s="137" t="s">
        <v>1133</v>
      </c>
    </row>
    <row r="1169" spans="1:4" ht="20.100000000000001" customHeight="1">
      <c r="A1169" s="137">
        <v>2167</v>
      </c>
      <c r="B1169" s="137">
        <v>28</v>
      </c>
      <c r="C1169" s="137" t="s">
        <v>1106</v>
      </c>
      <c r="D1169" s="137" t="s">
        <v>1134</v>
      </c>
    </row>
    <row r="1170" spans="1:4" ht="20.100000000000001" customHeight="1">
      <c r="A1170" s="137">
        <v>2168</v>
      </c>
      <c r="B1170" s="137">
        <v>29</v>
      </c>
      <c r="C1170" s="137" t="s">
        <v>1106</v>
      </c>
      <c r="D1170" s="137" t="s">
        <v>1135</v>
      </c>
    </row>
    <row r="1171" spans="1:4" ht="20.100000000000001" customHeight="1">
      <c r="A1171" s="137">
        <v>2169</v>
      </c>
      <c r="B1171" s="137">
        <v>30</v>
      </c>
      <c r="C1171" s="137" t="s">
        <v>1106</v>
      </c>
      <c r="D1171" s="137" t="s">
        <v>1136</v>
      </c>
    </row>
    <row r="1172" spans="1:4" ht="20.100000000000001" customHeight="1">
      <c r="A1172" s="137">
        <v>2170</v>
      </c>
      <c r="B1172" s="137">
        <v>31</v>
      </c>
      <c r="C1172" s="137" t="s">
        <v>1106</v>
      </c>
      <c r="D1172" s="137" t="s">
        <v>1137</v>
      </c>
    </row>
    <row r="1173" spans="1:4" ht="20.100000000000001" customHeight="1">
      <c r="A1173" s="137">
        <v>2171</v>
      </c>
      <c r="B1173" s="137">
        <v>32</v>
      </c>
      <c r="C1173" s="137" t="s">
        <v>1106</v>
      </c>
      <c r="D1173" s="137" t="s">
        <v>1138</v>
      </c>
    </row>
    <row r="1174" spans="1:4" ht="20.100000000000001" customHeight="1">
      <c r="A1174" s="137">
        <v>2172</v>
      </c>
      <c r="B1174" s="137">
        <v>33</v>
      </c>
      <c r="C1174" s="137" t="s">
        <v>1106</v>
      </c>
      <c r="D1174" s="137" t="s">
        <v>1139</v>
      </c>
    </row>
    <row r="1175" spans="1:4" ht="20.100000000000001" customHeight="1">
      <c r="A1175" s="137">
        <v>2173</v>
      </c>
      <c r="B1175" s="137">
        <v>34</v>
      </c>
      <c r="C1175" s="137" t="s">
        <v>1106</v>
      </c>
      <c r="D1175" s="137" t="s">
        <v>1140</v>
      </c>
    </row>
    <row r="1176" spans="1:4" ht="20.100000000000001" customHeight="1">
      <c r="A1176" s="137">
        <v>2174</v>
      </c>
      <c r="B1176" s="137">
        <v>35</v>
      </c>
      <c r="C1176" s="137" t="s">
        <v>1106</v>
      </c>
      <c r="D1176" s="137" t="s">
        <v>1141</v>
      </c>
    </row>
    <row r="1177" spans="1:4" ht="20.100000000000001" customHeight="1">
      <c r="A1177" s="137">
        <v>2175</v>
      </c>
      <c r="B1177" s="137">
        <v>36</v>
      </c>
      <c r="C1177" s="137" t="s">
        <v>1106</v>
      </c>
      <c r="D1177" s="137" t="s">
        <v>1142</v>
      </c>
    </row>
    <row r="1178" spans="1:4" ht="20.100000000000001" customHeight="1">
      <c r="A1178" s="137">
        <v>2176</v>
      </c>
      <c r="B1178" s="137">
        <v>37</v>
      </c>
      <c r="C1178" s="137" t="s">
        <v>1106</v>
      </c>
      <c r="D1178" s="137" t="s">
        <v>1143</v>
      </c>
    </row>
    <row r="1179" spans="1:4" ht="20.100000000000001" customHeight="1">
      <c r="A1179" s="137">
        <v>2177</v>
      </c>
      <c r="B1179" s="137">
        <v>38</v>
      </c>
      <c r="C1179" s="137" t="s">
        <v>1106</v>
      </c>
      <c r="D1179" s="137" t="s">
        <v>1144</v>
      </c>
    </row>
    <row r="1180" spans="1:4" ht="20.100000000000001" customHeight="1">
      <c r="A1180" s="137">
        <v>2178</v>
      </c>
      <c r="B1180" s="137">
        <v>39</v>
      </c>
      <c r="C1180" s="137" t="s">
        <v>1106</v>
      </c>
      <c r="D1180" s="137" t="s">
        <v>1145</v>
      </c>
    </row>
    <row r="1181" spans="1:4" ht="20.100000000000001" customHeight="1">
      <c r="A1181" s="137">
        <v>2179</v>
      </c>
      <c r="B1181" s="137">
        <v>40</v>
      </c>
      <c r="C1181" s="137" t="s">
        <v>1106</v>
      </c>
      <c r="D1181" s="137" t="s">
        <v>1146</v>
      </c>
    </row>
    <row r="1182" spans="1:4" ht="20.100000000000001" customHeight="1">
      <c r="A1182" s="137">
        <v>2180</v>
      </c>
      <c r="B1182" s="137">
        <v>41</v>
      </c>
      <c r="C1182" s="137" t="s">
        <v>1106</v>
      </c>
      <c r="D1182" s="137" t="s">
        <v>1079</v>
      </c>
    </row>
    <row r="1183" spans="1:4" ht="20.100000000000001" customHeight="1">
      <c r="A1183" s="137">
        <v>2181</v>
      </c>
      <c r="B1183" s="137">
        <v>42</v>
      </c>
      <c r="C1183" s="137" t="s">
        <v>1106</v>
      </c>
      <c r="D1183" s="158"/>
    </row>
    <row r="1184" spans="1:4" ht="20.100000000000001" customHeight="1">
      <c r="A1184" s="137">
        <v>2182</v>
      </c>
      <c r="B1184" s="137">
        <v>43</v>
      </c>
      <c r="C1184" s="137" t="s">
        <v>1106</v>
      </c>
      <c r="D1184" s="158"/>
    </row>
    <row r="1185" spans="1:4" ht="20.100000000000001" customHeight="1">
      <c r="A1185" s="137">
        <v>2183</v>
      </c>
      <c r="B1185" s="137">
        <v>44</v>
      </c>
      <c r="C1185" s="137" t="s">
        <v>1106</v>
      </c>
      <c r="D1185" s="158"/>
    </row>
    <row r="1186" spans="1:4" ht="20.100000000000001" customHeight="1">
      <c r="A1186" s="137">
        <v>2184</v>
      </c>
      <c r="B1186" s="137">
        <v>45</v>
      </c>
      <c r="C1186" s="137" t="s">
        <v>1106</v>
      </c>
      <c r="D1186" s="158"/>
    </row>
    <row r="1187" spans="1:4" ht="20.100000000000001" customHeight="1">
      <c r="A1187" s="137">
        <v>2185</v>
      </c>
      <c r="B1187" s="137">
        <v>46</v>
      </c>
      <c r="C1187" s="137" t="s">
        <v>1106</v>
      </c>
      <c r="D1187" s="158"/>
    </row>
    <row r="1188" spans="1:4" ht="20.100000000000001" customHeight="1">
      <c r="A1188" s="137">
        <v>2186</v>
      </c>
      <c r="B1188" s="137">
        <v>47</v>
      </c>
      <c r="C1188" s="137" t="s">
        <v>1106</v>
      </c>
      <c r="D1188" s="158"/>
    </row>
    <row r="1189" spans="1:4" ht="20.100000000000001" customHeight="1">
      <c r="A1189" s="137">
        <v>2187</v>
      </c>
      <c r="B1189" s="137">
        <v>48</v>
      </c>
      <c r="C1189" s="137" t="s">
        <v>1106</v>
      </c>
      <c r="D1189" s="158"/>
    </row>
    <row r="1190" spans="1:4" ht="20.100000000000001" customHeight="1">
      <c r="A1190" s="137">
        <v>2188</v>
      </c>
      <c r="B1190" s="137">
        <v>49</v>
      </c>
      <c r="C1190" s="137" t="s">
        <v>1106</v>
      </c>
      <c r="D1190" s="158"/>
    </row>
    <row r="1191" spans="1:4" ht="20.100000000000001" customHeight="1">
      <c r="A1191" s="137">
        <v>2189</v>
      </c>
      <c r="B1191" s="137">
        <v>50</v>
      </c>
      <c r="C1191" s="137" t="s">
        <v>1106</v>
      </c>
      <c r="D1191" s="158"/>
    </row>
    <row r="1192" spans="1:4" ht="20.100000000000001" customHeight="1">
      <c r="A1192" s="137">
        <v>2190</v>
      </c>
      <c r="B1192" s="137">
        <v>1</v>
      </c>
      <c r="C1192" s="137" t="s">
        <v>1147</v>
      </c>
      <c r="D1192" s="137" t="s">
        <v>1148</v>
      </c>
    </row>
    <row r="1193" spans="1:4" ht="20.100000000000001" customHeight="1">
      <c r="A1193" s="137">
        <v>2191</v>
      </c>
      <c r="B1193" s="137">
        <v>2</v>
      </c>
      <c r="C1193" s="137" t="s">
        <v>1147</v>
      </c>
      <c r="D1193" s="137" t="s">
        <v>1149</v>
      </c>
    </row>
    <row r="1194" spans="1:4" ht="20.100000000000001" customHeight="1">
      <c r="A1194" s="137">
        <v>2192</v>
      </c>
      <c r="B1194" s="137">
        <v>3</v>
      </c>
      <c r="C1194" s="137" t="s">
        <v>1147</v>
      </c>
      <c r="D1194" s="137" t="s">
        <v>1150</v>
      </c>
    </row>
    <row r="1195" spans="1:4" ht="20.100000000000001" customHeight="1">
      <c r="A1195" s="137">
        <v>2193</v>
      </c>
      <c r="B1195" s="137">
        <v>4</v>
      </c>
      <c r="C1195" s="137" t="s">
        <v>1147</v>
      </c>
      <c r="D1195" s="137" t="s">
        <v>1151</v>
      </c>
    </row>
    <row r="1196" spans="1:4" ht="20.100000000000001" customHeight="1">
      <c r="A1196" s="137">
        <v>2194</v>
      </c>
      <c r="B1196" s="137">
        <v>5</v>
      </c>
      <c r="C1196" s="137" t="s">
        <v>1147</v>
      </c>
      <c r="D1196" s="137" t="s">
        <v>1152</v>
      </c>
    </row>
    <row r="1197" spans="1:4" ht="20.100000000000001" customHeight="1">
      <c r="A1197" s="137">
        <v>2195</v>
      </c>
      <c r="B1197" s="137">
        <v>6</v>
      </c>
      <c r="C1197" s="137" t="s">
        <v>1147</v>
      </c>
      <c r="D1197" s="137" t="s">
        <v>1153</v>
      </c>
    </row>
    <row r="1198" spans="1:4" ht="20.100000000000001" customHeight="1">
      <c r="A1198" s="137">
        <v>2196</v>
      </c>
      <c r="B1198" s="137">
        <v>7</v>
      </c>
      <c r="C1198" s="137" t="s">
        <v>1147</v>
      </c>
      <c r="D1198" s="137" t="s">
        <v>1154</v>
      </c>
    </row>
    <row r="1199" spans="1:4" ht="20.100000000000001" customHeight="1">
      <c r="A1199" s="137">
        <v>2197</v>
      </c>
      <c r="B1199" s="137">
        <v>8</v>
      </c>
      <c r="C1199" s="137" t="s">
        <v>1147</v>
      </c>
      <c r="D1199" s="137" t="s">
        <v>1155</v>
      </c>
    </row>
    <row r="1200" spans="1:4" ht="20.100000000000001" customHeight="1">
      <c r="A1200" s="137">
        <v>2198</v>
      </c>
      <c r="B1200" s="137">
        <v>9</v>
      </c>
      <c r="C1200" s="137" t="s">
        <v>1147</v>
      </c>
      <c r="D1200" s="137" t="s">
        <v>1156</v>
      </c>
    </row>
    <row r="1201" spans="1:4" ht="20.100000000000001" customHeight="1">
      <c r="A1201" s="137">
        <v>2199</v>
      </c>
      <c r="B1201" s="137">
        <v>10</v>
      </c>
      <c r="C1201" s="137" t="s">
        <v>1147</v>
      </c>
      <c r="D1201" s="137" t="s">
        <v>1157</v>
      </c>
    </row>
    <row r="1202" spans="1:4" ht="20.100000000000001" customHeight="1">
      <c r="A1202" s="137">
        <v>2200</v>
      </c>
      <c r="B1202" s="137">
        <v>11</v>
      </c>
      <c r="C1202" s="137" t="s">
        <v>1147</v>
      </c>
      <c r="D1202" s="137" t="s">
        <v>1158</v>
      </c>
    </row>
    <row r="1203" spans="1:4" ht="20.100000000000001" customHeight="1">
      <c r="A1203" s="137">
        <v>2201</v>
      </c>
      <c r="B1203" s="137">
        <v>12</v>
      </c>
      <c r="C1203" s="137" t="s">
        <v>1147</v>
      </c>
      <c r="D1203" s="137" t="s">
        <v>1159</v>
      </c>
    </row>
    <row r="1204" spans="1:4" ht="20.100000000000001" customHeight="1">
      <c r="A1204" s="137">
        <v>2202</v>
      </c>
      <c r="B1204" s="137">
        <v>13</v>
      </c>
      <c r="C1204" s="137" t="s">
        <v>1147</v>
      </c>
      <c r="D1204" s="137" t="s">
        <v>1160</v>
      </c>
    </row>
    <row r="1205" spans="1:4" ht="20.100000000000001" customHeight="1">
      <c r="A1205" s="137">
        <v>2203</v>
      </c>
      <c r="B1205" s="137">
        <v>14</v>
      </c>
      <c r="C1205" s="137" t="s">
        <v>1147</v>
      </c>
      <c r="D1205" s="137" t="s">
        <v>1161</v>
      </c>
    </row>
    <row r="1206" spans="1:4" ht="20.100000000000001" customHeight="1">
      <c r="A1206" s="137">
        <v>2204</v>
      </c>
      <c r="B1206" s="137">
        <v>15</v>
      </c>
      <c r="C1206" s="137" t="s">
        <v>1147</v>
      </c>
      <c r="D1206" s="137" t="s">
        <v>1162</v>
      </c>
    </row>
    <row r="1207" spans="1:4" ht="20.100000000000001" customHeight="1">
      <c r="A1207" s="137">
        <v>2205</v>
      </c>
      <c r="B1207" s="137">
        <v>16</v>
      </c>
      <c r="C1207" s="137" t="s">
        <v>1147</v>
      </c>
      <c r="D1207" s="137" t="s">
        <v>1163</v>
      </c>
    </row>
    <row r="1208" spans="1:4" ht="20.100000000000001" customHeight="1">
      <c r="A1208" s="137">
        <v>2206</v>
      </c>
      <c r="B1208" s="137">
        <v>17</v>
      </c>
      <c r="C1208" s="137" t="s">
        <v>1147</v>
      </c>
      <c r="D1208" s="137" t="s">
        <v>1164</v>
      </c>
    </row>
    <row r="1209" spans="1:4" ht="20.100000000000001" customHeight="1">
      <c r="A1209" s="137">
        <v>2207</v>
      </c>
      <c r="B1209" s="137">
        <v>18</v>
      </c>
      <c r="C1209" s="137" t="s">
        <v>1147</v>
      </c>
      <c r="D1209" s="137" t="s">
        <v>1165</v>
      </c>
    </row>
    <row r="1210" spans="1:4" ht="20.100000000000001" customHeight="1">
      <c r="A1210" s="137">
        <v>2208</v>
      </c>
      <c r="B1210" s="137">
        <v>19</v>
      </c>
      <c r="C1210" s="137" t="s">
        <v>1147</v>
      </c>
      <c r="D1210" s="137" t="s">
        <v>1166</v>
      </c>
    </row>
    <row r="1211" spans="1:4" ht="20.100000000000001" customHeight="1">
      <c r="A1211" s="137">
        <v>2209</v>
      </c>
      <c r="B1211" s="137">
        <v>20</v>
      </c>
      <c r="C1211" s="137" t="s">
        <v>1147</v>
      </c>
      <c r="D1211" s="137" t="s">
        <v>1167</v>
      </c>
    </row>
    <row r="1212" spans="1:4" ht="20.100000000000001" customHeight="1">
      <c r="A1212" s="137">
        <v>2210</v>
      </c>
      <c r="B1212" s="137">
        <v>21</v>
      </c>
      <c r="C1212" s="137" t="s">
        <v>1147</v>
      </c>
      <c r="D1212" s="137" t="s">
        <v>1168</v>
      </c>
    </row>
    <row r="1213" spans="1:4" ht="20.100000000000001" customHeight="1">
      <c r="A1213" s="137">
        <v>2211</v>
      </c>
      <c r="B1213" s="137">
        <v>22</v>
      </c>
      <c r="C1213" s="137" t="s">
        <v>1147</v>
      </c>
      <c r="D1213" s="137" t="s">
        <v>1169</v>
      </c>
    </row>
    <row r="1214" spans="1:4" ht="20.100000000000001" customHeight="1">
      <c r="A1214" s="137">
        <v>2212</v>
      </c>
      <c r="B1214" s="137">
        <v>23</v>
      </c>
      <c r="C1214" s="137" t="s">
        <v>1147</v>
      </c>
      <c r="D1214" s="137" t="s">
        <v>1170</v>
      </c>
    </row>
    <row r="1215" spans="1:4" ht="20.100000000000001" customHeight="1">
      <c r="A1215" s="137">
        <v>2213</v>
      </c>
      <c r="B1215" s="137">
        <v>24</v>
      </c>
      <c r="C1215" s="137" t="s">
        <v>1147</v>
      </c>
      <c r="D1215" s="137" t="s">
        <v>1171</v>
      </c>
    </row>
    <row r="1216" spans="1:4" ht="20.100000000000001" customHeight="1">
      <c r="A1216" s="137">
        <v>2214</v>
      </c>
      <c r="B1216" s="137">
        <v>25</v>
      </c>
      <c r="C1216" s="137" t="s">
        <v>1147</v>
      </c>
      <c r="D1216" s="137" t="s">
        <v>1172</v>
      </c>
    </row>
    <row r="1217" spans="1:4" ht="20.100000000000001" customHeight="1">
      <c r="A1217" s="137">
        <v>2215</v>
      </c>
      <c r="B1217" s="137">
        <v>26</v>
      </c>
      <c r="C1217" s="137" t="s">
        <v>1147</v>
      </c>
      <c r="D1217" s="137" t="s">
        <v>1173</v>
      </c>
    </row>
    <row r="1218" spans="1:4" ht="20.100000000000001" customHeight="1">
      <c r="A1218" s="137">
        <v>2216</v>
      </c>
      <c r="B1218" s="137">
        <v>27</v>
      </c>
      <c r="C1218" s="137" t="s">
        <v>1147</v>
      </c>
      <c r="D1218" s="137" t="s">
        <v>1174</v>
      </c>
    </row>
    <row r="1219" spans="1:4" ht="20.100000000000001" customHeight="1">
      <c r="A1219" s="137">
        <v>2217</v>
      </c>
      <c r="B1219" s="137">
        <v>28</v>
      </c>
      <c r="C1219" s="137" t="s">
        <v>1147</v>
      </c>
      <c r="D1219" s="137" t="s">
        <v>1175</v>
      </c>
    </row>
    <row r="1220" spans="1:4" ht="20.100000000000001" customHeight="1">
      <c r="A1220" s="137">
        <v>2218</v>
      </c>
      <c r="B1220" s="137">
        <v>29</v>
      </c>
      <c r="C1220" s="137" t="s">
        <v>1147</v>
      </c>
      <c r="D1220" s="137" t="s">
        <v>1176</v>
      </c>
    </row>
    <row r="1221" spans="1:4" ht="20.100000000000001" customHeight="1">
      <c r="A1221" s="137">
        <v>2219</v>
      </c>
      <c r="B1221" s="137">
        <v>30</v>
      </c>
      <c r="C1221" s="137" t="s">
        <v>1147</v>
      </c>
      <c r="D1221" s="137" t="s">
        <v>1177</v>
      </c>
    </row>
    <row r="1222" spans="1:4" ht="20.100000000000001" customHeight="1">
      <c r="A1222" s="137">
        <v>2220</v>
      </c>
      <c r="B1222" s="137">
        <v>31</v>
      </c>
      <c r="C1222" s="137" t="s">
        <v>1147</v>
      </c>
      <c r="D1222" s="137" t="s">
        <v>1178</v>
      </c>
    </row>
    <row r="1223" spans="1:4" ht="20.100000000000001" customHeight="1">
      <c r="A1223" s="137">
        <v>2221</v>
      </c>
      <c r="B1223" s="137">
        <v>32</v>
      </c>
      <c r="C1223" s="137" t="s">
        <v>1147</v>
      </c>
      <c r="D1223" s="137" t="s">
        <v>1179</v>
      </c>
    </row>
    <row r="1224" spans="1:4" ht="20.100000000000001" customHeight="1">
      <c r="A1224" s="137">
        <v>2222</v>
      </c>
      <c r="B1224" s="137">
        <v>33</v>
      </c>
      <c r="C1224" s="137" t="s">
        <v>1147</v>
      </c>
      <c r="D1224" s="158"/>
    </row>
    <row r="1225" spans="1:4" ht="20.100000000000001" customHeight="1">
      <c r="A1225" s="137">
        <v>2223</v>
      </c>
      <c r="B1225" s="137">
        <v>34</v>
      </c>
      <c r="C1225" s="137" t="s">
        <v>1147</v>
      </c>
      <c r="D1225" s="158"/>
    </row>
    <row r="1226" spans="1:4" ht="20.100000000000001" customHeight="1">
      <c r="A1226" s="137">
        <v>2224</v>
      </c>
      <c r="B1226" s="137">
        <v>35</v>
      </c>
      <c r="C1226" s="137" t="s">
        <v>1147</v>
      </c>
      <c r="D1226" s="158"/>
    </row>
    <row r="1227" spans="1:4" ht="20.100000000000001" customHeight="1">
      <c r="A1227" s="137">
        <v>2225</v>
      </c>
      <c r="B1227" s="137">
        <v>36</v>
      </c>
      <c r="C1227" s="137" t="s">
        <v>1147</v>
      </c>
      <c r="D1227" s="158"/>
    </row>
    <row r="1228" spans="1:4" ht="20.100000000000001" customHeight="1">
      <c r="A1228" s="137">
        <v>2226</v>
      </c>
      <c r="B1228" s="137">
        <v>37</v>
      </c>
      <c r="C1228" s="137" t="s">
        <v>1147</v>
      </c>
      <c r="D1228" s="158"/>
    </row>
    <row r="1229" spans="1:4" ht="20.100000000000001" customHeight="1">
      <c r="A1229" s="137">
        <v>2227</v>
      </c>
      <c r="B1229" s="137">
        <v>38</v>
      </c>
      <c r="C1229" s="137" t="s">
        <v>1147</v>
      </c>
      <c r="D1229" s="158"/>
    </row>
    <row r="1230" spans="1:4" ht="20.100000000000001" customHeight="1">
      <c r="A1230" s="137">
        <v>2228</v>
      </c>
      <c r="B1230" s="137">
        <v>39</v>
      </c>
      <c r="C1230" s="137" t="s">
        <v>1147</v>
      </c>
      <c r="D1230" s="158"/>
    </row>
    <row r="1231" spans="1:4" ht="20.100000000000001" customHeight="1">
      <c r="A1231" s="137">
        <v>2229</v>
      </c>
      <c r="B1231" s="137">
        <v>40</v>
      </c>
      <c r="C1231" s="137" t="s">
        <v>1147</v>
      </c>
      <c r="D1231" s="158"/>
    </row>
    <row r="1232" spans="1:4" ht="20.100000000000001" customHeight="1">
      <c r="A1232" s="137">
        <v>2230</v>
      </c>
      <c r="B1232" s="137">
        <v>1</v>
      </c>
      <c r="C1232" s="137" t="s">
        <v>1180</v>
      </c>
      <c r="D1232" s="137" t="s">
        <v>1181</v>
      </c>
    </row>
    <row r="1233" spans="1:4" ht="20.100000000000001" customHeight="1">
      <c r="A1233" s="137">
        <v>2231</v>
      </c>
      <c r="B1233" s="137">
        <v>2</v>
      </c>
      <c r="C1233" s="137" t="s">
        <v>1180</v>
      </c>
      <c r="D1233" s="137" t="s">
        <v>1182</v>
      </c>
    </row>
    <row r="1234" spans="1:4" ht="20.100000000000001" customHeight="1">
      <c r="A1234" s="137">
        <v>2232</v>
      </c>
      <c r="B1234" s="137">
        <v>3</v>
      </c>
      <c r="C1234" s="137" t="s">
        <v>1180</v>
      </c>
      <c r="D1234" s="137" t="s">
        <v>1183</v>
      </c>
    </row>
    <row r="1235" spans="1:4" ht="20.100000000000001" customHeight="1">
      <c r="A1235" s="137">
        <v>2233</v>
      </c>
      <c r="B1235" s="137">
        <v>4</v>
      </c>
      <c r="C1235" s="137" t="s">
        <v>1180</v>
      </c>
      <c r="D1235" s="137" t="s">
        <v>1184</v>
      </c>
    </row>
    <row r="1236" spans="1:4" ht="20.100000000000001" customHeight="1">
      <c r="A1236" s="137">
        <v>2234</v>
      </c>
      <c r="B1236" s="137">
        <v>5</v>
      </c>
      <c r="C1236" s="137" t="s">
        <v>1180</v>
      </c>
      <c r="D1236" s="137" t="s">
        <v>1185</v>
      </c>
    </row>
    <row r="1237" spans="1:4" ht="20.100000000000001" customHeight="1">
      <c r="A1237" s="137">
        <v>2235</v>
      </c>
      <c r="B1237" s="137">
        <v>6</v>
      </c>
      <c r="C1237" s="137" t="s">
        <v>1180</v>
      </c>
      <c r="D1237" s="137" t="s">
        <v>1186</v>
      </c>
    </row>
    <row r="1238" spans="1:4" ht="20.100000000000001" customHeight="1">
      <c r="A1238" s="137">
        <v>2236</v>
      </c>
      <c r="B1238" s="137">
        <v>7</v>
      </c>
      <c r="C1238" s="137" t="s">
        <v>1180</v>
      </c>
      <c r="D1238" s="137" t="s">
        <v>1187</v>
      </c>
    </row>
    <row r="1239" spans="1:4" ht="20.100000000000001" customHeight="1">
      <c r="A1239" s="137">
        <v>2237</v>
      </c>
      <c r="B1239" s="137">
        <v>8</v>
      </c>
      <c r="C1239" s="137" t="s">
        <v>1180</v>
      </c>
      <c r="D1239" s="137" t="s">
        <v>1188</v>
      </c>
    </row>
    <row r="1240" spans="1:4" ht="20.100000000000001" customHeight="1">
      <c r="A1240" s="137">
        <v>2238</v>
      </c>
      <c r="B1240" s="137">
        <v>9</v>
      </c>
      <c r="C1240" s="137" t="s">
        <v>1180</v>
      </c>
      <c r="D1240" s="137" t="s">
        <v>1189</v>
      </c>
    </row>
    <row r="1241" spans="1:4" ht="20.100000000000001" customHeight="1">
      <c r="A1241" s="137">
        <v>2239</v>
      </c>
      <c r="B1241" s="137">
        <v>10</v>
      </c>
      <c r="C1241" s="137" t="s">
        <v>1180</v>
      </c>
      <c r="D1241" s="137" t="s">
        <v>1190</v>
      </c>
    </row>
    <row r="1242" spans="1:4" ht="20.100000000000001" customHeight="1">
      <c r="A1242" s="137">
        <v>2240</v>
      </c>
      <c r="B1242" s="137">
        <v>11</v>
      </c>
      <c r="C1242" s="137" t="s">
        <v>1180</v>
      </c>
      <c r="D1242" s="137" t="s">
        <v>1191</v>
      </c>
    </row>
    <row r="1243" spans="1:4" ht="20.100000000000001" customHeight="1">
      <c r="A1243" s="137">
        <v>2241</v>
      </c>
      <c r="B1243" s="137">
        <v>12</v>
      </c>
      <c r="C1243" s="137" t="s">
        <v>1180</v>
      </c>
      <c r="D1243" s="137" t="s">
        <v>1192</v>
      </c>
    </row>
    <row r="1244" spans="1:4" ht="20.100000000000001" customHeight="1">
      <c r="A1244" s="137">
        <v>2242</v>
      </c>
      <c r="B1244" s="137">
        <v>13</v>
      </c>
      <c r="C1244" s="137" t="s">
        <v>1180</v>
      </c>
      <c r="D1244" s="137" t="s">
        <v>1193</v>
      </c>
    </row>
    <row r="1245" spans="1:4" ht="20.100000000000001" customHeight="1">
      <c r="A1245" s="137">
        <v>2243</v>
      </c>
      <c r="B1245" s="137">
        <v>14</v>
      </c>
      <c r="C1245" s="137" t="s">
        <v>1180</v>
      </c>
      <c r="D1245" s="137" t="s">
        <v>1194</v>
      </c>
    </row>
    <row r="1246" spans="1:4" ht="20.100000000000001" customHeight="1">
      <c r="A1246" s="137">
        <v>2244</v>
      </c>
      <c r="B1246" s="137">
        <v>15</v>
      </c>
      <c r="C1246" s="137" t="s">
        <v>1180</v>
      </c>
      <c r="D1246" s="137" t="s">
        <v>1195</v>
      </c>
    </row>
    <row r="1247" spans="1:4" ht="20.100000000000001" customHeight="1">
      <c r="A1247" s="137">
        <v>2245</v>
      </c>
      <c r="B1247" s="137">
        <v>16</v>
      </c>
      <c r="C1247" s="137" t="s">
        <v>1180</v>
      </c>
      <c r="D1247" s="137" t="s">
        <v>1196</v>
      </c>
    </row>
    <row r="1248" spans="1:4" ht="20.100000000000001" customHeight="1">
      <c r="A1248" s="137">
        <v>2246</v>
      </c>
      <c r="B1248" s="137">
        <v>17</v>
      </c>
      <c r="C1248" s="137" t="s">
        <v>1180</v>
      </c>
      <c r="D1248" s="137" t="s">
        <v>1197</v>
      </c>
    </row>
    <row r="1249" spans="1:4" ht="20.100000000000001" customHeight="1">
      <c r="A1249" s="137">
        <v>2247</v>
      </c>
      <c r="B1249" s="137">
        <v>18</v>
      </c>
      <c r="C1249" s="137" t="s">
        <v>1180</v>
      </c>
      <c r="D1249" s="137" t="s">
        <v>1198</v>
      </c>
    </row>
    <row r="1250" spans="1:4" ht="20.100000000000001" customHeight="1">
      <c r="A1250" s="137">
        <v>2248</v>
      </c>
      <c r="B1250" s="137">
        <v>19</v>
      </c>
      <c r="C1250" s="137" t="s">
        <v>1180</v>
      </c>
      <c r="D1250" s="137" t="s">
        <v>1199</v>
      </c>
    </row>
    <row r="1251" spans="1:4" ht="20.100000000000001" customHeight="1">
      <c r="A1251" s="137">
        <v>2249</v>
      </c>
      <c r="B1251" s="137">
        <v>20</v>
      </c>
      <c r="C1251" s="137" t="s">
        <v>1180</v>
      </c>
      <c r="D1251" s="137" t="s">
        <v>1200</v>
      </c>
    </row>
    <row r="1252" spans="1:4" ht="20.100000000000001" customHeight="1">
      <c r="A1252" s="137">
        <v>2250</v>
      </c>
      <c r="B1252" s="137">
        <v>21</v>
      </c>
      <c r="C1252" s="137" t="s">
        <v>1180</v>
      </c>
      <c r="D1252" s="137" t="s">
        <v>1201</v>
      </c>
    </row>
    <row r="1253" spans="1:4" ht="20.100000000000001" customHeight="1">
      <c r="A1253" s="137">
        <v>2251</v>
      </c>
      <c r="B1253" s="137">
        <v>22</v>
      </c>
      <c r="C1253" s="137" t="s">
        <v>1180</v>
      </c>
      <c r="D1253" s="137" t="s">
        <v>1202</v>
      </c>
    </row>
    <row r="1254" spans="1:4" ht="20.100000000000001" customHeight="1">
      <c r="A1254" s="137">
        <v>2252</v>
      </c>
      <c r="B1254" s="137">
        <v>23</v>
      </c>
      <c r="C1254" s="137" t="s">
        <v>1180</v>
      </c>
      <c r="D1254" s="158"/>
    </row>
    <row r="1255" spans="1:4" ht="20.100000000000001" customHeight="1">
      <c r="A1255" s="137">
        <v>2253</v>
      </c>
      <c r="B1255" s="137">
        <v>24</v>
      </c>
      <c r="C1255" s="137" t="s">
        <v>1180</v>
      </c>
      <c r="D1255" s="158"/>
    </row>
    <row r="1256" spans="1:4" ht="20.100000000000001" customHeight="1">
      <c r="A1256" s="137">
        <v>2254</v>
      </c>
      <c r="B1256" s="137">
        <v>25</v>
      </c>
      <c r="C1256" s="137" t="s">
        <v>1180</v>
      </c>
      <c r="D1256" s="158"/>
    </row>
    <row r="1257" spans="1:4" ht="20.100000000000001" customHeight="1">
      <c r="A1257" s="137">
        <v>2255</v>
      </c>
      <c r="B1257" s="137">
        <v>26</v>
      </c>
      <c r="C1257" s="137" t="s">
        <v>1180</v>
      </c>
      <c r="D1257" s="158"/>
    </row>
    <row r="1258" spans="1:4" ht="20.100000000000001" customHeight="1">
      <c r="A1258" s="137">
        <v>2256</v>
      </c>
      <c r="B1258" s="137">
        <v>27</v>
      </c>
      <c r="C1258" s="137" t="s">
        <v>1180</v>
      </c>
      <c r="D1258" s="158"/>
    </row>
    <row r="1259" spans="1:4" ht="20.100000000000001" customHeight="1">
      <c r="A1259" s="137">
        <v>2257</v>
      </c>
      <c r="B1259" s="137">
        <v>28</v>
      </c>
      <c r="C1259" s="137" t="s">
        <v>1180</v>
      </c>
      <c r="D1259" s="158"/>
    </row>
    <row r="1260" spans="1:4" ht="20.100000000000001" customHeight="1">
      <c r="A1260" s="137">
        <v>2258</v>
      </c>
      <c r="B1260" s="137">
        <v>29</v>
      </c>
      <c r="C1260" s="137" t="s">
        <v>1180</v>
      </c>
      <c r="D1260" s="158"/>
    </row>
    <row r="1261" spans="1:4" ht="20.100000000000001" customHeight="1">
      <c r="A1261" s="137">
        <v>2259</v>
      </c>
      <c r="B1261" s="137">
        <v>30</v>
      </c>
      <c r="C1261" s="137" t="s">
        <v>1180</v>
      </c>
      <c r="D1261" s="158"/>
    </row>
    <row r="1262" spans="1:4" ht="20.100000000000001" customHeight="1">
      <c r="A1262" s="137">
        <v>2260</v>
      </c>
      <c r="B1262" s="137">
        <v>1</v>
      </c>
      <c r="C1262" s="137" t="s">
        <v>1203</v>
      </c>
      <c r="D1262" s="137" t="s">
        <v>1204</v>
      </c>
    </row>
    <row r="1263" spans="1:4" ht="20.100000000000001" customHeight="1">
      <c r="A1263" s="137">
        <v>2261</v>
      </c>
      <c r="B1263" s="137">
        <v>2</v>
      </c>
      <c r="C1263" s="137" t="s">
        <v>1203</v>
      </c>
      <c r="D1263" s="137" t="s">
        <v>1205</v>
      </c>
    </row>
    <row r="1264" spans="1:4" ht="20.100000000000001" customHeight="1">
      <c r="A1264" s="137">
        <v>2262</v>
      </c>
      <c r="B1264" s="137">
        <v>3</v>
      </c>
      <c r="C1264" s="137" t="s">
        <v>1203</v>
      </c>
      <c r="D1264" s="137" t="s">
        <v>1076</v>
      </c>
    </row>
    <row r="1265" spans="1:4" ht="20.100000000000001" customHeight="1">
      <c r="A1265" s="137">
        <v>2263</v>
      </c>
      <c r="B1265" s="137">
        <v>4</v>
      </c>
      <c r="C1265" s="137" t="s">
        <v>1203</v>
      </c>
      <c r="D1265" s="137" t="s">
        <v>1206</v>
      </c>
    </row>
    <row r="1266" spans="1:4" ht="20.100000000000001" customHeight="1">
      <c r="A1266" s="137">
        <v>2264</v>
      </c>
      <c r="B1266" s="137">
        <v>5</v>
      </c>
      <c r="C1266" s="137" t="s">
        <v>1203</v>
      </c>
      <c r="D1266" s="137" t="s">
        <v>1207</v>
      </c>
    </row>
    <row r="1267" spans="1:4" ht="20.100000000000001" customHeight="1">
      <c r="A1267" s="137">
        <v>2265</v>
      </c>
      <c r="B1267" s="137">
        <v>6</v>
      </c>
      <c r="C1267" s="137" t="s">
        <v>1203</v>
      </c>
      <c r="D1267" s="137" t="s">
        <v>1208</v>
      </c>
    </row>
    <row r="1268" spans="1:4" ht="20.100000000000001" customHeight="1">
      <c r="A1268" s="137">
        <v>2266</v>
      </c>
      <c r="B1268" s="137">
        <v>7</v>
      </c>
      <c r="C1268" s="137" t="s">
        <v>1203</v>
      </c>
      <c r="D1268" s="137" t="s">
        <v>1079</v>
      </c>
    </row>
    <row r="1269" spans="1:4" ht="20.100000000000001" customHeight="1">
      <c r="A1269" s="137">
        <v>2267</v>
      </c>
      <c r="B1269" s="137">
        <v>8</v>
      </c>
      <c r="C1269" s="137" t="s">
        <v>1203</v>
      </c>
      <c r="D1269" s="137" t="s">
        <v>1209</v>
      </c>
    </row>
    <row r="1270" spans="1:4" ht="20.100000000000001" customHeight="1">
      <c r="A1270" s="137">
        <v>2268</v>
      </c>
      <c r="B1270" s="137">
        <v>9</v>
      </c>
      <c r="C1270" s="137" t="s">
        <v>1203</v>
      </c>
      <c r="D1270" s="137" t="s">
        <v>1210</v>
      </c>
    </row>
    <row r="1271" spans="1:4" ht="20.100000000000001" customHeight="1">
      <c r="A1271" s="137">
        <v>2269</v>
      </c>
      <c r="B1271" s="137">
        <v>10</v>
      </c>
      <c r="C1271" s="137" t="s">
        <v>1203</v>
      </c>
      <c r="D1271" s="137" t="s">
        <v>1211</v>
      </c>
    </row>
    <row r="1272" spans="1:4" ht="20.100000000000001" customHeight="1">
      <c r="A1272" s="137">
        <v>2270</v>
      </c>
      <c r="B1272" s="137">
        <v>11</v>
      </c>
      <c r="C1272" s="137" t="s">
        <v>1203</v>
      </c>
      <c r="D1272" s="137" t="s">
        <v>1212</v>
      </c>
    </row>
    <row r="1273" spans="1:4" ht="20.100000000000001" customHeight="1">
      <c r="A1273" s="137">
        <v>2271</v>
      </c>
      <c r="B1273" s="137">
        <v>12</v>
      </c>
      <c r="C1273" s="137" t="s">
        <v>1203</v>
      </c>
      <c r="D1273" s="137" t="s">
        <v>1084</v>
      </c>
    </row>
    <row r="1274" spans="1:4" ht="20.100000000000001" customHeight="1">
      <c r="A1274" s="137">
        <v>2272</v>
      </c>
      <c r="B1274" s="137">
        <v>13</v>
      </c>
      <c r="C1274" s="137" t="s">
        <v>1203</v>
      </c>
      <c r="D1274" s="137" t="s">
        <v>1213</v>
      </c>
    </row>
    <row r="1275" spans="1:4" ht="20.100000000000001" customHeight="1">
      <c r="A1275" s="137">
        <v>2273</v>
      </c>
      <c r="B1275" s="137">
        <v>14</v>
      </c>
      <c r="C1275" s="137" t="s">
        <v>1203</v>
      </c>
      <c r="D1275" s="137" t="s">
        <v>1214</v>
      </c>
    </row>
    <row r="1276" spans="1:4" ht="20.100000000000001" customHeight="1">
      <c r="A1276" s="137">
        <v>2274</v>
      </c>
      <c r="B1276" s="137">
        <v>15</v>
      </c>
      <c r="C1276" s="137" t="s">
        <v>1203</v>
      </c>
      <c r="D1276" s="137" t="s">
        <v>1215</v>
      </c>
    </row>
    <row r="1277" spans="1:4" ht="20.100000000000001" customHeight="1">
      <c r="A1277" s="137">
        <v>2275</v>
      </c>
      <c r="B1277" s="137">
        <v>16</v>
      </c>
      <c r="C1277" s="137" t="s">
        <v>1203</v>
      </c>
      <c r="D1277" s="137" t="s">
        <v>1216</v>
      </c>
    </row>
    <row r="1278" spans="1:4" ht="20.100000000000001" customHeight="1">
      <c r="A1278" s="137">
        <v>2276</v>
      </c>
      <c r="B1278" s="137">
        <v>17</v>
      </c>
      <c r="C1278" s="137" t="s">
        <v>1203</v>
      </c>
      <c r="D1278" s="137" t="s">
        <v>1088</v>
      </c>
    </row>
    <row r="1279" spans="1:4" ht="20.100000000000001" customHeight="1">
      <c r="A1279" s="137">
        <v>2277</v>
      </c>
      <c r="B1279" s="137">
        <v>18</v>
      </c>
      <c r="C1279" s="137" t="s">
        <v>1203</v>
      </c>
      <c r="D1279" s="137" t="s">
        <v>1217</v>
      </c>
    </row>
    <row r="1280" spans="1:4" ht="20.100000000000001" customHeight="1">
      <c r="A1280" s="137">
        <v>2278</v>
      </c>
      <c r="B1280" s="137">
        <v>19</v>
      </c>
      <c r="C1280" s="137" t="s">
        <v>1203</v>
      </c>
      <c r="D1280" s="137" t="s">
        <v>1218</v>
      </c>
    </row>
    <row r="1281" spans="1:4" ht="20.100000000000001" customHeight="1">
      <c r="A1281" s="137">
        <v>2279</v>
      </c>
      <c r="B1281" s="137">
        <v>20</v>
      </c>
      <c r="C1281" s="137" t="s">
        <v>1203</v>
      </c>
      <c r="D1281" s="137" t="s">
        <v>1219</v>
      </c>
    </row>
    <row r="1282" spans="1:4" ht="20.100000000000001" customHeight="1">
      <c r="A1282" s="137">
        <v>2280</v>
      </c>
      <c r="B1282" s="137">
        <v>21</v>
      </c>
      <c r="C1282" s="137" t="s">
        <v>1203</v>
      </c>
      <c r="D1282" s="137" t="s">
        <v>1220</v>
      </c>
    </row>
    <row r="1283" spans="1:4" ht="20.100000000000001" customHeight="1">
      <c r="A1283" s="137">
        <v>2281</v>
      </c>
      <c r="B1283" s="137">
        <v>22</v>
      </c>
      <c r="C1283" s="137" t="s">
        <v>1203</v>
      </c>
      <c r="D1283" s="137" t="s">
        <v>1221</v>
      </c>
    </row>
    <row r="1284" spans="1:4" ht="20.100000000000001" customHeight="1">
      <c r="A1284" s="137">
        <v>2282</v>
      </c>
      <c r="B1284" s="137">
        <v>23</v>
      </c>
      <c r="C1284" s="137" t="s">
        <v>1203</v>
      </c>
      <c r="D1284" s="137" t="s">
        <v>1222</v>
      </c>
    </row>
    <row r="1285" spans="1:4" ht="20.100000000000001" customHeight="1">
      <c r="A1285" s="137">
        <v>2283</v>
      </c>
      <c r="B1285" s="137">
        <v>24</v>
      </c>
      <c r="C1285" s="137" t="s">
        <v>1203</v>
      </c>
      <c r="D1285" s="137" t="s">
        <v>1223</v>
      </c>
    </row>
    <row r="1286" spans="1:4" ht="20.100000000000001" customHeight="1">
      <c r="A1286" s="137">
        <v>2284</v>
      </c>
      <c r="B1286" s="137">
        <v>25</v>
      </c>
      <c r="C1286" s="137" t="s">
        <v>1203</v>
      </c>
      <c r="D1286" s="137" t="s">
        <v>1224</v>
      </c>
    </row>
    <row r="1287" spans="1:4" ht="20.100000000000001" customHeight="1">
      <c r="A1287" s="137">
        <v>2285</v>
      </c>
      <c r="B1287" s="137">
        <v>26</v>
      </c>
      <c r="C1287" s="137" t="s">
        <v>1203</v>
      </c>
      <c r="D1287" s="137" t="s">
        <v>1096</v>
      </c>
    </row>
    <row r="1288" spans="1:4" ht="20.100000000000001" customHeight="1">
      <c r="A1288" s="137">
        <v>2286</v>
      </c>
      <c r="B1288" s="137">
        <v>27</v>
      </c>
      <c r="C1288" s="137" t="s">
        <v>1203</v>
      </c>
      <c r="D1288" s="137" t="s">
        <v>1225</v>
      </c>
    </row>
    <row r="1289" spans="1:4" ht="20.100000000000001" customHeight="1">
      <c r="A1289" s="137">
        <v>2287</v>
      </c>
      <c r="B1289" s="137">
        <v>28</v>
      </c>
      <c r="C1289" s="137" t="s">
        <v>1203</v>
      </c>
      <c r="D1289" s="137" t="s">
        <v>1226</v>
      </c>
    </row>
    <row r="1290" spans="1:4" ht="20.100000000000001" customHeight="1">
      <c r="A1290" s="137">
        <v>2288</v>
      </c>
      <c r="B1290" s="137">
        <v>29</v>
      </c>
      <c r="C1290" s="137" t="s">
        <v>1203</v>
      </c>
      <c r="D1290" s="137" t="s">
        <v>1227</v>
      </c>
    </row>
    <row r="1291" spans="1:4" ht="20.100000000000001" customHeight="1">
      <c r="A1291" s="137">
        <v>2289</v>
      </c>
      <c r="B1291" s="137">
        <v>30</v>
      </c>
      <c r="C1291" s="137" t="s">
        <v>1203</v>
      </c>
      <c r="D1291" s="137" t="s">
        <v>1228</v>
      </c>
    </row>
    <row r="1292" spans="1:4" ht="20.100000000000001" customHeight="1">
      <c r="A1292" s="137">
        <v>2290</v>
      </c>
      <c r="B1292" s="137">
        <v>31</v>
      </c>
      <c r="C1292" s="137" t="s">
        <v>1203</v>
      </c>
      <c r="D1292" s="137" t="s">
        <v>1229</v>
      </c>
    </row>
    <row r="1293" spans="1:4" ht="20.100000000000001" customHeight="1">
      <c r="A1293" s="137">
        <v>2291</v>
      </c>
      <c r="B1293" s="137">
        <v>32</v>
      </c>
      <c r="C1293" s="137" t="s">
        <v>1203</v>
      </c>
      <c r="D1293" s="137" t="s">
        <v>1230</v>
      </c>
    </row>
    <row r="1294" spans="1:4" ht="20.100000000000001" customHeight="1">
      <c r="A1294" s="137">
        <v>2292</v>
      </c>
      <c r="B1294" s="137">
        <v>33</v>
      </c>
      <c r="C1294" s="137" t="s">
        <v>1203</v>
      </c>
      <c r="D1294" s="137" t="s">
        <v>1231</v>
      </c>
    </row>
    <row r="1295" spans="1:4" ht="20.100000000000001" customHeight="1">
      <c r="A1295" s="137">
        <v>2293</v>
      </c>
      <c r="B1295" s="137">
        <v>34</v>
      </c>
      <c r="C1295" s="137" t="s">
        <v>1203</v>
      </c>
      <c r="D1295" s="158"/>
    </row>
    <row r="1296" spans="1:4" ht="20.100000000000001" customHeight="1">
      <c r="A1296" s="137">
        <v>2294</v>
      </c>
      <c r="B1296" s="137">
        <v>35</v>
      </c>
      <c r="C1296" s="137" t="s">
        <v>1203</v>
      </c>
      <c r="D1296" s="158"/>
    </row>
    <row r="1297" spans="1:4" ht="20.100000000000001" customHeight="1">
      <c r="A1297" s="137">
        <v>2295</v>
      </c>
      <c r="B1297" s="137">
        <v>36</v>
      </c>
      <c r="C1297" s="137" t="s">
        <v>1203</v>
      </c>
      <c r="D1297" s="158"/>
    </row>
    <row r="1298" spans="1:4" ht="20.100000000000001" customHeight="1">
      <c r="A1298" s="137">
        <v>2296</v>
      </c>
      <c r="B1298" s="137">
        <v>37</v>
      </c>
      <c r="C1298" s="137" t="s">
        <v>1203</v>
      </c>
      <c r="D1298" s="158"/>
    </row>
    <row r="1299" spans="1:4" ht="20.100000000000001" customHeight="1">
      <c r="A1299" s="137">
        <v>2297</v>
      </c>
      <c r="B1299" s="137">
        <v>38</v>
      </c>
      <c r="C1299" s="137" t="s">
        <v>1203</v>
      </c>
      <c r="D1299" s="158"/>
    </row>
    <row r="1300" spans="1:4" ht="20.100000000000001" customHeight="1">
      <c r="A1300" s="137">
        <v>2298</v>
      </c>
      <c r="B1300" s="137">
        <v>39</v>
      </c>
      <c r="C1300" s="137" t="s">
        <v>1203</v>
      </c>
      <c r="D1300" s="158"/>
    </row>
    <row r="1301" spans="1:4" ht="20.100000000000001" customHeight="1">
      <c r="A1301" s="137">
        <v>2299</v>
      </c>
      <c r="B1301" s="137">
        <v>40</v>
      </c>
      <c r="C1301" s="137" t="s">
        <v>1203</v>
      </c>
      <c r="D1301" s="158"/>
    </row>
    <row r="1302" spans="1:4" ht="20.100000000000001" customHeight="1">
      <c r="A1302" s="137">
        <v>2300</v>
      </c>
      <c r="B1302" s="137">
        <v>1</v>
      </c>
      <c r="C1302" s="137" t="s">
        <v>1232</v>
      </c>
      <c r="D1302" s="137" t="s">
        <v>1233</v>
      </c>
    </row>
    <row r="1303" spans="1:4" ht="20.100000000000001" customHeight="1">
      <c r="A1303" s="137">
        <v>2301</v>
      </c>
      <c r="B1303" s="137">
        <v>2</v>
      </c>
      <c r="C1303" s="137" t="s">
        <v>1232</v>
      </c>
      <c r="D1303" s="137" t="s">
        <v>1234</v>
      </c>
    </row>
    <row r="1304" spans="1:4" ht="20.100000000000001" customHeight="1">
      <c r="A1304" s="137">
        <v>2302</v>
      </c>
      <c r="B1304" s="137">
        <v>3</v>
      </c>
      <c r="C1304" s="137" t="s">
        <v>1232</v>
      </c>
      <c r="D1304" s="137" t="s">
        <v>1235</v>
      </c>
    </row>
    <row r="1305" spans="1:4" ht="20.100000000000001" customHeight="1">
      <c r="A1305" s="137">
        <v>2303</v>
      </c>
      <c r="B1305" s="137">
        <v>4</v>
      </c>
      <c r="C1305" s="137" t="s">
        <v>1232</v>
      </c>
      <c r="D1305" s="137" t="s">
        <v>1236</v>
      </c>
    </row>
    <row r="1306" spans="1:4" ht="20.100000000000001" customHeight="1">
      <c r="A1306" s="137">
        <v>2304</v>
      </c>
      <c r="B1306" s="137">
        <v>5</v>
      </c>
      <c r="C1306" s="137" t="s">
        <v>1232</v>
      </c>
      <c r="D1306" s="137" t="s">
        <v>1237</v>
      </c>
    </row>
    <row r="1307" spans="1:4" ht="20.100000000000001" customHeight="1">
      <c r="A1307" s="137">
        <v>2305</v>
      </c>
      <c r="B1307" s="137">
        <v>6</v>
      </c>
      <c r="C1307" s="137" t="s">
        <v>1232</v>
      </c>
      <c r="D1307" s="137" t="s">
        <v>1117</v>
      </c>
    </row>
    <row r="1308" spans="1:4" ht="20.100000000000001" customHeight="1">
      <c r="A1308" s="137">
        <v>2306</v>
      </c>
      <c r="B1308" s="137">
        <v>7</v>
      </c>
      <c r="C1308" s="137" t="s">
        <v>1232</v>
      </c>
      <c r="D1308" s="137" t="s">
        <v>1118</v>
      </c>
    </row>
    <row r="1309" spans="1:4" ht="20.100000000000001" customHeight="1">
      <c r="A1309" s="137">
        <v>2307</v>
      </c>
      <c r="B1309" s="137">
        <v>8</v>
      </c>
      <c r="C1309" s="137" t="s">
        <v>1232</v>
      </c>
      <c r="D1309" s="137" t="s">
        <v>1238</v>
      </c>
    </row>
    <row r="1310" spans="1:4" ht="20.100000000000001" customHeight="1">
      <c r="A1310" s="137">
        <v>2308</v>
      </c>
      <c r="B1310" s="137">
        <v>9</v>
      </c>
      <c r="C1310" s="137" t="s">
        <v>1232</v>
      </c>
      <c r="D1310" s="137" t="s">
        <v>1239</v>
      </c>
    </row>
    <row r="1311" spans="1:4" ht="20.100000000000001" customHeight="1">
      <c r="A1311" s="137">
        <v>2309</v>
      </c>
      <c r="B1311" s="137">
        <v>10</v>
      </c>
      <c r="C1311" s="137" t="s">
        <v>1232</v>
      </c>
      <c r="D1311" s="137" t="s">
        <v>1240</v>
      </c>
    </row>
    <row r="1312" spans="1:4" ht="20.100000000000001" customHeight="1">
      <c r="A1312" s="137">
        <v>2310</v>
      </c>
      <c r="B1312" s="137">
        <v>11</v>
      </c>
      <c r="C1312" s="137" t="s">
        <v>1232</v>
      </c>
      <c r="D1312" s="137" t="s">
        <v>1241</v>
      </c>
    </row>
    <row r="1313" spans="1:4" ht="20.100000000000001" customHeight="1">
      <c r="A1313" s="137">
        <v>2311</v>
      </c>
      <c r="B1313" s="137">
        <v>12</v>
      </c>
      <c r="C1313" s="137" t="s">
        <v>1232</v>
      </c>
      <c r="D1313" s="137" t="s">
        <v>1242</v>
      </c>
    </row>
    <row r="1314" spans="1:4" ht="20.100000000000001" customHeight="1">
      <c r="A1314" s="137">
        <v>2312</v>
      </c>
      <c r="B1314" s="137">
        <v>13</v>
      </c>
      <c r="C1314" s="137" t="s">
        <v>1232</v>
      </c>
      <c r="D1314" s="137" t="s">
        <v>1243</v>
      </c>
    </row>
    <row r="1315" spans="1:4" ht="20.100000000000001" customHeight="1">
      <c r="A1315" s="137">
        <v>2313</v>
      </c>
      <c r="B1315" s="137">
        <v>14</v>
      </c>
      <c r="C1315" s="137" t="s">
        <v>1232</v>
      </c>
      <c r="D1315" s="137" t="s">
        <v>1244</v>
      </c>
    </row>
    <row r="1316" spans="1:4" ht="20.100000000000001" customHeight="1">
      <c r="A1316" s="137">
        <v>2314</v>
      </c>
      <c r="B1316" s="137">
        <v>15</v>
      </c>
      <c r="C1316" s="137" t="s">
        <v>1232</v>
      </c>
      <c r="D1316" s="137" t="s">
        <v>1245</v>
      </c>
    </row>
    <row r="1317" spans="1:4" ht="20.100000000000001" customHeight="1">
      <c r="A1317" s="137">
        <v>2315</v>
      </c>
      <c r="B1317" s="137">
        <v>16</v>
      </c>
      <c r="C1317" s="137" t="s">
        <v>1232</v>
      </c>
      <c r="D1317" s="137" t="s">
        <v>1125</v>
      </c>
    </row>
    <row r="1318" spans="1:4" ht="20.100000000000001" customHeight="1">
      <c r="A1318" s="137">
        <v>2316</v>
      </c>
      <c r="B1318" s="137">
        <v>17</v>
      </c>
      <c r="C1318" s="137" t="s">
        <v>1232</v>
      </c>
      <c r="D1318" s="137" t="s">
        <v>1126</v>
      </c>
    </row>
    <row r="1319" spans="1:4" ht="20.100000000000001" customHeight="1">
      <c r="A1319" s="137">
        <v>2317</v>
      </c>
      <c r="B1319" s="137">
        <v>18</v>
      </c>
      <c r="C1319" s="137" t="s">
        <v>1232</v>
      </c>
      <c r="D1319" s="137" t="s">
        <v>1246</v>
      </c>
    </row>
    <row r="1320" spans="1:4" ht="20.100000000000001" customHeight="1">
      <c r="A1320" s="137">
        <v>2318</v>
      </c>
      <c r="B1320" s="137">
        <v>19</v>
      </c>
      <c r="C1320" s="137" t="s">
        <v>1232</v>
      </c>
      <c r="D1320" s="137" t="s">
        <v>1247</v>
      </c>
    </row>
    <row r="1321" spans="1:4" ht="20.100000000000001" customHeight="1">
      <c r="A1321" s="137">
        <v>2319</v>
      </c>
      <c r="B1321" s="137">
        <v>20</v>
      </c>
      <c r="C1321" s="137" t="s">
        <v>1232</v>
      </c>
      <c r="D1321" s="137" t="s">
        <v>1248</v>
      </c>
    </row>
    <row r="1322" spans="1:4" ht="20.100000000000001" customHeight="1">
      <c r="A1322" s="137">
        <v>2320</v>
      </c>
      <c r="B1322" s="137">
        <v>21</v>
      </c>
      <c r="C1322" s="137" t="s">
        <v>1232</v>
      </c>
      <c r="D1322" s="137" t="s">
        <v>1249</v>
      </c>
    </row>
    <row r="1323" spans="1:4" ht="20.100000000000001" customHeight="1">
      <c r="A1323" s="137">
        <v>2321</v>
      </c>
      <c r="B1323" s="137">
        <v>22</v>
      </c>
      <c r="C1323" s="137" t="s">
        <v>1232</v>
      </c>
      <c r="D1323" s="137" t="s">
        <v>1250</v>
      </c>
    </row>
    <row r="1324" spans="1:4" ht="20.100000000000001" customHeight="1">
      <c r="A1324" s="137">
        <v>2322</v>
      </c>
      <c r="B1324" s="137">
        <v>23</v>
      </c>
      <c r="C1324" s="137" t="s">
        <v>1232</v>
      </c>
      <c r="D1324" s="137" t="s">
        <v>1251</v>
      </c>
    </row>
    <row r="1325" spans="1:4" ht="20.100000000000001" customHeight="1">
      <c r="A1325" s="137">
        <v>2323</v>
      </c>
      <c r="B1325" s="137">
        <v>24</v>
      </c>
      <c r="C1325" s="137" t="s">
        <v>1232</v>
      </c>
      <c r="D1325" s="137" t="s">
        <v>1252</v>
      </c>
    </row>
    <row r="1326" spans="1:4" ht="20.100000000000001" customHeight="1">
      <c r="A1326" s="137">
        <v>2324</v>
      </c>
      <c r="B1326" s="137">
        <v>25</v>
      </c>
      <c r="C1326" s="137" t="s">
        <v>1232</v>
      </c>
      <c r="D1326" s="137" t="s">
        <v>1253</v>
      </c>
    </row>
    <row r="1327" spans="1:4" ht="20.100000000000001" customHeight="1">
      <c r="A1327" s="137">
        <v>2325</v>
      </c>
      <c r="B1327" s="137">
        <v>26</v>
      </c>
      <c r="C1327" s="137" t="s">
        <v>1232</v>
      </c>
      <c r="D1327" s="137" t="s">
        <v>1254</v>
      </c>
    </row>
    <row r="1328" spans="1:4" ht="20.100000000000001" customHeight="1">
      <c r="A1328" s="137">
        <v>2326</v>
      </c>
      <c r="B1328" s="137">
        <v>27</v>
      </c>
      <c r="C1328" s="137" t="s">
        <v>1232</v>
      </c>
      <c r="D1328" s="137" t="s">
        <v>1255</v>
      </c>
    </row>
    <row r="1329" spans="1:4" ht="20.100000000000001" customHeight="1">
      <c r="A1329" s="137">
        <v>2327</v>
      </c>
      <c r="B1329" s="137">
        <v>28</v>
      </c>
      <c r="C1329" s="137" t="s">
        <v>1232</v>
      </c>
      <c r="D1329" s="137" t="s">
        <v>1256</v>
      </c>
    </row>
    <row r="1330" spans="1:4" ht="20.100000000000001" customHeight="1">
      <c r="A1330" s="137">
        <v>2328</v>
      </c>
      <c r="B1330" s="137">
        <v>29</v>
      </c>
      <c r="C1330" s="137" t="s">
        <v>1232</v>
      </c>
      <c r="D1330" s="137" t="s">
        <v>1257</v>
      </c>
    </row>
    <row r="1331" spans="1:4" ht="20.100000000000001" customHeight="1">
      <c r="A1331" s="137">
        <v>2329</v>
      </c>
      <c r="B1331" s="137">
        <v>30</v>
      </c>
      <c r="C1331" s="137" t="s">
        <v>1232</v>
      </c>
      <c r="D1331" s="137" t="s">
        <v>1258</v>
      </c>
    </row>
    <row r="1332" spans="1:4" ht="20.100000000000001" customHeight="1">
      <c r="A1332" s="137">
        <v>2330</v>
      </c>
      <c r="B1332" s="137">
        <v>31</v>
      </c>
      <c r="C1332" s="137" t="s">
        <v>1232</v>
      </c>
      <c r="D1332" s="137" t="s">
        <v>1259</v>
      </c>
    </row>
    <row r="1333" spans="1:4" ht="20.100000000000001" customHeight="1">
      <c r="A1333" s="137">
        <v>2331</v>
      </c>
      <c r="B1333" s="137">
        <v>32</v>
      </c>
      <c r="C1333" s="137" t="s">
        <v>1232</v>
      </c>
      <c r="D1333" s="137" t="s">
        <v>1260</v>
      </c>
    </row>
    <row r="1334" spans="1:4" ht="20.100000000000001" customHeight="1">
      <c r="A1334" s="137">
        <v>2332</v>
      </c>
      <c r="B1334" s="137">
        <v>33</v>
      </c>
      <c r="C1334" s="137" t="s">
        <v>1232</v>
      </c>
      <c r="D1334" s="137" t="s">
        <v>1261</v>
      </c>
    </row>
    <row r="1335" spans="1:4" ht="20.100000000000001" customHeight="1">
      <c r="A1335" s="137">
        <v>2333</v>
      </c>
      <c r="B1335" s="137">
        <v>34</v>
      </c>
      <c r="C1335" s="137" t="s">
        <v>1232</v>
      </c>
      <c r="D1335" s="137" t="s">
        <v>1262</v>
      </c>
    </row>
    <row r="1336" spans="1:4" ht="20.100000000000001" customHeight="1">
      <c r="A1336" s="137">
        <v>2334</v>
      </c>
      <c r="B1336" s="137">
        <v>35</v>
      </c>
      <c r="C1336" s="137" t="s">
        <v>1232</v>
      </c>
      <c r="D1336" s="137" t="s">
        <v>1144</v>
      </c>
    </row>
    <row r="1337" spans="1:4" ht="20.100000000000001" customHeight="1">
      <c r="A1337" s="137">
        <v>2335</v>
      </c>
      <c r="B1337" s="137">
        <v>36</v>
      </c>
      <c r="C1337" s="137" t="s">
        <v>1232</v>
      </c>
      <c r="D1337" s="137" t="s">
        <v>1145</v>
      </c>
    </row>
    <row r="1338" spans="1:4" ht="20.100000000000001" customHeight="1">
      <c r="A1338" s="137">
        <v>2336</v>
      </c>
      <c r="B1338" s="137">
        <v>37</v>
      </c>
      <c r="C1338" s="137" t="s">
        <v>1232</v>
      </c>
      <c r="D1338" s="137" t="s">
        <v>1263</v>
      </c>
    </row>
    <row r="1339" spans="1:4" ht="20.100000000000001" customHeight="1">
      <c r="A1339" s="137">
        <v>2337</v>
      </c>
      <c r="B1339" s="137">
        <v>38</v>
      </c>
      <c r="C1339" s="137" t="s">
        <v>1232</v>
      </c>
      <c r="D1339" s="137" t="s">
        <v>1264</v>
      </c>
    </row>
    <row r="1340" spans="1:4" ht="20.100000000000001" customHeight="1">
      <c r="A1340" s="137">
        <v>2338</v>
      </c>
      <c r="B1340" s="137">
        <v>39</v>
      </c>
      <c r="C1340" s="137" t="s">
        <v>1232</v>
      </c>
      <c r="D1340" s="158"/>
    </row>
    <row r="1341" spans="1:4" ht="20.100000000000001" customHeight="1">
      <c r="A1341" s="137">
        <v>2339</v>
      </c>
      <c r="B1341" s="137">
        <v>40</v>
      </c>
      <c r="C1341" s="137" t="s">
        <v>1232</v>
      </c>
      <c r="D1341" s="158"/>
    </row>
    <row r="1342" spans="1:4" ht="20.100000000000001" customHeight="1">
      <c r="A1342" s="137">
        <v>2340</v>
      </c>
      <c r="B1342" s="137">
        <v>1</v>
      </c>
      <c r="C1342" s="137" t="s">
        <v>1265</v>
      </c>
      <c r="D1342" s="137" t="s">
        <v>1266</v>
      </c>
    </row>
    <row r="1343" spans="1:4" ht="20.100000000000001" customHeight="1">
      <c r="A1343" s="137">
        <v>2341</v>
      </c>
      <c r="B1343" s="137">
        <v>2</v>
      </c>
      <c r="C1343" s="137" t="s">
        <v>1265</v>
      </c>
      <c r="D1343" s="137" t="s">
        <v>1267</v>
      </c>
    </row>
    <row r="1344" spans="1:4" ht="20.100000000000001" customHeight="1">
      <c r="A1344" s="137">
        <v>2342</v>
      </c>
      <c r="B1344" s="137">
        <v>3</v>
      </c>
      <c r="C1344" s="137" t="s">
        <v>1265</v>
      </c>
      <c r="D1344" s="137" t="s">
        <v>1236</v>
      </c>
    </row>
    <row r="1345" spans="1:4" ht="20.100000000000001" customHeight="1">
      <c r="A1345" s="137">
        <v>2343</v>
      </c>
      <c r="B1345" s="137">
        <v>4</v>
      </c>
      <c r="C1345" s="137" t="s">
        <v>1265</v>
      </c>
      <c r="D1345" s="137" t="s">
        <v>1268</v>
      </c>
    </row>
    <row r="1346" spans="1:4" ht="20.100000000000001" customHeight="1">
      <c r="A1346" s="137">
        <v>2344</v>
      </c>
      <c r="B1346" s="137">
        <v>5</v>
      </c>
      <c r="C1346" s="137" t="s">
        <v>1265</v>
      </c>
      <c r="D1346" s="137" t="s">
        <v>1117</v>
      </c>
    </row>
    <row r="1347" spans="1:4" ht="20.100000000000001" customHeight="1">
      <c r="A1347" s="137">
        <v>2345</v>
      </c>
      <c r="B1347" s="137">
        <v>6</v>
      </c>
      <c r="C1347" s="137" t="s">
        <v>1265</v>
      </c>
      <c r="D1347" s="137" t="s">
        <v>1118</v>
      </c>
    </row>
    <row r="1348" spans="1:4" ht="20.100000000000001" customHeight="1">
      <c r="A1348" s="137">
        <v>2346</v>
      </c>
      <c r="B1348" s="137">
        <v>7</v>
      </c>
      <c r="C1348" s="137" t="s">
        <v>1265</v>
      </c>
      <c r="D1348" s="137" t="s">
        <v>1269</v>
      </c>
    </row>
    <row r="1349" spans="1:4" ht="20.100000000000001" customHeight="1">
      <c r="A1349" s="137">
        <v>2347</v>
      </c>
      <c r="B1349" s="137">
        <v>8</v>
      </c>
      <c r="C1349" s="137" t="s">
        <v>1265</v>
      </c>
      <c r="D1349" s="137" t="s">
        <v>1239</v>
      </c>
    </row>
    <row r="1350" spans="1:4" ht="20.100000000000001" customHeight="1">
      <c r="A1350" s="137">
        <v>2348</v>
      </c>
      <c r="B1350" s="137">
        <v>9</v>
      </c>
      <c r="C1350" s="137" t="s">
        <v>1265</v>
      </c>
      <c r="D1350" s="137" t="s">
        <v>1270</v>
      </c>
    </row>
    <row r="1351" spans="1:4" ht="20.100000000000001" customHeight="1">
      <c r="A1351" s="137">
        <v>2349</v>
      </c>
      <c r="B1351" s="137">
        <v>10</v>
      </c>
      <c r="C1351" s="137" t="s">
        <v>1265</v>
      </c>
      <c r="D1351" s="137" t="s">
        <v>1271</v>
      </c>
    </row>
    <row r="1352" spans="1:4" ht="20.100000000000001" customHeight="1">
      <c r="A1352" s="137">
        <v>2350</v>
      </c>
      <c r="B1352" s="137">
        <v>11</v>
      </c>
      <c r="C1352" s="137" t="s">
        <v>1265</v>
      </c>
      <c r="D1352" s="137" t="s">
        <v>1272</v>
      </c>
    </row>
    <row r="1353" spans="1:4" ht="20.100000000000001" customHeight="1">
      <c r="A1353" s="137">
        <v>2351</v>
      </c>
      <c r="B1353" s="137">
        <v>12</v>
      </c>
      <c r="C1353" s="137" t="s">
        <v>1265</v>
      </c>
      <c r="D1353" s="137" t="s">
        <v>1273</v>
      </c>
    </row>
    <row r="1354" spans="1:4" ht="20.100000000000001" customHeight="1">
      <c r="A1354" s="137">
        <v>2352</v>
      </c>
      <c r="B1354" s="137">
        <v>13</v>
      </c>
      <c r="C1354" s="137" t="s">
        <v>1265</v>
      </c>
      <c r="D1354" s="137" t="s">
        <v>1274</v>
      </c>
    </row>
    <row r="1355" spans="1:4" ht="20.100000000000001" customHeight="1">
      <c r="A1355" s="137">
        <v>2353</v>
      </c>
      <c r="B1355" s="137">
        <v>14</v>
      </c>
      <c r="C1355" s="137" t="s">
        <v>1265</v>
      </c>
      <c r="D1355" s="137" t="s">
        <v>1245</v>
      </c>
    </row>
    <row r="1356" spans="1:4" ht="20.100000000000001" customHeight="1">
      <c r="A1356" s="137">
        <v>2354</v>
      </c>
      <c r="B1356" s="137">
        <v>15</v>
      </c>
      <c r="C1356" s="137" t="s">
        <v>1265</v>
      </c>
      <c r="D1356" s="137" t="s">
        <v>1125</v>
      </c>
    </row>
    <row r="1357" spans="1:4" ht="20.100000000000001" customHeight="1">
      <c r="A1357" s="137">
        <v>2355</v>
      </c>
      <c r="B1357" s="137">
        <v>16</v>
      </c>
      <c r="C1357" s="137" t="s">
        <v>1265</v>
      </c>
      <c r="D1357" s="137" t="s">
        <v>1126</v>
      </c>
    </row>
    <row r="1358" spans="1:4" ht="20.100000000000001" customHeight="1">
      <c r="A1358" s="137">
        <v>2356</v>
      </c>
      <c r="B1358" s="137">
        <v>17</v>
      </c>
      <c r="C1358" s="137" t="s">
        <v>1265</v>
      </c>
      <c r="D1358" s="137" t="s">
        <v>1275</v>
      </c>
    </row>
    <row r="1359" spans="1:4" ht="20.100000000000001" customHeight="1">
      <c r="A1359" s="137">
        <v>2357</v>
      </c>
      <c r="B1359" s="137">
        <v>18</v>
      </c>
      <c r="C1359" s="137" t="s">
        <v>1265</v>
      </c>
      <c r="D1359" s="137" t="s">
        <v>1247</v>
      </c>
    </row>
    <row r="1360" spans="1:4" ht="20.100000000000001" customHeight="1">
      <c r="A1360" s="137">
        <v>2358</v>
      </c>
      <c r="B1360" s="137">
        <v>19</v>
      </c>
      <c r="C1360" s="137" t="s">
        <v>1265</v>
      </c>
      <c r="D1360" s="137" t="s">
        <v>1248</v>
      </c>
    </row>
    <row r="1361" spans="1:4" ht="20.100000000000001" customHeight="1">
      <c r="A1361" s="137">
        <v>2359</v>
      </c>
      <c r="B1361" s="137">
        <v>20</v>
      </c>
      <c r="C1361" s="137" t="s">
        <v>1265</v>
      </c>
      <c r="D1361" s="137" t="s">
        <v>1249</v>
      </c>
    </row>
    <row r="1362" spans="1:4" ht="20.100000000000001" customHeight="1">
      <c r="A1362" s="137">
        <v>2360</v>
      </c>
      <c r="B1362" s="137">
        <v>21</v>
      </c>
      <c r="C1362" s="137" t="s">
        <v>1265</v>
      </c>
      <c r="D1362" s="137" t="s">
        <v>1276</v>
      </c>
    </row>
    <row r="1363" spans="1:4" ht="20.100000000000001" customHeight="1">
      <c r="A1363" s="137">
        <v>2361</v>
      </c>
      <c r="B1363" s="137">
        <v>22</v>
      </c>
      <c r="C1363" s="137" t="s">
        <v>1265</v>
      </c>
      <c r="D1363" s="137" t="s">
        <v>1277</v>
      </c>
    </row>
    <row r="1364" spans="1:4" ht="20.100000000000001" customHeight="1">
      <c r="A1364" s="137">
        <v>2362</v>
      </c>
      <c r="B1364" s="137">
        <v>23</v>
      </c>
      <c r="C1364" s="137" t="s">
        <v>1265</v>
      </c>
      <c r="D1364" s="137" t="s">
        <v>1278</v>
      </c>
    </row>
    <row r="1365" spans="1:4" ht="20.100000000000001" customHeight="1">
      <c r="A1365" s="137">
        <v>2363</v>
      </c>
      <c r="B1365" s="137">
        <v>24</v>
      </c>
      <c r="C1365" s="137" t="s">
        <v>1265</v>
      </c>
      <c r="D1365" s="137" t="s">
        <v>1253</v>
      </c>
    </row>
    <row r="1366" spans="1:4" ht="20.100000000000001" customHeight="1">
      <c r="A1366" s="137">
        <v>2364</v>
      </c>
      <c r="B1366" s="137">
        <v>25</v>
      </c>
      <c r="C1366" s="137" t="s">
        <v>1265</v>
      </c>
      <c r="D1366" s="137" t="s">
        <v>1254</v>
      </c>
    </row>
    <row r="1367" spans="1:4" ht="20.100000000000001" customHeight="1">
      <c r="A1367" s="137">
        <v>2365</v>
      </c>
      <c r="B1367" s="137">
        <v>26</v>
      </c>
      <c r="C1367" s="137" t="s">
        <v>1265</v>
      </c>
      <c r="D1367" s="137" t="s">
        <v>1279</v>
      </c>
    </row>
    <row r="1368" spans="1:4" ht="20.100000000000001" customHeight="1">
      <c r="A1368" s="137">
        <v>2366</v>
      </c>
      <c r="B1368" s="137">
        <v>27</v>
      </c>
      <c r="C1368" s="137" t="s">
        <v>1265</v>
      </c>
      <c r="D1368" s="137" t="s">
        <v>1256</v>
      </c>
    </row>
    <row r="1369" spans="1:4" ht="20.100000000000001" customHeight="1">
      <c r="A1369" s="137">
        <v>2367</v>
      </c>
      <c r="B1369" s="137">
        <v>28</v>
      </c>
      <c r="C1369" s="137" t="s">
        <v>1265</v>
      </c>
      <c r="D1369" s="137" t="s">
        <v>1280</v>
      </c>
    </row>
    <row r="1370" spans="1:4" ht="20.100000000000001" customHeight="1">
      <c r="A1370" s="137">
        <v>2368</v>
      </c>
      <c r="B1370" s="137">
        <v>29</v>
      </c>
      <c r="C1370" s="137" t="s">
        <v>1265</v>
      </c>
      <c r="D1370" s="137" t="s">
        <v>1259</v>
      </c>
    </row>
    <row r="1371" spans="1:4" ht="20.100000000000001" customHeight="1">
      <c r="A1371" s="137">
        <v>2369</v>
      </c>
      <c r="B1371" s="137">
        <v>30</v>
      </c>
      <c r="C1371" s="137" t="s">
        <v>1265</v>
      </c>
      <c r="D1371" s="137" t="s">
        <v>1260</v>
      </c>
    </row>
    <row r="1372" spans="1:4" ht="20.100000000000001" customHeight="1">
      <c r="A1372" s="137">
        <v>2370</v>
      </c>
      <c r="B1372" s="137">
        <v>31</v>
      </c>
      <c r="C1372" s="137" t="s">
        <v>1265</v>
      </c>
      <c r="D1372" s="137" t="s">
        <v>1261</v>
      </c>
    </row>
    <row r="1373" spans="1:4" ht="20.100000000000001" customHeight="1">
      <c r="A1373" s="137">
        <v>2371</v>
      </c>
      <c r="B1373" s="137">
        <v>32</v>
      </c>
      <c r="C1373" s="137" t="s">
        <v>1265</v>
      </c>
      <c r="D1373" s="137" t="s">
        <v>1144</v>
      </c>
    </row>
    <row r="1374" spans="1:4" ht="20.100000000000001" customHeight="1">
      <c r="A1374" s="137">
        <v>2372</v>
      </c>
      <c r="B1374" s="137">
        <v>33</v>
      </c>
      <c r="C1374" s="137" t="s">
        <v>1265</v>
      </c>
      <c r="D1374" s="137" t="s">
        <v>1145</v>
      </c>
    </row>
    <row r="1375" spans="1:4" ht="20.100000000000001" customHeight="1">
      <c r="A1375" s="137">
        <v>2373</v>
      </c>
      <c r="B1375" s="137">
        <v>34</v>
      </c>
      <c r="C1375" s="137" t="s">
        <v>1265</v>
      </c>
      <c r="D1375" s="137" t="s">
        <v>1263</v>
      </c>
    </row>
    <row r="1376" spans="1:4" ht="20.100000000000001" customHeight="1">
      <c r="A1376" s="137">
        <v>2374</v>
      </c>
      <c r="B1376" s="137">
        <v>35</v>
      </c>
      <c r="C1376" s="137" t="s">
        <v>1265</v>
      </c>
      <c r="D1376" s="137" t="s">
        <v>1264</v>
      </c>
    </row>
    <row r="1377" spans="1:4" ht="20.100000000000001" customHeight="1">
      <c r="A1377" s="137">
        <v>2375</v>
      </c>
      <c r="B1377" s="137">
        <v>36</v>
      </c>
      <c r="C1377" s="137" t="s">
        <v>1265</v>
      </c>
      <c r="D1377" s="137" t="s">
        <v>1281</v>
      </c>
    </row>
    <row r="1378" spans="1:4" ht="20.100000000000001" customHeight="1">
      <c r="A1378" s="137">
        <v>2376</v>
      </c>
      <c r="B1378" s="137">
        <v>37</v>
      </c>
      <c r="C1378" s="137" t="s">
        <v>1265</v>
      </c>
      <c r="D1378" s="137" t="s">
        <v>1282</v>
      </c>
    </row>
    <row r="1379" spans="1:4" ht="20.100000000000001" customHeight="1">
      <c r="A1379" s="137">
        <v>2377</v>
      </c>
      <c r="B1379" s="137">
        <v>38</v>
      </c>
      <c r="C1379" s="137" t="s">
        <v>1265</v>
      </c>
      <c r="D1379" s="137" t="s">
        <v>1283</v>
      </c>
    </row>
    <row r="1380" spans="1:4" ht="20.100000000000001" customHeight="1">
      <c r="A1380" s="137">
        <v>2378</v>
      </c>
      <c r="B1380" s="137">
        <v>39</v>
      </c>
      <c r="C1380" s="137" t="s">
        <v>1265</v>
      </c>
      <c r="D1380" s="137" t="s">
        <v>1284</v>
      </c>
    </row>
    <row r="1381" spans="1:4" ht="20.100000000000001" customHeight="1">
      <c r="A1381" s="137">
        <v>2379</v>
      </c>
      <c r="B1381" s="137">
        <v>40</v>
      </c>
      <c r="C1381" s="137" t="s">
        <v>1265</v>
      </c>
      <c r="D1381" s="137" t="s">
        <v>1285</v>
      </c>
    </row>
    <row r="1382" spans="1:4" ht="20.100000000000001" customHeight="1">
      <c r="A1382" s="137">
        <v>2380</v>
      </c>
      <c r="B1382" s="137">
        <v>41</v>
      </c>
      <c r="C1382" s="137" t="s">
        <v>1265</v>
      </c>
      <c r="D1382" s="137" t="s">
        <v>1286</v>
      </c>
    </row>
    <row r="1383" spans="1:4" ht="20.100000000000001" customHeight="1">
      <c r="A1383" s="137">
        <v>2381</v>
      </c>
      <c r="B1383" s="137">
        <v>42</v>
      </c>
      <c r="C1383" s="137" t="s">
        <v>1265</v>
      </c>
      <c r="D1383" s="158"/>
    </row>
    <row r="1384" spans="1:4" ht="20.100000000000001" customHeight="1">
      <c r="A1384" s="137">
        <v>2382</v>
      </c>
      <c r="B1384" s="137">
        <v>43</v>
      </c>
      <c r="C1384" s="137" t="s">
        <v>1265</v>
      </c>
      <c r="D1384" s="158"/>
    </row>
    <row r="1385" spans="1:4" ht="20.100000000000001" customHeight="1">
      <c r="A1385" s="137">
        <v>2383</v>
      </c>
      <c r="B1385" s="137">
        <v>44</v>
      </c>
      <c r="C1385" s="137" t="s">
        <v>1265</v>
      </c>
      <c r="D1385" s="158"/>
    </row>
    <row r="1386" spans="1:4" ht="20.100000000000001" customHeight="1">
      <c r="A1386" s="137">
        <v>2384</v>
      </c>
      <c r="B1386" s="137">
        <v>45</v>
      </c>
      <c r="C1386" s="137" t="s">
        <v>1265</v>
      </c>
      <c r="D1386" s="158"/>
    </row>
    <row r="1387" spans="1:4" ht="20.100000000000001" customHeight="1">
      <c r="A1387" s="137">
        <v>2385</v>
      </c>
      <c r="B1387" s="137">
        <v>46</v>
      </c>
      <c r="C1387" s="137" t="s">
        <v>1265</v>
      </c>
      <c r="D1387" s="158"/>
    </row>
    <row r="1388" spans="1:4" ht="20.100000000000001" customHeight="1">
      <c r="A1388" s="137">
        <v>2386</v>
      </c>
      <c r="B1388" s="137">
        <v>47</v>
      </c>
      <c r="C1388" s="137" t="s">
        <v>1265</v>
      </c>
      <c r="D1388" s="158"/>
    </row>
    <row r="1389" spans="1:4" ht="20.100000000000001" customHeight="1">
      <c r="A1389" s="137">
        <v>2387</v>
      </c>
      <c r="B1389" s="137">
        <v>48</v>
      </c>
      <c r="C1389" s="137" t="s">
        <v>1265</v>
      </c>
      <c r="D1389" s="158"/>
    </row>
    <row r="1390" spans="1:4" ht="20.100000000000001" customHeight="1">
      <c r="A1390" s="137">
        <v>2388</v>
      </c>
      <c r="B1390" s="137">
        <v>49</v>
      </c>
      <c r="C1390" s="137" t="s">
        <v>1265</v>
      </c>
      <c r="D1390" s="158"/>
    </row>
    <row r="1391" spans="1:4" ht="20.100000000000001" customHeight="1">
      <c r="A1391" s="137">
        <v>2389</v>
      </c>
      <c r="B1391" s="137">
        <v>50</v>
      </c>
      <c r="C1391" s="137" t="s">
        <v>1265</v>
      </c>
      <c r="D1391" s="158"/>
    </row>
    <row r="1392" spans="1:4" ht="20.100000000000001" customHeight="1">
      <c r="A1392" s="137">
        <v>2390</v>
      </c>
      <c r="B1392" s="137">
        <v>1</v>
      </c>
      <c r="C1392" s="137" t="s">
        <v>1287</v>
      </c>
      <c r="D1392" s="137" t="s">
        <v>1288</v>
      </c>
    </row>
    <row r="1393" spans="1:4" ht="20.100000000000001" customHeight="1">
      <c r="A1393" s="137">
        <v>2391</v>
      </c>
      <c r="B1393" s="137">
        <v>2</v>
      </c>
      <c r="C1393" s="137" t="s">
        <v>1287</v>
      </c>
      <c r="D1393" s="137" t="s">
        <v>1289</v>
      </c>
    </row>
    <row r="1394" spans="1:4" ht="20.100000000000001" customHeight="1">
      <c r="A1394" s="137">
        <v>2392</v>
      </c>
      <c r="B1394" s="137">
        <v>3</v>
      </c>
      <c r="C1394" s="137" t="s">
        <v>1287</v>
      </c>
      <c r="D1394" s="137" t="s">
        <v>1110</v>
      </c>
    </row>
    <row r="1395" spans="1:4" ht="20.100000000000001" customHeight="1">
      <c r="A1395" s="137">
        <v>2393</v>
      </c>
      <c r="B1395" s="137">
        <v>4</v>
      </c>
      <c r="C1395" s="137" t="s">
        <v>1287</v>
      </c>
      <c r="D1395" s="137" t="s">
        <v>1290</v>
      </c>
    </row>
    <row r="1396" spans="1:4" ht="20.100000000000001" customHeight="1">
      <c r="A1396" s="137">
        <v>2394</v>
      </c>
      <c r="B1396" s="137">
        <v>5</v>
      </c>
      <c r="C1396" s="137" t="s">
        <v>1287</v>
      </c>
      <c r="D1396" s="137" t="s">
        <v>1291</v>
      </c>
    </row>
    <row r="1397" spans="1:4" ht="20.100000000000001" customHeight="1">
      <c r="A1397" s="137">
        <v>2395</v>
      </c>
      <c r="B1397" s="137">
        <v>6</v>
      </c>
      <c r="C1397" s="137" t="s">
        <v>1287</v>
      </c>
      <c r="D1397" s="137" t="s">
        <v>1292</v>
      </c>
    </row>
    <row r="1398" spans="1:4" ht="20.100000000000001" customHeight="1">
      <c r="A1398" s="137">
        <v>2396</v>
      </c>
      <c r="B1398" s="137">
        <v>7</v>
      </c>
      <c r="C1398" s="137" t="s">
        <v>1287</v>
      </c>
      <c r="D1398" s="137" t="s">
        <v>1293</v>
      </c>
    </row>
    <row r="1399" spans="1:4" ht="20.100000000000001" customHeight="1">
      <c r="A1399" s="137">
        <v>2397</v>
      </c>
      <c r="B1399" s="137">
        <v>8</v>
      </c>
      <c r="C1399" s="137" t="s">
        <v>1287</v>
      </c>
      <c r="D1399" s="137" t="s">
        <v>1294</v>
      </c>
    </row>
    <row r="1400" spans="1:4" ht="20.100000000000001" customHeight="1">
      <c r="A1400" s="137">
        <v>2398</v>
      </c>
      <c r="B1400" s="137">
        <v>9</v>
      </c>
      <c r="C1400" s="137" t="s">
        <v>1287</v>
      </c>
      <c r="D1400" s="137" t="s">
        <v>1118</v>
      </c>
    </row>
    <row r="1401" spans="1:4" ht="20.100000000000001" customHeight="1">
      <c r="A1401" s="137">
        <v>2399</v>
      </c>
      <c r="B1401" s="137">
        <v>10</v>
      </c>
      <c r="C1401" s="137" t="s">
        <v>1287</v>
      </c>
      <c r="D1401" s="137" t="s">
        <v>1119</v>
      </c>
    </row>
    <row r="1402" spans="1:4" ht="20.100000000000001" customHeight="1">
      <c r="A1402" s="137">
        <v>2400</v>
      </c>
      <c r="B1402" s="137">
        <v>11</v>
      </c>
      <c r="C1402" s="137" t="s">
        <v>1287</v>
      </c>
      <c r="D1402" s="137" t="s">
        <v>1295</v>
      </c>
    </row>
    <row r="1403" spans="1:4" ht="20.100000000000001" customHeight="1">
      <c r="A1403" s="137">
        <v>2401</v>
      </c>
      <c r="B1403" s="137">
        <v>12</v>
      </c>
      <c r="C1403" s="137" t="s">
        <v>1287</v>
      </c>
      <c r="D1403" s="137" t="s">
        <v>1122</v>
      </c>
    </row>
    <row r="1404" spans="1:4" ht="20.100000000000001" customHeight="1">
      <c r="A1404" s="137">
        <v>2402</v>
      </c>
      <c r="B1404" s="137">
        <v>13</v>
      </c>
      <c r="C1404" s="137" t="s">
        <v>1287</v>
      </c>
      <c r="D1404" s="137" t="s">
        <v>1123</v>
      </c>
    </row>
    <row r="1405" spans="1:4" ht="20.100000000000001" customHeight="1">
      <c r="A1405" s="137">
        <v>2403</v>
      </c>
      <c r="B1405" s="137">
        <v>14</v>
      </c>
      <c r="C1405" s="137" t="s">
        <v>1287</v>
      </c>
      <c r="D1405" s="137" t="s">
        <v>1124</v>
      </c>
    </row>
    <row r="1406" spans="1:4" ht="20.100000000000001" customHeight="1">
      <c r="A1406" s="137">
        <v>2404</v>
      </c>
      <c r="B1406" s="137">
        <v>15</v>
      </c>
      <c r="C1406" s="137" t="s">
        <v>1287</v>
      </c>
      <c r="D1406" s="137" t="s">
        <v>1296</v>
      </c>
    </row>
    <row r="1407" spans="1:4" ht="20.100000000000001" customHeight="1">
      <c r="A1407" s="137">
        <v>2405</v>
      </c>
      <c r="B1407" s="137">
        <v>16</v>
      </c>
      <c r="C1407" s="137" t="s">
        <v>1287</v>
      </c>
      <c r="D1407" s="137" t="s">
        <v>1126</v>
      </c>
    </row>
    <row r="1408" spans="1:4" ht="20.100000000000001" customHeight="1">
      <c r="A1408" s="137">
        <v>2406</v>
      </c>
      <c r="B1408" s="137">
        <v>17</v>
      </c>
      <c r="C1408" s="137" t="s">
        <v>1287</v>
      </c>
      <c r="D1408" s="137" t="s">
        <v>1127</v>
      </c>
    </row>
    <row r="1409" spans="1:4" ht="20.100000000000001" customHeight="1">
      <c r="A1409" s="137">
        <v>2407</v>
      </c>
      <c r="B1409" s="137">
        <v>18</v>
      </c>
      <c r="C1409" s="137" t="s">
        <v>1287</v>
      </c>
      <c r="D1409" s="137" t="s">
        <v>1128</v>
      </c>
    </row>
    <row r="1410" spans="1:4" ht="20.100000000000001" customHeight="1">
      <c r="A1410" s="137">
        <v>2408</v>
      </c>
      <c r="B1410" s="137">
        <v>19</v>
      </c>
      <c r="C1410" s="137" t="s">
        <v>1287</v>
      </c>
      <c r="D1410" s="137" t="s">
        <v>1144</v>
      </c>
    </row>
    <row r="1411" spans="1:4" ht="20.100000000000001" customHeight="1">
      <c r="A1411" s="137">
        <v>2409</v>
      </c>
      <c r="B1411" s="137">
        <v>20</v>
      </c>
      <c r="C1411" s="137" t="s">
        <v>1287</v>
      </c>
      <c r="D1411" s="137" t="s">
        <v>1297</v>
      </c>
    </row>
    <row r="1412" spans="1:4" ht="20.100000000000001" customHeight="1">
      <c r="A1412" s="137">
        <v>2410</v>
      </c>
      <c r="B1412" s="137">
        <v>21</v>
      </c>
      <c r="C1412" s="137" t="s">
        <v>1287</v>
      </c>
      <c r="D1412" s="137" t="s">
        <v>1298</v>
      </c>
    </row>
    <row r="1413" spans="1:4" ht="20.100000000000001" customHeight="1">
      <c r="A1413" s="137">
        <v>2411</v>
      </c>
      <c r="B1413" s="137">
        <v>22</v>
      </c>
      <c r="C1413" s="137" t="s">
        <v>1287</v>
      </c>
      <c r="D1413" s="137" t="s">
        <v>1299</v>
      </c>
    </row>
    <row r="1414" spans="1:4" ht="20.100000000000001" customHeight="1">
      <c r="A1414" s="137">
        <v>2412</v>
      </c>
      <c r="B1414" s="137">
        <v>23</v>
      </c>
      <c r="C1414" s="137" t="s">
        <v>1287</v>
      </c>
      <c r="D1414" s="137" t="s">
        <v>1300</v>
      </c>
    </row>
    <row r="1415" spans="1:4" ht="20.100000000000001" customHeight="1">
      <c r="A1415" s="137">
        <v>2413</v>
      </c>
      <c r="B1415" s="137">
        <v>24</v>
      </c>
      <c r="C1415" s="137" t="s">
        <v>1287</v>
      </c>
      <c r="D1415" s="137" t="s">
        <v>1301</v>
      </c>
    </row>
    <row r="1416" spans="1:4" ht="20.100000000000001" customHeight="1">
      <c r="A1416" s="137">
        <v>2414</v>
      </c>
      <c r="B1416" s="137">
        <v>25</v>
      </c>
      <c r="C1416" s="137" t="s">
        <v>1287</v>
      </c>
      <c r="D1416" s="137" t="s">
        <v>1302</v>
      </c>
    </row>
    <row r="1417" spans="1:4" ht="20.100000000000001" customHeight="1">
      <c r="A1417" s="137">
        <v>2415</v>
      </c>
      <c r="B1417" s="137">
        <v>26</v>
      </c>
      <c r="C1417" s="137" t="s">
        <v>1287</v>
      </c>
      <c r="D1417" s="137" t="s">
        <v>1303</v>
      </c>
    </row>
    <row r="1418" spans="1:4" ht="20.100000000000001" customHeight="1">
      <c r="A1418" s="137">
        <v>2416</v>
      </c>
      <c r="B1418" s="137">
        <v>27</v>
      </c>
      <c r="C1418" s="137" t="s">
        <v>1287</v>
      </c>
      <c r="D1418" s="137" t="s">
        <v>1304</v>
      </c>
    </row>
    <row r="1419" spans="1:4" ht="20.100000000000001" customHeight="1">
      <c r="A1419" s="137">
        <v>2417</v>
      </c>
      <c r="B1419" s="137">
        <v>28</v>
      </c>
      <c r="C1419" s="137" t="s">
        <v>1287</v>
      </c>
      <c r="D1419" s="137" t="s">
        <v>1305</v>
      </c>
    </row>
    <row r="1420" spans="1:4" ht="20.100000000000001" customHeight="1">
      <c r="A1420" s="137">
        <v>2418</v>
      </c>
      <c r="B1420" s="137">
        <v>29</v>
      </c>
      <c r="C1420" s="137" t="s">
        <v>1287</v>
      </c>
      <c r="D1420" s="137" t="s">
        <v>1306</v>
      </c>
    </row>
    <row r="1421" spans="1:4" ht="20.100000000000001" customHeight="1">
      <c r="A1421" s="137">
        <v>2419</v>
      </c>
      <c r="B1421" s="137">
        <v>30</v>
      </c>
      <c r="C1421" s="137" t="s">
        <v>1287</v>
      </c>
      <c r="D1421" s="137" t="s">
        <v>1307</v>
      </c>
    </row>
    <row r="1422" spans="1:4" ht="20.100000000000001" customHeight="1">
      <c r="A1422" s="137">
        <v>2420</v>
      </c>
      <c r="B1422" s="137">
        <v>31</v>
      </c>
      <c r="C1422" s="137" t="s">
        <v>1287</v>
      </c>
      <c r="D1422" s="137" t="s">
        <v>1308</v>
      </c>
    </row>
    <row r="1423" spans="1:4" ht="20.100000000000001" customHeight="1">
      <c r="A1423" s="137">
        <v>2421</v>
      </c>
      <c r="B1423" s="137">
        <v>32</v>
      </c>
      <c r="C1423" s="137" t="s">
        <v>1287</v>
      </c>
      <c r="D1423" s="137" t="s">
        <v>1309</v>
      </c>
    </row>
    <row r="1424" spans="1:4" ht="20.100000000000001" customHeight="1">
      <c r="A1424" s="137">
        <v>2422</v>
      </c>
      <c r="B1424" s="137">
        <v>33</v>
      </c>
      <c r="C1424" s="137" t="s">
        <v>1287</v>
      </c>
      <c r="D1424" s="137" t="s">
        <v>1310</v>
      </c>
    </row>
    <row r="1425" spans="1:4" ht="20.100000000000001" customHeight="1">
      <c r="A1425" s="137">
        <v>2423</v>
      </c>
      <c r="B1425" s="137">
        <v>34</v>
      </c>
      <c r="C1425" s="137" t="s">
        <v>1287</v>
      </c>
      <c r="D1425" s="137" t="s">
        <v>1311</v>
      </c>
    </row>
    <row r="1426" spans="1:4" ht="20.100000000000001" customHeight="1">
      <c r="A1426" s="137">
        <v>2424</v>
      </c>
      <c r="B1426" s="137">
        <v>35</v>
      </c>
      <c r="C1426" s="137" t="s">
        <v>1287</v>
      </c>
      <c r="D1426" s="137" t="s">
        <v>1312</v>
      </c>
    </row>
    <row r="1427" spans="1:4" ht="20.100000000000001" customHeight="1">
      <c r="A1427" s="137">
        <v>2425</v>
      </c>
      <c r="B1427" s="137">
        <v>36</v>
      </c>
      <c r="C1427" s="137" t="s">
        <v>1287</v>
      </c>
      <c r="D1427" s="137" t="s">
        <v>1313</v>
      </c>
    </row>
    <row r="1428" spans="1:4" ht="20.100000000000001" customHeight="1">
      <c r="A1428" s="137">
        <v>2426</v>
      </c>
      <c r="B1428" s="137">
        <v>37</v>
      </c>
      <c r="C1428" s="137" t="s">
        <v>1287</v>
      </c>
      <c r="D1428" s="137" t="s">
        <v>1314</v>
      </c>
    </row>
    <row r="1429" spans="1:4" ht="20.100000000000001" customHeight="1">
      <c r="A1429" s="137">
        <v>2427</v>
      </c>
      <c r="B1429" s="137">
        <v>38</v>
      </c>
      <c r="C1429" s="137" t="s">
        <v>1287</v>
      </c>
      <c r="D1429" s="137" t="s">
        <v>1315</v>
      </c>
    </row>
    <row r="1430" spans="1:4" ht="20.100000000000001" customHeight="1">
      <c r="A1430" s="137">
        <v>2428</v>
      </c>
      <c r="B1430" s="137">
        <v>39</v>
      </c>
      <c r="C1430" s="137" t="s">
        <v>1287</v>
      </c>
      <c r="D1430" s="137" t="s">
        <v>1316</v>
      </c>
    </row>
    <row r="1431" spans="1:4" ht="20.100000000000001" customHeight="1">
      <c r="A1431" s="137">
        <v>2429</v>
      </c>
      <c r="B1431" s="137">
        <v>40</v>
      </c>
      <c r="C1431" s="137" t="s">
        <v>1287</v>
      </c>
      <c r="D1431" s="137" t="s">
        <v>1317</v>
      </c>
    </row>
    <row r="1432" spans="1:4" ht="20.100000000000001" customHeight="1">
      <c r="A1432" s="137">
        <v>2430</v>
      </c>
      <c r="B1432" s="137">
        <v>41</v>
      </c>
      <c r="C1432" s="137" t="s">
        <v>1287</v>
      </c>
      <c r="D1432" s="137" t="s">
        <v>1318</v>
      </c>
    </row>
    <row r="1433" spans="1:4" ht="20.100000000000001" customHeight="1">
      <c r="A1433" s="137">
        <v>2431</v>
      </c>
      <c r="B1433" s="137">
        <v>42</v>
      </c>
      <c r="C1433" s="137" t="s">
        <v>1287</v>
      </c>
      <c r="D1433" s="137" t="s">
        <v>1319</v>
      </c>
    </row>
    <row r="1434" spans="1:4" ht="20.100000000000001" customHeight="1">
      <c r="A1434" s="137">
        <v>2432</v>
      </c>
      <c r="B1434" s="137">
        <v>43</v>
      </c>
      <c r="C1434" s="137" t="s">
        <v>1287</v>
      </c>
      <c r="D1434" s="137" t="s">
        <v>1320</v>
      </c>
    </row>
    <row r="1435" spans="1:4" ht="20.100000000000001" customHeight="1">
      <c r="A1435" s="137">
        <v>2433</v>
      </c>
      <c r="B1435" s="137">
        <v>44</v>
      </c>
      <c r="C1435" s="137" t="s">
        <v>1287</v>
      </c>
      <c r="D1435" s="137" t="s">
        <v>1321</v>
      </c>
    </row>
    <row r="1436" spans="1:4" ht="20.100000000000001" customHeight="1">
      <c r="A1436" s="137">
        <v>2434</v>
      </c>
      <c r="B1436" s="137">
        <v>45</v>
      </c>
      <c r="C1436" s="137" t="s">
        <v>1287</v>
      </c>
      <c r="D1436" s="137" t="s">
        <v>1322</v>
      </c>
    </row>
    <row r="1437" spans="1:4" ht="20.100000000000001" customHeight="1">
      <c r="A1437" s="137">
        <v>2435</v>
      </c>
      <c r="B1437" s="137">
        <v>46</v>
      </c>
      <c r="C1437" s="137" t="s">
        <v>1287</v>
      </c>
      <c r="D1437" s="137" t="s">
        <v>1079</v>
      </c>
    </row>
    <row r="1438" spans="1:4" ht="20.100000000000001" customHeight="1">
      <c r="A1438" s="137">
        <v>2436</v>
      </c>
      <c r="B1438" s="137">
        <v>47</v>
      </c>
      <c r="C1438" s="137" t="s">
        <v>1287</v>
      </c>
      <c r="D1438" s="137" t="s">
        <v>1323</v>
      </c>
    </row>
    <row r="1439" spans="1:4" ht="20.100000000000001" customHeight="1">
      <c r="A1439" s="137">
        <v>2437</v>
      </c>
      <c r="B1439" s="137">
        <v>48</v>
      </c>
      <c r="C1439" s="137" t="s">
        <v>1287</v>
      </c>
      <c r="D1439" s="137" t="s">
        <v>1324</v>
      </c>
    </row>
    <row r="1440" spans="1:4" ht="20.100000000000001" customHeight="1">
      <c r="A1440" s="137">
        <v>2438</v>
      </c>
      <c r="B1440" s="137">
        <v>49</v>
      </c>
      <c r="C1440" s="137" t="s">
        <v>1287</v>
      </c>
      <c r="D1440" s="137" t="s">
        <v>1325</v>
      </c>
    </row>
    <row r="1441" spans="1:4" ht="20.100000000000001" customHeight="1">
      <c r="A1441" s="137">
        <v>2439</v>
      </c>
      <c r="B1441" s="137">
        <v>50</v>
      </c>
      <c r="C1441" s="137" t="s">
        <v>1287</v>
      </c>
      <c r="D1441" s="137" t="s">
        <v>1326</v>
      </c>
    </row>
    <row r="1442" spans="1:4" ht="20.100000000000001" customHeight="1">
      <c r="A1442" s="137">
        <v>2440</v>
      </c>
      <c r="B1442" s="137">
        <v>1</v>
      </c>
      <c r="C1442" s="137" t="s">
        <v>1327</v>
      </c>
      <c r="D1442" s="137" t="s">
        <v>1328</v>
      </c>
    </row>
    <row r="1443" spans="1:4" ht="20.100000000000001" customHeight="1">
      <c r="A1443" s="137">
        <v>2441</v>
      </c>
      <c r="B1443" s="137">
        <v>2</v>
      </c>
      <c r="C1443" s="137" t="s">
        <v>1327</v>
      </c>
      <c r="D1443" s="137" t="s">
        <v>1329</v>
      </c>
    </row>
    <row r="1444" spans="1:4" ht="20.100000000000001" customHeight="1">
      <c r="A1444" s="137">
        <v>2442</v>
      </c>
      <c r="B1444" s="137">
        <v>3</v>
      </c>
      <c r="C1444" s="137" t="s">
        <v>1327</v>
      </c>
      <c r="D1444" s="137" t="s">
        <v>1330</v>
      </c>
    </row>
    <row r="1445" spans="1:4" ht="20.100000000000001" customHeight="1">
      <c r="A1445" s="137">
        <v>2443</v>
      </c>
      <c r="B1445" s="137">
        <v>4</v>
      </c>
      <c r="C1445" s="137" t="s">
        <v>1327</v>
      </c>
      <c r="D1445" s="137" t="s">
        <v>1331</v>
      </c>
    </row>
    <row r="1446" spans="1:4" ht="20.100000000000001" customHeight="1">
      <c r="A1446" s="137">
        <v>2444</v>
      </c>
      <c r="B1446" s="137">
        <v>5</v>
      </c>
      <c r="C1446" s="137" t="s">
        <v>1327</v>
      </c>
      <c r="D1446" s="137" t="s">
        <v>1332</v>
      </c>
    </row>
    <row r="1447" spans="1:4" ht="20.100000000000001" customHeight="1">
      <c r="A1447" s="137">
        <v>2445</v>
      </c>
      <c r="B1447" s="137">
        <v>6</v>
      </c>
      <c r="C1447" s="137" t="s">
        <v>1327</v>
      </c>
      <c r="D1447" s="137" t="s">
        <v>1333</v>
      </c>
    </row>
    <row r="1448" spans="1:4" ht="20.100000000000001" customHeight="1">
      <c r="A1448" s="137">
        <v>2446</v>
      </c>
      <c r="B1448" s="137">
        <v>7</v>
      </c>
      <c r="C1448" s="137" t="s">
        <v>1327</v>
      </c>
      <c r="D1448" s="137" t="s">
        <v>1334</v>
      </c>
    </row>
    <row r="1449" spans="1:4" ht="20.100000000000001" customHeight="1">
      <c r="A1449" s="137">
        <v>2447</v>
      </c>
      <c r="B1449" s="137">
        <v>8</v>
      </c>
      <c r="C1449" s="137" t="s">
        <v>1327</v>
      </c>
      <c r="D1449" s="137" t="s">
        <v>1335</v>
      </c>
    </row>
    <row r="1450" spans="1:4" ht="20.100000000000001" customHeight="1">
      <c r="A1450" s="137">
        <v>2448</v>
      </c>
      <c r="B1450" s="137">
        <v>9</v>
      </c>
      <c r="C1450" s="137" t="s">
        <v>1327</v>
      </c>
      <c r="D1450" s="137" t="s">
        <v>1336</v>
      </c>
    </row>
    <row r="1451" spans="1:4" ht="20.100000000000001" customHeight="1">
      <c r="A1451" s="137">
        <v>2449</v>
      </c>
      <c r="B1451" s="137">
        <v>10</v>
      </c>
      <c r="C1451" s="137" t="s">
        <v>1327</v>
      </c>
      <c r="D1451" s="137" t="s">
        <v>1337</v>
      </c>
    </row>
    <row r="1452" spans="1:4" ht="20.100000000000001" customHeight="1">
      <c r="A1452" s="137">
        <v>2450</v>
      </c>
      <c r="B1452" s="137">
        <v>11</v>
      </c>
      <c r="C1452" s="137" t="s">
        <v>1327</v>
      </c>
      <c r="D1452" s="137" t="s">
        <v>1338</v>
      </c>
    </row>
    <row r="1453" spans="1:4" ht="20.100000000000001" customHeight="1">
      <c r="A1453" s="137">
        <v>2451</v>
      </c>
      <c r="B1453" s="137">
        <v>12</v>
      </c>
      <c r="C1453" s="137" t="s">
        <v>1327</v>
      </c>
      <c r="D1453" s="137" t="s">
        <v>1339</v>
      </c>
    </row>
    <row r="1454" spans="1:4" ht="20.100000000000001" customHeight="1">
      <c r="A1454" s="137">
        <v>2452</v>
      </c>
      <c r="B1454" s="137">
        <v>13</v>
      </c>
      <c r="C1454" s="137" t="s">
        <v>1327</v>
      </c>
      <c r="D1454" s="137" t="s">
        <v>1340</v>
      </c>
    </row>
    <row r="1455" spans="1:4" ht="20.100000000000001" customHeight="1">
      <c r="A1455" s="137">
        <v>2453</v>
      </c>
      <c r="B1455" s="137">
        <v>14</v>
      </c>
      <c r="C1455" s="137" t="s">
        <v>1327</v>
      </c>
      <c r="D1455" s="137" t="s">
        <v>1341</v>
      </c>
    </row>
    <row r="1456" spans="1:4" ht="20.100000000000001" customHeight="1">
      <c r="A1456" s="137">
        <v>2454</v>
      </c>
      <c r="B1456" s="137">
        <v>15</v>
      </c>
      <c r="C1456" s="137" t="s">
        <v>1327</v>
      </c>
      <c r="D1456" s="137" t="s">
        <v>1342</v>
      </c>
    </row>
    <row r="1457" spans="1:4" ht="20.100000000000001" customHeight="1">
      <c r="A1457" s="137">
        <v>2455</v>
      </c>
      <c r="B1457" s="137">
        <v>16</v>
      </c>
      <c r="C1457" s="137" t="s">
        <v>1327</v>
      </c>
      <c r="D1457" s="137" t="s">
        <v>1343</v>
      </c>
    </row>
    <row r="1458" spans="1:4" ht="20.100000000000001" customHeight="1">
      <c r="A1458" s="137">
        <v>2456</v>
      </c>
      <c r="B1458" s="137">
        <v>17</v>
      </c>
      <c r="C1458" s="137" t="s">
        <v>1327</v>
      </c>
      <c r="D1458" s="137" t="s">
        <v>1344</v>
      </c>
    </row>
    <row r="1459" spans="1:4" ht="20.100000000000001" customHeight="1">
      <c r="A1459" s="137">
        <v>2457</v>
      </c>
      <c r="B1459" s="137">
        <v>18</v>
      </c>
      <c r="C1459" s="137" t="s">
        <v>1327</v>
      </c>
      <c r="D1459" s="137" t="s">
        <v>1345</v>
      </c>
    </row>
    <row r="1460" spans="1:4" ht="20.100000000000001" customHeight="1">
      <c r="A1460" s="137">
        <v>2458</v>
      </c>
      <c r="B1460" s="137">
        <v>19</v>
      </c>
      <c r="C1460" s="137" t="s">
        <v>1327</v>
      </c>
      <c r="D1460" s="137" t="s">
        <v>1346</v>
      </c>
    </row>
    <row r="1461" spans="1:4" ht="20.100000000000001" customHeight="1">
      <c r="A1461" s="137">
        <v>2459</v>
      </c>
      <c r="B1461" s="137">
        <v>20</v>
      </c>
      <c r="C1461" s="137" t="s">
        <v>1327</v>
      </c>
      <c r="D1461" s="137" t="s">
        <v>1347</v>
      </c>
    </row>
    <row r="1462" spans="1:4" ht="20.100000000000001" customHeight="1">
      <c r="A1462" s="137">
        <v>2460</v>
      </c>
      <c r="B1462" s="137">
        <v>21</v>
      </c>
      <c r="C1462" s="137" t="s">
        <v>1327</v>
      </c>
      <c r="D1462" s="137" t="s">
        <v>1348</v>
      </c>
    </row>
    <row r="1463" spans="1:4" ht="20.100000000000001" customHeight="1">
      <c r="A1463" s="137">
        <v>2461</v>
      </c>
      <c r="B1463" s="137">
        <v>22</v>
      </c>
      <c r="C1463" s="137" t="s">
        <v>1327</v>
      </c>
      <c r="D1463" s="137" t="s">
        <v>1349</v>
      </c>
    </row>
    <row r="1464" spans="1:4" ht="20.100000000000001" customHeight="1">
      <c r="A1464" s="137">
        <v>2462</v>
      </c>
      <c r="B1464" s="137">
        <v>23</v>
      </c>
      <c r="C1464" s="137" t="s">
        <v>1327</v>
      </c>
      <c r="D1464" s="137" t="s">
        <v>1350</v>
      </c>
    </row>
    <row r="1465" spans="1:4" ht="20.100000000000001" customHeight="1">
      <c r="A1465" s="137">
        <v>2463</v>
      </c>
      <c r="B1465" s="137">
        <v>24</v>
      </c>
      <c r="C1465" s="137" t="s">
        <v>1327</v>
      </c>
      <c r="D1465" s="137" t="s">
        <v>1351</v>
      </c>
    </row>
    <row r="1466" spans="1:4" ht="20.100000000000001" customHeight="1">
      <c r="A1466" s="137">
        <v>2464</v>
      </c>
      <c r="B1466" s="137">
        <v>25</v>
      </c>
      <c r="C1466" s="137" t="s">
        <v>1327</v>
      </c>
      <c r="D1466" s="137" t="s">
        <v>1352</v>
      </c>
    </row>
    <row r="1467" spans="1:4" ht="20.100000000000001" customHeight="1">
      <c r="A1467" s="137">
        <v>2465</v>
      </c>
      <c r="B1467" s="137">
        <v>26</v>
      </c>
      <c r="C1467" s="137" t="s">
        <v>1327</v>
      </c>
      <c r="D1467" s="137" t="s">
        <v>1353</v>
      </c>
    </row>
    <row r="1468" spans="1:4" ht="20.100000000000001" customHeight="1">
      <c r="A1468" s="137">
        <v>2466</v>
      </c>
      <c r="B1468" s="137">
        <v>27</v>
      </c>
      <c r="C1468" s="137" t="s">
        <v>1327</v>
      </c>
      <c r="D1468" s="158"/>
    </row>
    <row r="1469" spans="1:4" ht="20.100000000000001" customHeight="1">
      <c r="A1469" s="137">
        <v>2467</v>
      </c>
      <c r="B1469" s="137">
        <v>28</v>
      </c>
      <c r="C1469" s="137" t="s">
        <v>1327</v>
      </c>
      <c r="D1469" s="158"/>
    </row>
    <row r="1470" spans="1:4" ht="20.100000000000001" customHeight="1">
      <c r="A1470" s="137">
        <v>2468</v>
      </c>
      <c r="B1470" s="137">
        <v>29</v>
      </c>
      <c r="C1470" s="137" t="s">
        <v>1327</v>
      </c>
      <c r="D1470" s="158"/>
    </row>
    <row r="1471" spans="1:4" ht="20.100000000000001" customHeight="1">
      <c r="A1471" s="137">
        <v>2469</v>
      </c>
      <c r="B1471" s="137">
        <v>30</v>
      </c>
      <c r="C1471" s="137" t="s">
        <v>1327</v>
      </c>
      <c r="D1471" s="158"/>
    </row>
    <row r="1472" spans="1:4" ht="20.100000000000001" customHeight="1">
      <c r="A1472" s="137">
        <v>2470</v>
      </c>
      <c r="B1472" s="137">
        <v>31</v>
      </c>
      <c r="C1472" s="137" t="s">
        <v>1327</v>
      </c>
      <c r="D1472" s="158"/>
    </row>
    <row r="1473" spans="1:4" ht="20.100000000000001" customHeight="1">
      <c r="A1473" s="137">
        <v>2471</v>
      </c>
      <c r="B1473" s="137">
        <v>32</v>
      </c>
      <c r="C1473" s="137" t="s">
        <v>1327</v>
      </c>
      <c r="D1473" s="158"/>
    </row>
    <row r="1474" spans="1:4" ht="20.100000000000001" customHeight="1">
      <c r="A1474" s="137">
        <v>2472</v>
      </c>
      <c r="B1474" s="137">
        <v>33</v>
      </c>
      <c r="C1474" s="137" t="s">
        <v>1327</v>
      </c>
      <c r="D1474" s="158"/>
    </row>
    <row r="1475" spans="1:4" ht="20.100000000000001" customHeight="1">
      <c r="A1475" s="137">
        <v>2473</v>
      </c>
      <c r="B1475" s="137">
        <v>34</v>
      </c>
      <c r="C1475" s="137" t="s">
        <v>1327</v>
      </c>
      <c r="D1475" s="158"/>
    </row>
    <row r="1476" spans="1:4" ht="20.100000000000001" customHeight="1">
      <c r="A1476" s="137">
        <v>2474</v>
      </c>
      <c r="B1476" s="137">
        <v>35</v>
      </c>
      <c r="C1476" s="137" t="s">
        <v>1327</v>
      </c>
      <c r="D1476" s="158"/>
    </row>
    <row r="1477" spans="1:4" ht="20.100000000000001" customHeight="1">
      <c r="A1477" s="137">
        <v>2475</v>
      </c>
      <c r="B1477" s="137">
        <v>36</v>
      </c>
      <c r="C1477" s="137" t="s">
        <v>1327</v>
      </c>
      <c r="D1477" s="158"/>
    </row>
    <row r="1478" spans="1:4" ht="20.100000000000001" customHeight="1">
      <c r="A1478" s="137">
        <v>2476</v>
      </c>
      <c r="B1478" s="137">
        <v>37</v>
      </c>
      <c r="C1478" s="137" t="s">
        <v>1327</v>
      </c>
      <c r="D1478" s="158"/>
    </row>
    <row r="1479" spans="1:4" ht="20.100000000000001" customHeight="1">
      <c r="A1479" s="137">
        <v>2477</v>
      </c>
      <c r="B1479" s="137">
        <v>38</v>
      </c>
      <c r="C1479" s="137" t="s">
        <v>1327</v>
      </c>
      <c r="D1479" s="158"/>
    </row>
    <row r="1480" spans="1:4" ht="20.100000000000001" customHeight="1">
      <c r="A1480" s="137">
        <v>2478</v>
      </c>
      <c r="B1480" s="137">
        <v>39</v>
      </c>
      <c r="C1480" s="137" t="s">
        <v>1327</v>
      </c>
      <c r="D1480" s="158"/>
    </row>
    <row r="1481" spans="1:4" ht="20.100000000000001" customHeight="1">
      <c r="A1481" s="137">
        <v>2479</v>
      </c>
      <c r="B1481" s="137">
        <v>40</v>
      </c>
      <c r="C1481" s="137" t="s">
        <v>1327</v>
      </c>
      <c r="D1481" s="158"/>
    </row>
    <row r="1482" spans="1:4" ht="20.100000000000001" customHeight="1">
      <c r="A1482" s="137">
        <v>2480</v>
      </c>
      <c r="B1482" s="137">
        <v>1</v>
      </c>
      <c r="C1482" s="137" t="s">
        <v>1354</v>
      </c>
      <c r="D1482" s="137" t="s">
        <v>965</v>
      </c>
    </row>
    <row r="1483" spans="1:4" ht="20.100000000000001" customHeight="1">
      <c r="A1483" s="137">
        <v>2481</v>
      </c>
      <c r="B1483" s="137">
        <v>2</v>
      </c>
      <c r="C1483" s="137" t="s">
        <v>1354</v>
      </c>
      <c r="D1483" s="137" t="s">
        <v>966</v>
      </c>
    </row>
    <row r="1484" spans="1:4" ht="20.100000000000001" customHeight="1">
      <c r="A1484" s="137">
        <v>2482</v>
      </c>
      <c r="B1484" s="137">
        <v>3</v>
      </c>
      <c r="C1484" s="137" t="s">
        <v>1354</v>
      </c>
      <c r="D1484" s="137" t="s">
        <v>967</v>
      </c>
    </row>
    <row r="1485" spans="1:4" ht="20.100000000000001" customHeight="1">
      <c r="A1485" s="137">
        <v>2483</v>
      </c>
      <c r="B1485" s="137">
        <v>4</v>
      </c>
      <c r="C1485" s="137" t="s">
        <v>1354</v>
      </c>
      <c r="D1485" s="137" t="s">
        <v>968</v>
      </c>
    </row>
    <row r="1486" spans="1:4" ht="20.100000000000001" customHeight="1">
      <c r="A1486" s="137">
        <v>2484</v>
      </c>
      <c r="B1486" s="137">
        <v>5</v>
      </c>
      <c r="C1486" s="137" t="s">
        <v>1354</v>
      </c>
      <c r="D1486" s="137" t="s">
        <v>969</v>
      </c>
    </row>
    <row r="1487" spans="1:4" ht="20.100000000000001" customHeight="1">
      <c r="A1487" s="137">
        <v>2485</v>
      </c>
      <c r="B1487" s="137">
        <v>6</v>
      </c>
      <c r="C1487" s="137" t="s">
        <v>1354</v>
      </c>
      <c r="D1487" s="137" t="s">
        <v>970</v>
      </c>
    </row>
    <row r="1488" spans="1:4" ht="20.100000000000001" customHeight="1">
      <c r="A1488" s="137">
        <v>2486</v>
      </c>
      <c r="B1488" s="137">
        <v>7</v>
      </c>
      <c r="C1488" s="137" t="s">
        <v>1354</v>
      </c>
      <c r="D1488" s="137" t="s">
        <v>971</v>
      </c>
    </row>
    <row r="1489" spans="1:4" ht="20.100000000000001" customHeight="1">
      <c r="A1489" s="137">
        <v>2487</v>
      </c>
      <c r="B1489" s="137">
        <v>8</v>
      </c>
      <c r="C1489" s="137" t="s">
        <v>1354</v>
      </c>
      <c r="D1489" s="137" t="s">
        <v>972</v>
      </c>
    </row>
    <row r="1490" spans="1:4" ht="20.100000000000001" customHeight="1">
      <c r="A1490" s="137">
        <v>2488</v>
      </c>
      <c r="B1490" s="137">
        <v>9</v>
      </c>
      <c r="C1490" s="137" t="s">
        <v>1354</v>
      </c>
      <c r="D1490" s="137" t="s">
        <v>973</v>
      </c>
    </row>
    <row r="1491" spans="1:4" ht="20.100000000000001" customHeight="1">
      <c r="A1491" s="137">
        <v>2489</v>
      </c>
      <c r="B1491" s="137">
        <v>10</v>
      </c>
      <c r="C1491" s="137" t="s">
        <v>1354</v>
      </c>
      <c r="D1491" s="137" t="s">
        <v>974</v>
      </c>
    </row>
    <row r="1492" spans="1:4" ht="20.100000000000001" customHeight="1">
      <c r="A1492" s="137">
        <v>2490</v>
      </c>
      <c r="B1492" s="137">
        <v>11</v>
      </c>
      <c r="C1492" s="137" t="s">
        <v>1354</v>
      </c>
      <c r="D1492" s="137" t="s">
        <v>1355</v>
      </c>
    </row>
    <row r="1493" spans="1:4" ht="20.100000000000001" customHeight="1">
      <c r="A1493" s="137">
        <v>2491</v>
      </c>
      <c r="B1493" s="137">
        <v>12</v>
      </c>
      <c r="C1493" s="137" t="s">
        <v>1354</v>
      </c>
      <c r="D1493" s="137" t="s">
        <v>976</v>
      </c>
    </row>
    <row r="1494" spans="1:4" ht="20.100000000000001" customHeight="1">
      <c r="A1494" s="137">
        <v>2492</v>
      </c>
      <c r="B1494" s="137">
        <v>13</v>
      </c>
      <c r="C1494" s="137" t="s">
        <v>1354</v>
      </c>
      <c r="D1494" s="137" t="s">
        <v>977</v>
      </c>
    </row>
    <row r="1495" spans="1:4" ht="20.100000000000001" customHeight="1">
      <c r="A1495" s="137">
        <v>2493</v>
      </c>
      <c r="B1495" s="137">
        <v>14</v>
      </c>
      <c r="C1495" s="137" t="s">
        <v>1354</v>
      </c>
      <c r="D1495" s="137" t="s">
        <v>978</v>
      </c>
    </row>
    <row r="1496" spans="1:4" ht="20.100000000000001" customHeight="1">
      <c r="A1496" s="137">
        <v>2494</v>
      </c>
      <c r="B1496" s="137">
        <v>15</v>
      </c>
      <c r="C1496" s="137" t="s">
        <v>1354</v>
      </c>
      <c r="D1496" s="137" t="s">
        <v>979</v>
      </c>
    </row>
    <row r="1497" spans="1:4" ht="20.100000000000001" customHeight="1">
      <c r="A1497" s="137">
        <v>2495</v>
      </c>
      <c r="B1497" s="137">
        <v>16</v>
      </c>
      <c r="C1497" s="137" t="s">
        <v>1354</v>
      </c>
      <c r="D1497" s="137" t="s">
        <v>980</v>
      </c>
    </row>
    <row r="1498" spans="1:4" ht="20.100000000000001" customHeight="1">
      <c r="A1498" s="137">
        <v>2496</v>
      </c>
      <c r="B1498" s="137">
        <v>17</v>
      </c>
      <c r="C1498" s="137" t="s">
        <v>1354</v>
      </c>
      <c r="D1498" s="137" t="s">
        <v>981</v>
      </c>
    </row>
    <row r="1499" spans="1:4" ht="20.100000000000001" customHeight="1">
      <c r="A1499" s="137">
        <v>2497</v>
      </c>
      <c r="B1499" s="137">
        <v>18</v>
      </c>
      <c r="C1499" s="137" t="s">
        <v>1354</v>
      </c>
      <c r="D1499" s="137" t="s">
        <v>982</v>
      </c>
    </row>
    <row r="1500" spans="1:4" ht="20.100000000000001" customHeight="1">
      <c r="A1500" s="137">
        <v>2498</v>
      </c>
      <c r="B1500" s="137">
        <v>19</v>
      </c>
      <c r="C1500" s="137" t="s">
        <v>1354</v>
      </c>
      <c r="D1500" s="137" t="s">
        <v>983</v>
      </c>
    </row>
    <row r="1501" spans="1:4" ht="20.100000000000001" customHeight="1">
      <c r="A1501" s="137">
        <v>2499</v>
      </c>
      <c r="B1501" s="137">
        <v>20</v>
      </c>
      <c r="C1501" s="137" t="s">
        <v>1354</v>
      </c>
      <c r="D1501" s="137" t="s">
        <v>984</v>
      </c>
    </row>
    <row r="1502" spans="1:4" ht="20.100000000000001" customHeight="1">
      <c r="A1502" s="137">
        <v>2500</v>
      </c>
      <c r="B1502" s="137">
        <v>21</v>
      </c>
      <c r="C1502" s="137" t="s">
        <v>1354</v>
      </c>
      <c r="D1502" s="137" t="s">
        <v>985</v>
      </c>
    </row>
    <row r="1503" spans="1:4" ht="20.100000000000001" customHeight="1">
      <c r="A1503" s="137">
        <v>2501</v>
      </c>
      <c r="B1503" s="137">
        <v>22</v>
      </c>
      <c r="C1503" s="137" t="s">
        <v>1354</v>
      </c>
      <c r="D1503" s="137" t="s">
        <v>986</v>
      </c>
    </row>
    <row r="1504" spans="1:4" ht="20.100000000000001" customHeight="1">
      <c r="A1504" s="137">
        <v>2502</v>
      </c>
      <c r="B1504" s="137">
        <v>23</v>
      </c>
      <c r="C1504" s="137" t="s">
        <v>1354</v>
      </c>
      <c r="D1504" s="137" t="s">
        <v>987</v>
      </c>
    </row>
    <row r="1505" spans="1:4" ht="20.100000000000001" customHeight="1">
      <c r="A1505" s="137">
        <v>2503</v>
      </c>
      <c r="B1505" s="137">
        <v>24</v>
      </c>
      <c r="C1505" s="137" t="s">
        <v>1354</v>
      </c>
      <c r="D1505" s="137" t="s">
        <v>988</v>
      </c>
    </row>
    <row r="1506" spans="1:4" ht="20.100000000000001" customHeight="1">
      <c r="A1506" s="137">
        <v>2504</v>
      </c>
      <c r="B1506" s="137">
        <v>25</v>
      </c>
      <c r="C1506" s="137" t="s">
        <v>1354</v>
      </c>
      <c r="D1506" s="137" t="s">
        <v>989</v>
      </c>
    </row>
    <row r="1507" spans="1:4" ht="20.100000000000001" customHeight="1">
      <c r="A1507" s="137">
        <v>2505</v>
      </c>
      <c r="B1507" s="137">
        <v>26</v>
      </c>
      <c r="C1507" s="137" t="s">
        <v>1354</v>
      </c>
      <c r="D1507" s="137" t="s">
        <v>990</v>
      </c>
    </row>
    <row r="1508" spans="1:4" ht="20.100000000000001" customHeight="1">
      <c r="A1508" s="137">
        <v>2506</v>
      </c>
      <c r="B1508" s="137">
        <v>27</v>
      </c>
      <c r="C1508" s="137" t="s">
        <v>1354</v>
      </c>
      <c r="D1508" s="137" t="s">
        <v>991</v>
      </c>
    </row>
    <row r="1509" spans="1:4" ht="20.100000000000001" customHeight="1">
      <c r="A1509" s="137">
        <v>2507</v>
      </c>
      <c r="B1509" s="137">
        <v>28</v>
      </c>
      <c r="C1509" s="137" t="s">
        <v>1354</v>
      </c>
      <c r="D1509" s="137" t="s">
        <v>992</v>
      </c>
    </row>
    <row r="1510" spans="1:4" ht="20.100000000000001" customHeight="1">
      <c r="A1510" s="137">
        <v>2508</v>
      </c>
      <c r="B1510" s="137">
        <v>29</v>
      </c>
      <c r="C1510" s="137" t="s">
        <v>1354</v>
      </c>
      <c r="D1510" s="137" t="s">
        <v>993</v>
      </c>
    </row>
    <row r="1511" spans="1:4" ht="20.100000000000001" customHeight="1">
      <c r="A1511" s="137">
        <v>2509</v>
      </c>
      <c r="B1511" s="137">
        <v>30</v>
      </c>
      <c r="C1511" s="137" t="s">
        <v>1354</v>
      </c>
      <c r="D1511" s="137" t="s">
        <v>1356</v>
      </c>
    </row>
    <row r="1512" spans="1:4" ht="20.100000000000001" customHeight="1">
      <c r="A1512" s="137">
        <v>2510</v>
      </c>
      <c r="B1512" s="137">
        <v>31</v>
      </c>
      <c r="C1512" s="137" t="s">
        <v>1354</v>
      </c>
      <c r="D1512" s="137" t="s">
        <v>1357</v>
      </c>
    </row>
    <row r="1513" spans="1:4" ht="20.100000000000001" customHeight="1">
      <c r="A1513" s="137">
        <v>2511</v>
      </c>
      <c r="B1513" s="137">
        <v>32</v>
      </c>
      <c r="C1513" s="137" t="s">
        <v>1354</v>
      </c>
      <c r="D1513" s="137" t="s">
        <v>1358</v>
      </c>
    </row>
    <row r="1514" spans="1:4" ht="20.100000000000001" customHeight="1">
      <c r="A1514" s="137">
        <v>2512</v>
      </c>
      <c r="B1514" s="137">
        <v>33</v>
      </c>
      <c r="C1514" s="137" t="s">
        <v>1354</v>
      </c>
      <c r="D1514" s="158"/>
    </row>
    <row r="1515" spans="1:4" ht="20.100000000000001" customHeight="1">
      <c r="A1515" s="137">
        <v>2513</v>
      </c>
      <c r="B1515" s="137">
        <v>34</v>
      </c>
      <c r="C1515" s="137" t="s">
        <v>1354</v>
      </c>
      <c r="D1515" s="158"/>
    </row>
    <row r="1516" spans="1:4" ht="20.100000000000001" customHeight="1">
      <c r="A1516" s="137">
        <v>2514</v>
      </c>
      <c r="B1516" s="137">
        <v>35</v>
      </c>
      <c r="C1516" s="137" t="s">
        <v>1354</v>
      </c>
      <c r="D1516" s="158"/>
    </row>
    <row r="1517" spans="1:4" ht="20.100000000000001" customHeight="1">
      <c r="A1517" s="137">
        <v>2515</v>
      </c>
      <c r="B1517" s="137">
        <v>36</v>
      </c>
      <c r="C1517" s="137" t="s">
        <v>1354</v>
      </c>
      <c r="D1517" s="158"/>
    </row>
    <row r="1518" spans="1:4" ht="20.100000000000001" customHeight="1">
      <c r="A1518" s="137">
        <v>2516</v>
      </c>
      <c r="B1518" s="137">
        <v>37</v>
      </c>
      <c r="C1518" s="137" t="s">
        <v>1354</v>
      </c>
      <c r="D1518" s="158"/>
    </row>
    <row r="1519" spans="1:4" ht="20.100000000000001" customHeight="1">
      <c r="A1519" s="137">
        <v>2517</v>
      </c>
      <c r="B1519" s="137">
        <v>38</v>
      </c>
      <c r="C1519" s="137" t="s">
        <v>1354</v>
      </c>
      <c r="D1519" s="158"/>
    </row>
    <row r="1520" spans="1:4" ht="20.100000000000001" customHeight="1">
      <c r="A1520" s="137">
        <v>2518</v>
      </c>
      <c r="B1520" s="137">
        <v>39</v>
      </c>
      <c r="C1520" s="137" t="s">
        <v>1354</v>
      </c>
      <c r="D1520" s="158"/>
    </row>
    <row r="1521" spans="1:4" ht="20.100000000000001" customHeight="1">
      <c r="A1521" s="137">
        <v>2519</v>
      </c>
      <c r="B1521" s="137">
        <v>40</v>
      </c>
      <c r="C1521" s="137" t="s">
        <v>1354</v>
      </c>
      <c r="D1521" s="158"/>
    </row>
    <row r="1522" spans="1:4" ht="20.100000000000001" customHeight="1">
      <c r="A1522" s="137">
        <v>2520</v>
      </c>
      <c r="B1522" s="137">
        <v>1</v>
      </c>
      <c r="C1522" s="137" t="s">
        <v>1359</v>
      </c>
      <c r="D1522" s="137" t="s">
        <v>1360</v>
      </c>
    </row>
    <row r="1523" spans="1:4" ht="20.100000000000001" customHeight="1">
      <c r="A1523" s="137">
        <v>2521</v>
      </c>
      <c r="B1523" s="137">
        <v>2</v>
      </c>
      <c r="C1523" s="137" t="s">
        <v>1359</v>
      </c>
      <c r="D1523" s="137" t="s">
        <v>1361</v>
      </c>
    </row>
    <row r="1524" spans="1:4" ht="20.100000000000001" customHeight="1">
      <c r="A1524" s="137">
        <v>2522</v>
      </c>
      <c r="B1524" s="137">
        <v>3</v>
      </c>
      <c r="C1524" s="137" t="s">
        <v>1359</v>
      </c>
      <c r="D1524" s="137" t="s">
        <v>1151</v>
      </c>
    </row>
    <row r="1525" spans="1:4" ht="20.100000000000001" customHeight="1">
      <c r="A1525" s="137">
        <v>2523</v>
      </c>
      <c r="B1525" s="137">
        <v>4</v>
      </c>
      <c r="C1525" s="137" t="s">
        <v>1359</v>
      </c>
      <c r="D1525" s="137" t="s">
        <v>1362</v>
      </c>
    </row>
    <row r="1526" spans="1:4" ht="20.100000000000001" customHeight="1">
      <c r="A1526" s="137">
        <v>2524</v>
      </c>
      <c r="B1526" s="137">
        <v>5</v>
      </c>
      <c r="C1526" s="137" t="s">
        <v>1359</v>
      </c>
      <c r="D1526" s="137" t="s">
        <v>1363</v>
      </c>
    </row>
    <row r="1527" spans="1:4" ht="20.100000000000001" customHeight="1">
      <c r="A1527" s="137">
        <v>2525</v>
      </c>
      <c r="B1527" s="137">
        <v>6</v>
      </c>
      <c r="C1527" s="137" t="s">
        <v>1359</v>
      </c>
      <c r="D1527" s="137" t="s">
        <v>1364</v>
      </c>
    </row>
    <row r="1528" spans="1:4" ht="20.100000000000001" customHeight="1">
      <c r="A1528" s="137">
        <v>2526</v>
      </c>
      <c r="B1528" s="137">
        <v>7</v>
      </c>
      <c r="C1528" s="137" t="s">
        <v>1359</v>
      </c>
      <c r="D1528" s="137" t="s">
        <v>1365</v>
      </c>
    </row>
    <row r="1529" spans="1:4" ht="20.100000000000001" customHeight="1">
      <c r="A1529" s="137">
        <v>2527</v>
      </c>
      <c r="B1529" s="137">
        <v>8</v>
      </c>
      <c r="C1529" s="137" t="s">
        <v>1359</v>
      </c>
      <c r="D1529" s="137" t="s">
        <v>1366</v>
      </c>
    </row>
    <row r="1530" spans="1:4" ht="20.100000000000001" customHeight="1">
      <c r="A1530" s="137">
        <v>2528</v>
      </c>
      <c r="B1530" s="137">
        <v>9</v>
      </c>
      <c r="C1530" s="137" t="s">
        <v>1359</v>
      </c>
      <c r="D1530" s="137" t="s">
        <v>1367</v>
      </c>
    </row>
    <row r="1531" spans="1:4" ht="20.100000000000001" customHeight="1">
      <c r="A1531" s="137">
        <v>2529</v>
      </c>
      <c r="B1531" s="137">
        <v>10</v>
      </c>
      <c r="C1531" s="137" t="s">
        <v>1359</v>
      </c>
      <c r="D1531" s="137" t="s">
        <v>1368</v>
      </c>
    </row>
    <row r="1532" spans="1:4" ht="20.100000000000001" customHeight="1">
      <c r="A1532" s="137">
        <v>2530</v>
      </c>
      <c r="B1532" s="137">
        <v>11</v>
      </c>
      <c r="C1532" s="137" t="s">
        <v>1359</v>
      </c>
      <c r="D1532" s="137" t="s">
        <v>1369</v>
      </c>
    </row>
    <row r="1533" spans="1:4" ht="20.100000000000001" customHeight="1">
      <c r="A1533" s="137">
        <v>2531</v>
      </c>
      <c r="B1533" s="137">
        <v>12</v>
      </c>
      <c r="C1533" s="137" t="s">
        <v>1359</v>
      </c>
      <c r="D1533" s="137" t="s">
        <v>1370</v>
      </c>
    </row>
    <row r="1534" spans="1:4" ht="20.100000000000001" customHeight="1">
      <c r="A1534" s="137">
        <v>2532</v>
      </c>
      <c r="B1534" s="137">
        <v>13</v>
      </c>
      <c r="C1534" s="137" t="s">
        <v>1359</v>
      </c>
      <c r="D1534" s="137" t="s">
        <v>1371</v>
      </c>
    </row>
    <row r="1535" spans="1:4" ht="20.100000000000001" customHeight="1">
      <c r="A1535" s="137">
        <v>2533</v>
      </c>
      <c r="B1535" s="137">
        <v>14</v>
      </c>
      <c r="C1535" s="137" t="s">
        <v>1359</v>
      </c>
      <c r="D1535" s="137" t="s">
        <v>1372</v>
      </c>
    </row>
    <row r="1536" spans="1:4" ht="20.100000000000001" customHeight="1">
      <c r="A1536" s="137">
        <v>2534</v>
      </c>
      <c r="B1536" s="137">
        <v>15</v>
      </c>
      <c r="C1536" s="137" t="s">
        <v>1359</v>
      </c>
      <c r="D1536" s="137" t="s">
        <v>1373</v>
      </c>
    </row>
    <row r="1537" spans="1:4" ht="20.100000000000001" customHeight="1">
      <c r="A1537" s="137">
        <v>2535</v>
      </c>
      <c r="B1537" s="137">
        <v>16</v>
      </c>
      <c r="C1537" s="137" t="s">
        <v>1359</v>
      </c>
      <c r="D1537" s="137" t="s">
        <v>1374</v>
      </c>
    </row>
    <row r="1538" spans="1:4" ht="20.100000000000001" customHeight="1">
      <c r="A1538" s="137">
        <v>2536</v>
      </c>
      <c r="B1538" s="137">
        <v>17</v>
      </c>
      <c r="C1538" s="137" t="s">
        <v>1359</v>
      </c>
      <c r="D1538" s="137" t="s">
        <v>1375</v>
      </c>
    </row>
    <row r="1539" spans="1:4" ht="20.100000000000001" customHeight="1">
      <c r="A1539" s="137">
        <v>2537</v>
      </c>
      <c r="B1539" s="137">
        <v>18</v>
      </c>
      <c r="C1539" s="137" t="s">
        <v>1359</v>
      </c>
      <c r="D1539" s="137" t="s">
        <v>1376</v>
      </c>
    </row>
    <row r="1540" spans="1:4" ht="20.100000000000001" customHeight="1">
      <c r="A1540" s="137">
        <v>2538</v>
      </c>
      <c r="B1540" s="137">
        <v>19</v>
      </c>
      <c r="C1540" s="137" t="s">
        <v>1359</v>
      </c>
      <c r="D1540" s="137" t="s">
        <v>1377</v>
      </c>
    </row>
    <row r="1541" spans="1:4" ht="20.100000000000001" customHeight="1">
      <c r="A1541" s="137">
        <v>2539</v>
      </c>
      <c r="B1541" s="137">
        <v>20</v>
      </c>
      <c r="C1541" s="137" t="s">
        <v>1359</v>
      </c>
      <c r="D1541" s="137" t="s">
        <v>1378</v>
      </c>
    </row>
    <row r="1542" spans="1:4" ht="20.100000000000001" customHeight="1">
      <c r="A1542" s="137">
        <v>2540</v>
      </c>
      <c r="B1542" s="137">
        <v>21</v>
      </c>
      <c r="C1542" s="137" t="s">
        <v>1359</v>
      </c>
      <c r="D1542" s="137" t="s">
        <v>1379</v>
      </c>
    </row>
    <row r="1543" spans="1:4" ht="20.100000000000001" customHeight="1">
      <c r="A1543" s="137">
        <v>2541</v>
      </c>
      <c r="B1543" s="137">
        <v>22</v>
      </c>
      <c r="C1543" s="137" t="s">
        <v>1359</v>
      </c>
      <c r="D1543" s="137" t="s">
        <v>1380</v>
      </c>
    </row>
    <row r="1544" spans="1:4" ht="20.100000000000001" customHeight="1">
      <c r="A1544" s="137">
        <v>2542</v>
      </c>
      <c r="B1544" s="137">
        <v>23</v>
      </c>
      <c r="C1544" s="137" t="s">
        <v>1359</v>
      </c>
      <c r="D1544" s="137" t="s">
        <v>1381</v>
      </c>
    </row>
    <row r="1545" spans="1:4" ht="20.100000000000001" customHeight="1">
      <c r="A1545" s="137">
        <v>2543</v>
      </c>
      <c r="B1545" s="137">
        <v>24</v>
      </c>
      <c r="C1545" s="137" t="s">
        <v>1359</v>
      </c>
      <c r="D1545" s="137" t="s">
        <v>1382</v>
      </c>
    </row>
    <row r="1546" spans="1:4" ht="20.100000000000001" customHeight="1">
      <c r="A1546" s="137">
        <v>2544</v>
      </c>
      <c r="B1546" s="137">
        <v>25</v>
      </c>
      <c r="C1546" s="137" t="s">
        <v>1359</v>
      </c>
      <c r="D1546" s="137" t="s">
        <v>1383</v>
      </c>
    </row>
    <row r="1547" spans="1:4" ht="20.100000000000001" customHeight="1">
      <c r="A1547" s="137">
        <v>2545</v>
      </c>
      <c r="B1547" s="137">
        <v>26</v>
      </c>
      <c r="C1547" s="137" t="s">
        <v>1359</v>
      </c>
      <c r="D1547" s="137" t="s">
        <v>1384</v>
      </c>
    </row>
    <row r="1548" spans="1:4" ht="20.100000000000001" customHeight="1">
      <c r="A1548" s="137">
        <v>2546</v>
      </c>
      <c r="B1548" s="137">
        <v>27</v>
      </c>
      <c r="C1548" s="137" t="s">
        <v>1359</v>
      </c>
      <c r="D1548" s="137" t="s">
        <v>1385</v>
      </c>
    </row>
    <row r="1549" spans="1:4" ht="20.100000000000001" customHeight="1">
      <c r="A1549" s="137">
        <v>2547</v>
      </c>
      <c r="B1549" s="137">
        <v>28</v>
      </c>
      <c r="C1549" s="137" t="s">
        <v>1359</v>
      </c>
      <c r="D1549" s="137" t="s">
        <v>1386</v>
      </c>
    </row>
    <row r="1550" spans="1:4" ht="20.100000000000001" customHeight="1">
      <c r="A1550" s="137">
        <v>2548</v>
      </c>
      <c r="B1550" s="137">
        <v>29</v>
      </c>
      <c r="C1550" s="137" t="s">
        <v>1359</v>
      </c>
      <c r="D1550" s="137" t="s">
        <v>1387</v>
      </c>
    </row>
    <row r="1551" spans="1:4" ht="20.100000000000001" customHeight="1">
      <c r="A1551" s="137">
        <v>2549</v>
      </c>
      <c r="B1551" s="137">
        <v>30</v>
      </c>
      <c r="C1551" s="137" t="s">
        <v>1359</v>
      </c>
      <c r="D1551" s="137" t="s">
        <v>1388</v>
      </c>
    </row>
    <row r="1552" spans="1:4" ht="20.100000000000001" customHeight="1">
      <c r="A1552" s="137">
        <v>2550</v>
      </c>
      <c r="B1552" s="137">
        <v>31</v>
      </c>
      <c r="C1552" s="137" t="s">
        <v>1359</v>
      </c>
      <c r="D1552" s="137" t="s">
        <v>1389</v>
      </c>
    </row>
    <row r="1553" spans="1:4" ht="20.100000000000001" customHeight="1">
      <c r="A1553" s="137">
        <v>2551</v>
      </c>
      <c r="B1553" s="137">
        <v>32</v>
      </c>
      <c r="C1553" s="137" t="s">
        <v>1359</v>
      </c>
      <c r="D1553" s="137" t="s">
        <v>1390</v>
      </c>
    </row>
    <row r="1554" spans="1:4" ht="20.100000000000001" customHeight="1">
      <c r="A1554" s="137">
        <v>2552</v>
      </c>
      <c r="B1554" s="137">
        <v>33</v>
      </c>
      <c r="C1554" s="137" t="s">
        <v>1359</v>
      </c>
      <c r="D1554" s="158"/>
    </row>
    <row r="1555" spans="1:4" ht="20.100000000000001" customHeight="1">
      <c r="A1555" s="137">
        <v>2553</v>
      </c>
      <c r="B1555" s="137">
        <v>34</v>
      </c>
      <c r="C1555" s="137" t="s">
        <v>1359</v>
      </c>
      <c r="D1555" s="158"/>
    </row>
    <row r="1556" spans="1:4" ht="20.100000000000001" customHeight="1">
      <c r="A1556" s="137">
        <v>2554</v>
      </c>
      <c r="B1556" s="137">
        <v>35</v>
      </c>
      <c r="C1556" s="137" t="s">
        <v>1359</v>
      </c>
      <c r="D1556" s="158"/>
    </row>
    <row r="1557" spans="1:4" ht="20.100000000000001" customHeight="1">
      <c r="A1557" s="137">
        <v>2555</v>
      </c>
      <c r="B1557" s="137">
        <v>36</v>
      </c>
      <c r="C1557" s="137" t="s">
        <v>1359</v>
      </c>
      <c r="D1557" s="158"/>
    </row>
    <row r="1558" spans="1:4" ht="20.100000000000001" customHeight="1">
      <c r="A1558" s="137">
        <v>2556</v>
      </c>
      <c r="B1558" s="137">
        <v>37</v>
      </c>
      <c r="C1558" s="137" t="s">
        <v>1359</v>
      </c>
      <c r="D1558" s="158"/>
    </row>
    <row r="1559" spans="1:4" ht="20.100000000000001" customHeight="1">
      <c r="A1559" s="137">
        <v>2557</v>
      </c>
      <c r="B1559" s="137">
        <v>38</v>
      </c>
      <c r="C1559" s="137" t="s">
        <v>1359</v>
      </c>
      <c r="D1559" s="158"/>
    </row>
    <row r="1560" spans="1:4" ht="20.100000000000001" customHeight="1">
      <c r="A1560" s="137">
        <v>2558</v>
      </c>
      <c r="B1560" s="137">
        <v>39</v>
      </c>
      <c r="C1560" s="137" t="s">
        <v>1359</v>
      </c>
      <c r="D1560" s="158"/>
    </row>
    <row r="1561" spans="1:4" ht="20.100000000000001" customHeight="1">
      <c r="A1561" s="137">
        <v>2559</v>
      </c>
      <c r="B1561" s="137">
        <v>40</v>
      </c>
      <c r="C1561" s="137" t="s">
        <v>1359</v>
      </c>
      <c r="D1561" s="158"/>
    </row>
    <row r="1562" spans="1:4" ht="20.100000000000001" customHeight="1">
      <c r="A1562" s="137">
        <v>2560</v>
      </c>
      <c r="B1562" s="137">
        <v>1</v>
      </c>
      <c r="C1562" s="137" t="s">
        <v>1391</v>
      </c>
      <c r="D1562" s="137" t="s">
        <v>1392</v>
      </c>
    </row>
    <row r="1563" spans="1:4" ht="20.100000000000001" customHeight="1">
      <c r="A1563" s="137">
        <v>2561</v>
      </c>
      <c r="B1563" s="137">
        <v>2</v>
      </c>
      <c r="C1563" s="137" t="s">
        <v>1391</v>
      </c>
      <c r="D1563" s="137" t="s">
        <v>1393</v>
      </c>
    </row>
    <row r="1564" spans="1:4" ht="20.100000000000001" customHeight="1">
      <c r="A1564" s="137">
        <v>2562</v>
      </c>
      <c r="B1564" s="137">
        <v>3</v>
      </c>
      <c r="C1564" s="137" t="s">
        <v>1391</v>
      </c>
      <c r="D1564" s="137" t="s">
        <v>1394</v>
      </c>
    </row>
    <row r="1565" spans="1:4" ht="20.100000000000001" customHeight="1">
      <c r="A1565" s="137">
        <v>2563</v>
      </c>
      <c r="B1565" s="137">
        <v>4</v>
      </c>
      <c r="C1565" s="137" t="s">
        <v>1391</v>
      </c>
      <c r="D1565" s="137" t="s">
        <v>1395</v>
      </c>
    </row>
    <row r="1566" spans="1:4" ht="20.100000000000001" customHeight="1">
      <c r="A1566" s="137">
        <v>2564</v>
      </c>
      <c r="B1566" s="137">
        <v>5</v>
      </c>
      <c r="C1566" s="137" t="s">
        <v>1391</v>
      </c>
      <c r="D1566" s="137" t="s">
        <v>1396</v>
      </c>
    </row>
    <row r="1567" spans="1:4" ht="20.100000000000001" customHeight="1">
      <c r="A1567" s="137">
        <v>2565</v>
      </c>
      <c r="B1567" s="137">
        <v>6</v>
      </c>
      <c r="C1567" s="137" t="s">
        <v>1391</v>
      </c>
      <c r="D1567" s="137" t="s">
        <v>1397</v>
      </c>
    </row>
    <row r="1568" spans="1:4" ht="20.100000000000001" customHeight="1">
      <c r="A1568" s="137">
        <v>2566</v>
      </c>
      <c r="B1568" s="137">
        <v>7</v>
      </c>
      <c r="C1568" s="137" t="s">
        <v>1391</v>
      </c>
      <c r="D1568" s="137" t="s">
        <v>1398</v>
      </c>
    </row>
    <row r="1569" spans="1:4" ht="20.100000000000001" customHeight="1">
      <c r="A1569" s="137">
        <v>2567</v>
      </c>
      <c r="B1569" s="137">
        <v>8</v>
      </c>
      <c r="C1569" s="137" t="s">
        <v>1391</v>
      </c>
      <c r="D1569" s="137" t="s">
        <v>1399</v>
      </c>
    </row>
    <row r="1570" spans="1:4" ht="20.100000000000001" customHeight="1">
      <c r="A1570" s="137">
        <v>2568</v>
      </c>
      <c r="B1570" s="137">
        <v>9</v>
      </c>
      <c r="C1570" s="137" t="s">
        <v>1391</v>
      </c>
      <c r="D1570" s="137" t="s">
        <v>1400</v>
      </c>
    </row>
    <row r="1571" spans="1:4" ht="20.100000000000001" customHeight="1">
      <c r="A1571" s="137">
        <v>2569</v>
      </c>
      <c r="B1571" s="137">
        <v>10</v>
      </c>
      <c r="C1571" s="137" t="s">
        <v>1391</v>
      </c>
      <c r="D1571" s="137" t="s">
        <v>1401</v>
      </c>
    </row>
    <row r="1572" spans="1:4" ht="20.100000000000001" customHeight="1">
      <c r="A1572" s="137">
        <v>2570</v>
      </c>
      <c r="B1572" s="137">
        <v>11</v>
      </c>
      <c r="C1572" s="137" t="s">
        <v>1391</v>
      </c>
      <c r="D1572" s="137" t="s">
        <v>1402</v>
      </c>
    </row>
    <row r="1573" spans="1:4" ht="20.100000000000001" customHeight="1">
      <c r="A1573" s="137">
        <v>2571</v>
      </c>
      <c r="B1573" s="137">
        <v>12</v>
      </c>
      <c r="C1573" s="137" t="s">
        <v>1391</v>
      </c>
      <c r="D1573" s="137" t="s">
        <v>1403</v>
      </c>
    </row>
    <row r="1574" spans="1:4" ht="20.100000000000001" customHeight="1">
      <c r="A1574" s="137">
        <v>2572</v>
      </c>
      <c r="B1574" s="137">
        <v>13</v>
      </c>
      <c r="C1574" s="137" t="s">
        <v>1391</v>
      </c>
      <c r="D1574" s="137" t="s">
        <v>1404</v>
      </c>
    </row>
    <row r="1575" spans="1:4" ht="20.100000000000001" customHeight="1">
      <c r="A1575" s="137">
        <v>2573</v>
      </c>
      <c r="B1575" s="137">
        <v>14</v>
      </c>
      <c r="C1575" s="137" t="s">
        <v>1391</v>
      </c>
      <c r="D1575" s="137" t="s">
        <v>1405</v>
      </c>
    </row>
    <row r="1576" spans="1:4" ht="20.100000000000001" customHeight="1">
      <c r="A1576" s="137">
        <v>2574</v>
      </c>
      <c r="B1576" s="137">
        <v>15</v>
      </c>
      <c r="C1576" s="137" t="s">
        <v>1391</v>
      </c>
      <c r="D1576" s="137" t="s">
        <v>1406</v>
      </c>
    </row>
    <row r="1577" spans="1:4" ht="20.100000000000001" customHeight="1">
      <c r="A1577" s="137">
        <v>2575</v>
      </c>
      <c r="B1577" s="137">
        <v>16</v>
      </c>
      <c r="C1577" s="137" t="s">
        <v>1391</v>
      </c>
      <c r="D1577" s="137" t="s">
        <v>1407</v>
      </c>
    </row>
    <row r="1578" spans="1:4" ht="20.100000000000001" customHeight="1">
      <c r="A1578" s="137">
        <v>2576</v>
      </c>
      <c r="B1578" s="137">
        <v>17</v>
      </c>
      <c r="C1578" s="137" t="s">
        <v>1391</v>
      </c>
      <c r="D1578" s="137" t="s">
        <v>1408</v>
      </c>
    </row>
    <row r="1579" spans="1:4" ht="20.100000000000001" customHeight="1">
      <c r="A1579" s="137">
        <v>2577</v>
      </c>
      <c r="B1579" s="137">
        <v>18</v>
      </c>
      <c r="C1579" s="137" t="s">
        <v>1391</v>
      </c>
      <c r="D1579" s="137" t="s">
        <v>1409</v>
      </c>
    </row>
    <row r="1580" spans="1:4" ht="20.100000000000001" customHeight="1">
      <c r="A1580" s="137">
        <v>2578</v>
      </c>
      <c r="B1580" s="137">
        <v>19</v>
      </c>
      <c r="C1580" s="137" t="s">
        <v>1391</v>
      </c>
      <c r="D1580" s="137" t="s">
        <v>1410</v>
      </c>
    </row>
    <row r="1581" spans="1:4" ht="20.100000000000001" customHeight="1">
      <c r="A1581" s="137">
        <v>2579</v>
      </c>
      <c r="B1581" s="137">
        <v>20</v>
      </c>
      <c r="C1581" s="137" t="s">
        <v>1391</v>
      </c>
      <c r="D1581" s="137" t="s">
        <v>1411</v>
      </c>
    </row>
    <row r="1582" spans="1:4" ht="20.100000000000001" customHeight="1">
      <c r="A1582" s="137">
        <v>2580</v>
      </c>
      <c r="B1582" s="137">
        <v>21</v>
      </c>
      <c r="C1582" s="137" t="s">
        <v>1391</v>
      </c>
      <c r="D1582" s="137" t="s">
        <v>1412</v>
      </c>
    </row>
    <row r="1583" spans="1:4" ht="20.100000000000001" customHeight="1">
      <c r="A1583" s="137">
        <v>2581</v>
      </c>
      <c r="B1583" s="137">
        <v>22</v>
      </c>
      <c r="C1583" s="137" t="s">
        <v>1391</v>
      </c>
      <c r="D1583" s="158"/>
    </row>
    <row r="1584" spans="1:4" ht="20.100000000000001" customHeight="1">
      <c r="A1584" s="137">
        <v>2582</v>
      </c>
      <c r="B1584" s="137">
        <v>23</v>
      </c>
      <c r="C1584" s="137" t="s">
        <v>1391</v>
      </c>
      <c r="D1584" s="158"/>
    </row>
    <row r="1585" spans="1:4" ht="20.100000000000001" customHeight="1">
      <c r="A1585" s="137">
        <v>2583</v>
      </c>
      <c r="B1585" s="137">
        <v>24</v>
      </c>
      <c r="C1585" s="137" t="s">
        <v>1391</v>
      </c>
      <c r="D1585" s="158"/>
    </row>
    <row r="1586" spans="1:4" ht="20.100000000000001" customHeight="1">
      <c r="A1586" s="137">
        <v>2584</v>
      </c>
      <c r="B1586" s="137">
        <v>25</v>
      </c>
      <c r="C1586" s="137" t="s">
        <v>1391</v>
      </c>
      <c r="D1586" s="158"/>
    </row>
    <row r="1587" spans="1:4" ht="20.100000000000001" customHeight="1">
      <c r="A1587" s="137">
        <v>2585</v>
      </c>
      <c r="B1587" s="137">
        <v>26</v>
      </c>
      <c r="C1587" s="137" t="s">
        <v>1391</v>
      </c>
      <c r="D1587" s="158"/>
    </row>
    <row r="1588" spans="1:4" ht="20.100000000000001" customHeight="1">
      <c r="A1588" s="137">
        <v>2586</v>
      </c>
      <c r="B1588" s="137">
        <v>27</v>
      </c>
      <c r="C1588" s="137" t="s">
        <v>1391</v>
      </c>
      <c r="D1588" s="158"/>
    </row>
    <row r="1589" spans="1:4" ht="20.100000000000001" customHeight="1">
      <c r="A1589" s="137">
        <v>2587</v>
      </c>
      <c r="B1589" s="137">
        <v>28</v>
      </c>
      <c r="C1589" s="137" t="s">
        <v>1391</v>
      </c>
      <c r="D1589" s="158"/>
    </row>
    <row r="1590" spans="1:4" ht="20.100000000000001" customHeight="1">
      <c r="A1590" s="137">
        <v>2588</v>
      </c>
      <c r="B1590" s="137">
        <v>29</v>
      </c>
      <c r="C1590" s="137" t="s">
        <v>1391</v>
      </c>
      <c r="D1590" s="158"/>
    </row>
    <row r="1591" spans="1:4" ht="20.100000000000001" customHeight="1">
      <c r="A1591" s="137">
        <v>2589</v>
      </c>
      <c r="B1591" s="137">
        <v>30</v>
      </c>
      <c r="C1591" s="137" t="s">
        <v>1391</v>
      </c>
      <c r="D1591" s="158"/>
    </row>
    <row r="1592" spans="1:4" ht="20.100000000000001" customHeight="1">
      <c r="A1592" s="137">
        <v>2590</v>
      </c>
      <c r="B1592" s="137">
        <v>1</v>
      </c>
      <c r="C1592" s="137" t="s">
        <v>1413</v>
      </c>
      <c r="D1592" s="137" t="s">
        <v>1414</v>
      </c>
    </row>
    <row r="1593" spans="1:4" ht="20.100000000000001" customHeight="1">
      <c r="A1593" s="137">
        <v>2591</v>
      </c>
      <c r="B1593" s="137">
        <v>2</v>
      </c>
      <c r="C1593" s="137" t="s">
        <v>1413</v>
      </c>
      <c r="D1593" s="137" t="s">
        <v>1415</v>
      </c>
    </row>
    <row r="1594" spans="1:4" ht="20.100000000000001" customHeight="1">
      <c r="A1594" s="137">
        <v>2592</v>
      </c>
      <c r="B1594" s="137">
        <v>3</v>
      </c>
      <c r="C1594" s="137" t="s">
        <v>1413</v>
      </c>
      <c r="D1594" s="137" t="s">
        <v>1416</v>
      </c>
    </row>
    <row r="1595" spans="1:4" ht="20.100000000000001" customHeight="1">
      <c r="A1595" s="137">
        <v>2593</v>
      </c>
      <c r="B1595" s="137">
        <v>4</v>
      </c>
      <c r="C1595" s="137" t="s">
        <v>1413</v>
      </c>
      <c r="D1595" s="137" t="s">
        <v>1417</v>
      </c>
    </row>
    <row r="1596" spans="1:4" ht="20.100000000000001" customHeight="1">
      <c r="A1596" s="137">
        <v>2594</v>
      </c>
      <c r="B1596" s="137">
        <v>5</v>
      </c>
      <c r="C1596" s="137" t="s">
        <v>1413</v>
      </c>
      <c r="D1596" s="137" t="s">
        <v>1418</v>
      </c>
    </row>
    <row r="1597" spans="1:4" ht="20.100000000000001" customHeight="1">
      <c r="A1597" s="137">
        <v>2595</v>
      </c>
      <c r="B1597" s="137">
        <v>6</v>
      </c>
      <c r="C1597" s="137" t="s">
        <v>1413</v>
      </c>
      <c r="D1597" s="137" t="s">
        <v>1419</v>
      </c>
    </row>
    <row r="1598" spans="1:4" ht="20.100000000000001" customHeight="1">
      <c r="A1598" s="137">
        <v>2596</v>
      </c>
      <c r="B1598" s="137">
        <v>7</v>
      </c>
      <c r="C1598" s="137" t="s">
        <v>1413</v>
      </c>
      <c r="D1598" s="137" t="s">
        <v>1420</v>
      </c>
    </row>
    <row r="1599" spans="1:4" ht="20.100000000000001" customHeight="1">
      <c r="A1599" s="137">
        <v>2597</v>
      </c>
      <c r="B1599" s="137">
        <v>8</v>
      </c>
      <c r="C1599" s="137" t="s">
        <v>1413</v>
      </c>
      <c r="D1599" s="137" t="s">
        <v>1421</v>
      </c>
    </row>
    <row r="1600" spans="1:4" ht="20.100000000000001" customHeight="1">
      <c r="A1600" s="137">
        <v>2598</v>
      </c>
      <c r="B1600" s="137">
        <v>9</v>
      </c>
      <c r="C1600" s="137" t="s">
        <v>1413</v>
      </c>
      <c r="D1600" s="137" t="s">
        <v>1422</v>
      </c>
    </row>
    <row r="1601" spans="1:4" ht="20.100000000000001" customHeight="1">
      <c r="A1601" s="137">
        <v>2599</v>
      </c>
      <c r="B1601" s="137">
        <v>10</v>
      </c>
      <c r="C1601" s="137" t="s">
        <v>1413</v>
      </c>
      <c r="D1601" s="137" t="s">
        <v>1423</v>
      </c>
    </row>
    <row r="1602" spans="1:4" ht="20.100000000000001" customHeight="1">
      <c r="A1602" s="137">
        <v>2600</v>
      </c>
      <c r="B1602" s="137">
        <v>11</v>
      </c>
      <c r="C1602" s="137" t="s">
        <v>1413</v>
      </c>
      <c r="D1602" s="137" t="s">
        <v>1424</v>
      </c>
    </row>
    <row r="1603" spans="1:4" ht="20.100000000000001" customHeight="1">
      <c r="A1603" s="137">
        <v>2601</v>
      </c>
      <c r="B1603" s="137">
        <v>12</v>
      </c>
      <c r="C1603" s="137" t="s">
        <v>1413</v>
      </c>
      <c r="D1603" s="137" t="s">
        <v>1425</v>
      </c>
    </row>
    <row r="1604" spans="1:4" ht="20.100000000000001" customHeight="1">
      <c r="A1604" s="137">
        <v>2602</v>
      </c>
      <c r="B1604" s="137">
        <v>13</v>
      </c>
      <c r="C1604" s="137" t="s">
        <v>1413</v>
      </c>
      <c r="D1604" s="137" t="s">
        <v>1426</v>
      </c>
    </row>
    <row r="1605" spans="1:4" ht="20.100000000000001" customHeight="1">
      <c r="A1605" s="137">
        <v>2603</v>
      </c>
      <c r="B1605" s="137">
        <v>14</v>
      </c>
      <c r="C1605" s="137" t="s">
        <v>1413</v>
      </c>
      <c r="D1605" s="137" t="s">
        <v>1427</v>
      </c>
    </row>
    <row r="1606" spans="1:4" ht="20.100000000000001" customHeight="1">
      <c r="A1606" s="137">
        <v>2604</v>
      </c>
      <c r="B1606" s="137">
        <v>15</v>
      </c>
      <c r="C1606" s="137" t="s">
        <v>1413</v>
      </c>
      <c r="D1606" s="137" t="s">
        <v>1428</v>
      </c>
    </row>
    <row r="1607" spans="1:4" ht="20.100000000000001" customHeight="1">
      <c r="A1607" s="137">
        <v>2605</v>
      </c>
      <c r="B1607" s="137">
        <v>16</v>
      </c>
      <c r="C1607" s="137" t="s">
        <v>1413</v>
      </c>
      <c r="D1607" s="137" t="s">
        <v>1429</v>
      </c>
    </row>
    <row r="1608" spans="1:4" ht="20.100000000000001" customHeight="1">
      <c r="A1608" s="137">
        <v>2606</v>
      </c>
      <c r="B1608" s="137">
        <v>17</v>
      </c>
      <c r="C1608" s="137" t="s">
        <v>1413</v>
      </c>
      <c r="D1608" s="137" t="s">
        <v>1430</v>
      </c>
    </row>
    <row r="1609" spans="1:4" ht="20.100000000000001" customHeight="1">
      <c r="A1609" s="137">
        <v>2607</v>
      </c>
      <c r="B1609" s="137">
        <v>18</v>
      </c>
      <c r="C1609" s="137" t="s">
        <v>1413</v>
      </c>
      <c r="D1609" s="137" t="s">
        <v>1431</v>
      </c>
    </row>
    <row r="1610" spans="1:4" ht="20.100000000000001" customHeight="1">
      <c r="A1610" s="137">
        <v>2608</v>
      </c>
      <c r="B1610" s="137">
        <v>19</v>
      </c>
      <c r="C1610" s="137" t="s">
        <v>1413</v>
      </c>
      <c r="D1610" s="137" t="s">
        <v>1432</v>
      </c>
    </row>
    <row r="1611" spans="1:4" ht="20.100000000000001" customHeight="1">
      <c r="A1611" s="137">
        <v>2609</v>
      </c>
      <c r="B1611" s="137">
        <v>20</v>
      </c>
      <c r="C1611" s="137" t="s">
        <v>1413</v>
      </c>
      <c r="D1611" s="158"/>
    </row>
    <row r="1612" spans="1:4" ht="20.100000000000001" customHeight="1">
      <c r="A1612" s="137">
        <v>2610</v>
      </c>
      <c r="B1612" s="137">
        <v>21</v>
      </c>
      <c r="C1612" s="137" t="s">
        <v>1413</v>
      </c>
      <c r="D1612" s="158"/>
    </row>
    <row r="1613" spans="1:4" ht="20.100000000000001" customHeight="1">
      <c r="A1613" s="137">
        <v>2611</v>
      </c>
      <c r="B1613" s="137">
        <v>22</v>
      </c>
      <c r="C1613" s="137" t="s">
        <v>1413</v>
      </c>
      <c r="D1613" s="158"/>
    </row>
    <row r="1614" spans="1:4" ht="20.100000000000001" customHeight="1">
      <c r="A1614" s="137">
        <v>2612</v>
      </c>
      <c r="B1614" s="137">
        <v>23</v>
      </c>
      <c r="C1614" s="137" t="s">
        <v>1413</v>
      </c>
      <c r="D1614" s="158"/>
    </row>
    <row r="1615" spans="1:4" ht="20.100000000000001" customHeight="1">
      <c r="A1615" s="137">
        <v>2613</v>
      </c>
      <c r="B1615" s="137">
        <v>24</v>
      </c>
      <c r="C1615" s="137" t="s">
        <v>1413</v>
      </c>
      <c r="D1615" s="158"/>
    </row>
    <row r="1616" spans="1:4" ht="20.100000000000001" customHeight="1">
      <c r="A1616" s="137">
        <v>2614</v>
      </c>
      <c r="B1616" s="137">
        <v>25</v>
      </c>
      <c r="C1616" s="137" t="s">
        <v>1413</v>
      </c>
      <c r="D1616" s="158"/>
    </row>
    <row r="1617" spans="1:4" ht="20.100000000000001" customHeight="1">
      <c r="A1617" s="137">
        <v>2615</v>
      </c>
      <c r="B1617" s="137">
        <v>26</v>
      </c>
      <c r="C1617" s="137" t="s">
        <v>1413</v>
      </c>
      <c r="D1617" s="158"/>
    </row>
    <row r="1618" spans="1:4" ht="20.100000000000001" customHeight="1">
      <c r="A1618" s="137">
        <v>2616</v>
      </c>
      <c r="B1618" s="137">
        <v>27</v>
      </c>
      <c r="C1618" s="137" t="s">
        <v>1413</v>
      </c>
      <c r="D1618" s="158"/>
    </row>
    <row r="1619" spans="1:4" ht="20.100000000000001" customHeight="1">
      <c r="A1619" s="137">
        <v>2617</v>
      </c>
      <c r="B1619" s="137">
        <v>28</v>
      </c>
      <c r="C1619" s="137" t="s">
        <v>1413</v>
      </c>
      <c r="D1619" s="158"/>
    </row>
    <row r="1620" spans="1:4" ht="20.100000000000001" customHeight="1">
      <c r="A1620" s="137">
        <v>2618</v>
      </c>
      <c r="B1620" s="137">
        <v>29</v>
      </c>
      <c r="C1620" s="137" t="s">
        <v>1413</v>
      </c>
      <c r="D1620" s="158"/>
    </row>
    <row r="1621" spans="1:4" ht="20.100000000000001" customHeight="1">
      <c r="A1621" s="137">
        <v>2619</v>
      </c>
      <c r="B1621" s="137">
        <v>30</v>
      </c>
      <c r="C1621" s="137" t="s">
        <v>1413</v>
      </c>
      <c r="D1621" s="158"/>
    </row>
    <row r="1622" spans="1:4" ht="20.100000000000001" customHeight="1">
      <c r="A1622" s="137">
        <v>2620</v>
      </c>
      <c r="B1622" s="137">
        <v>1</v>
      </c>
      <c r="C1622" s="137" t="s">
        <v>1433</v>
      </c>
      <c r="D1622" s="137" t="s">
        <v>1434</v>
      </c>
    </row>
    <row r="1623" spans="1:4" ht="20.100000000000001" customHeight="1">
      <c r="A1623" s="137">
        <v>2621</v>
      </c>
      <c r="B1623" s="137">
        <v>2</v>
      </c>
      <c r="C1623" s="137" t="s">
        <v>1433</v>
      </c>
      <c r="D1623" s="137" t="s">
        <v>1435</v>
      </c>
    </row>
    <row r="1624" spans="1:4" ht="20.100000000000001" customHeight="1">
      <c r="A1624" s="137">
        <v>2622</v>
      </c>
      <c r="B1624" s="137">
        <v>3</v>
      </c>
      <c r="C1624" s="137" t="s">
        <v>1433</v>
      </c>
      <c r="D1624" s="137" t="s">
        <v>1436</v>
      </c>
    </row>
    <row r="1625" spans="1:4" ht="20.100000000000001" customHeight="1">
      <c r="A1625" s="137">
        <v>2623</v>
      </c>
      <c r="B1625" s="137">
        <v>4</v>
      </c>
      <c r="C1625" s="137" t="s">
        <v>1433</v>
      </c>
      <c r="D1625" s="137" t="s">
        <v>1437</v>
      </c>
    </row>
    <row r="1626" spans="1:4" ht="20.100000000000001" customHeight="1">
      <c r="A1626" s="137">
        <v>2624</v>
      </c>
      <c r="B1626" s="137">
        <v>5</v>
      </c>
      <c r="C1626" s="137" t="s">
        <v>1433</v>
      </c>
      <c r="D1626" s="137" t="s">
        <v>1438</v>
      </c>
    </row>
    <row r="1627" spans="1:4" ht="20.100000000000001" customHeight="1">
      <c r="A1627" s="137">
        <v>2625</v>
      </c>
      <c r="B1627" s="137">
        <v>6</v>
      </c>
      <c r="C1627" s="137" t="s">
        <v>1433</v>
      </c>
      <c r="D1627" s="137" t="s">
        <v>1439</v>
      </c>
    </row>
    <row r="1628" spans="1:4" ht="20.100000000000001" customHeight="1">
      <c r="A1628" s="137">
        <v>2626</v>
      </c>
      <c r="B1628" s="137">
        <v>7</v>
      </c>
      <c r="C1628" s="137" t="s">
        <v>1433</v>
      </c>
      <c r="D1628" s="137" t="s">
        <v>1440</v>
      </c>
    </row>
    <row r="1629" spans="1:4" ht="20.100000000000001" customHeight="1">
      <c r="A1629" s="137">
        <v>2627</v>
      </c>
      <c r="B1629" s="137">
        <v>8</v>
      </c>
      <c r="C1629" s="137" t="s">
        <v>1433</v>
      </c>
      <c r="D1629" s="137" t="s">
        <v>1441</v>
      </c>
    </row>
    <row r="1630" spans="1:4" ht="20.100000000000001" customHeight="1">
      <c r="A1630" s="137">
        <v>2628</v>
      </c>
      <c r="B1630" s="137">
        <v>9</v>
      </c>
      <c r="C1630" s="137" t="s">
        <v>1433</v>
      </c>
      <c r="D1630" s="137" t="s">
        <v>1442</v>
      </c>
    </row>
    <row r="1631" spans="1:4" ht="20.100000000000001" customHeight="1">
      <c r="A1631" s="137">
        <v>2629</v>
      </c>
      <c r="B1631" s="137">
        <v>10</v>
      </c>
      <c r="C1631" s="137" t="s">
        <v>1433</v>
      </c>
      <c r="D1631" s="137" t="s">
        <v>1443</v>
      </c>
    </row>
    <row r="1632" spans="1:4" ht="20.100000000000001" customHeight="1">
      <c r="A1632" s="137">
        <v>2630</v>
      </c>
      <c r="B1632" s="137">
        <v>11</v>
      </c>
      <c r="C1632" s="137" t="s">
        <v>1433</v>
      </c>
      <c r="D1632" s="137" t="s">
        <v>1444</v>
      </c>
    </row>
    <row r="1633" spans="1:4" ht="20.100000000000001" customHeight="1">
      <c r="A1633" s="137">
        <v>2631</v>
      </c>
      <c r="B1633" s="137">
        <v>12</v>
      </c>
      <c r="C1633" s="137" t="s">
        <v>1433</v>
      </c>
      <c r="D1633" s="137" t="s">
        <v>1445</v>
      </c>
    </row>
    <row r="1634" spans="1:4" ht="20.100000000000001" customHeight="1">
      <c r="A1634" s="137">
        <v>2632</v>
      </c>
      <c r="B1634" s="137">
        <v>13</v>
      </c>
      <c r="C1634" s="137" t="s">
        <v>1433</v>
      </c>
      <c r="D1634" s="137" t="s">
        <v>1446</v>
      </c>
    </row>
    <row r="1635" spans="1:4" ht="20.100000000000001" customHeight="1">
      <c r="A1635" s="137">
        <v>2633</v>
      </c>
      <c r="B1635" s="137">
        <v>14</v>
      </c>
      <c r="C1635" s="137" t="s">
        <v>1433</v>
      </c>
      <c r="D1635" s="137" t="s">
        <v>1427</v>
      </c>
    </row>
    <row r="1636" spans="1:4" ht="20.100000000000001" customHeight="1">
      <c r="A1636" s="137">
        <v>2634</v>
      </c>
      <c r="B1636" s="137">
        <v>15</v>
      </c>
      <c r="C1636" s="137" t="s">
        <v>1433</v>
      </c>
      <c r="D1636" s="137" t="s">
        <v>1447</v>
      </c>
    </row>
    <row r="1637" spans="1:4" ht="20.100000000000001" customHeight="1">
      <c r="A1637" s="137">
        <v>2635</v>
      </c>
      <c r="B1637" s="137">
        <v>16</v>
      </c>
      <c r="C1637" s="137" t="s">
        <v>1433</v>
      </c>
      <c r="D1637" s="137" t="s">
        <v>1448</v>
      </c>
    </row>
    <row r="1638" spans="1:4" ht="20.100000000000001" customHeight="1">
      <c r="A1638" s="137">
        <v>2636</v>
      </c>
      <c r="B1638" s="137">
        <v>17</v>
      </c>
      <c r="C1638" s="137" t="s">
        <v>1433</v>
      </c>
      <c r="D1638" s="137" t="s">
        <v>1449</v>
      </c>
    </row>
    <row r="1639" spans="1:4" ht="20.100000000000001" customHeight="1">
      <c r="A1639" s="137">
        <v>2637</v>
      </c>
      <c r="B1639" s="137">
        <v>18</v>
      </c>
      <c r="C1639" s="137" t="s">
        <v>1433</v>
      </c>
      <c r="D1639" s="137" t="s">
        <v>1450</v>
      </c>
    </row>
    <row r="1640" spans="1:4" ht="20.100000000000001" customHeight="1">
      <c r="A1640" s="137">
        <v>2638</v>
      </c>
      <c r="B1640" s="137">
        <v>19</v>
      </c>
      <c r="C1640" s="137" t="s">
        <v>1433</v>
      </c>
      <c r="D1640" s="137" t="s">
        <v>1451</v>
      </c>
    </row>
    <row r="1641" spans="1:4" ht="20.100000000000001" customHeight="1">
      <c r="A1641" s="137">
        <v>2639</v>
      </c>
      <c r="B1641" s="137">
        <v>20</v>
      </c>
      <c r="C1641" s="137" t="s">
        <v>1433</v>
      </c>
      <c r="D1641" s="137" t="s">
        <v>1431</v>
      </c>
    </row>
    <row r="1642" spans="1:4" ht="20.100000000000001" customHeight="1">
      <c r="A1642" s="137">
        <v>2640</v>
      </c>
      <c r="B1642" s="137">
        <v>21</v>
      </c>
      <c r="C1642" s="137" t="s">
        <v>1433</v>
      </c>
      <c r="D1642" s="137" t="s">
        <v>1452</v>
      </c>
    </row>
    <row r="1643" spans="1:4" ht="20.100000000000001" customHeight="1">
      <c r="A1643" s="137">
        <v>2641</v>
      </c>
      <c r="B1643" s="137">
        <v>22</v>
      </c>
      <c r="C1643" s="137" t="s">
        <v>1433</v>
      </c>
      <c r="D1643" s="158"/>
    </row>
    <row r="1644" spans="1:4" ht="20.100000000000001" customHeight="1">
      <c r="A1644" s="137">
        <v>2642</v>
      </c>
      <c r="B1644" s="137">
        <v>23</v>
      </c>
      <c r="C1644" s="137" t="s">
        <v>1433</v>
      </c>
      <c r="D1644" s="158"/>
    </row>
    <row r="1645" spans="1:4" ht="20.100000000000001" customHeight="1">
      <c r="A1645" s="137">
        <v>2643</v>
      </c>
      <c r="B1645" s="137">
        <v>24</v>
      </c>
      <c r="C1645" s="137" t="s">
        <v>1433</v>
      </c>
      <c r="D1645" s="158"/>
    </row>
    <row r="1646" spans="1:4" ht="20.100000000000001" customHeight="1">
      <c r="A1646" s="137">
        <v>2644</v>
      </c>
      <c r="B1646" s="137">
        <v>25</v>
      </c>
      <c r="C1646" s="137" t="s">
        <v>1433</v>
      </c>
      <c r="D1646" s="158"/>
    </row>
    <row r="1647" spans="1:4" ht="20.100000000000001" customHeight="1">
      <c r="A1647" s="137">
        <v>2645</v>
      </c>
      <c r="B1647" s="137">
        <v>26</v>
      </c>
      <c r="C1647" s="137" t="s">
        <v>1433</v>
      </c>
      <c r="D1647" s="158"/>
    </row>
    <row r="1648" spans="1:4" ht="20.100000000000001" customHeight="1">
      <c r="A1648" s="137">
        <v>2646</v>
      </c>
      <c r="B1648" s="137">
        <v>27</v>
      </c>
      <c r="C1648" s="137" t="s">
        <v>1433</v>
      </c>
      <c r="D1648" s="158"/>
    </row>
    <row r="1649" spans="1:4" ht="20.100000000000001" customHeight="1">
      <c r="A1649" s="137">
        <v>2647</v>
      </c>
      <c r="B1649" s="137">
        <v>28</v>
      </c>
      <c r="C1649" s="137" t="s">
        <v>1433</v>
      </c>
      <c r="D1649" s="158"/>
    </row>
    <row r="1650" spans="1:4" ht="20.100000000000001" customHeight="1">
      <c r="A1650" s="137">
        <v>2648</v>
      </c>
      <c r="B1650" s="137">
        <v>29</v>
      </c>
      <c r="C1650" s="137" t="s">
        <v>1433</v>
      </c>
      <c r="D1650" s="158"/>
    </row>
    <row r="1651" spans="1:4" ht="20.100000000000001" customHeight="1">
      <c r="A1651" s="137">
        <v>2649</v>
      </c>
      <c r="B1651" s="137">
        <v>30</v>
      </c>
      <c r="C1651" s="137" t="s">
        <v>1433</v>
      </c>
      <c r="D1651" s="158"/>
    </row>
    <row r="1652" spans="1:4" ht="20.100000000000001" customHeight="1">
      <c r="A1652" s="137">
        <v>2650</v>
      </c>
      <c r="B1652" s="137">
        <v>1</v>
      </c>
      <c r="C1652" s="137" t="s">
        <v>1453</v>
      </c>
      <c r="D1652" s="137" t="s">
        <v>1454</v>
      </c>
    </row>
    <row r="1653" spans="1:4" ht="20.100000000000001" customHeight="1">
      <c r="A1653" s="137">
        <v>2651</v>
      </c>
      <c r="B1653" s="137">
        <v>2</v>
      </c>
      <c r="C1653" s="137" t="s">
        <v>1453</v>
      </c>
      <c r="D1653" s="137" t="s">
        <v>1455</v>
      </c>
    </row>
    <row r="1654" spans="1:4" ht="20.100000000000001" customHeight="1">
      <c r="A1654" s="137">
        <v>2652</v>
      </c>
      <c r="B1654" s="137">
        <v>3</v>
      </c>
      <c r="C1654" s="137" t="s">
        <v>1453</v>
      </c>
      <c r="D1654" s="137" t="s">
        <v>1456</v>
      </c>
    </row>
    <row r="1655" spans="1:4" ht="20.100000000000001" customHeight="1">
      <c r="A1655" s="137">
        <v>2653</v>
      </c>
      <c r="B1655" s="137">
        <v>4</v>
      </c>
      <c r="C1655" s="137" t="s">
        <v>1453</v>
      </c>
      <c r="D1655" s="137" t="s">
        <v>1457</v>
      </c>
    </row>
    <row r="1656" spans="1:4" ht="20.100000000000001" customHeight="1">
      <c r="A1656" s="137">
        <v>2654</v>
      </c>
      <c r="B1656" s="137">
        <v>5</v>
      </c>
      <c r="C1656" s="137" t="s">
        <v>1453</v>
      </c>
      <c r="D1656" s="137" t="s">
        <v>1458</v>
      </c>
    </row>
    <row r="1657" spans="1:4" ht="20.100000000000001" customHeight="1">
      <c r="A1657" s="137">
        <v>2655</v>
      </c>
      <c r="B1657" s="137">
        <v>6</v>
      </c>
      <c r="C1657" s="137" t="s">
        <v>1453</v>
      </c>
      <c r="D1657" s="137" t="s">
        <v>515</v>
      </c>
    </row>
    <row r="1658" spans="1:4" ht="20.100000000000001" customHeight="1">
      <c r="A1658" s="137">
        <v>2656</v>
      </c>
      <c r="B1658" s="137">
        <v>7</v>
      </c>
      <c r="C1658" s="137" t="s">
        <v>1453</v>
      </c>
      <c r="D1658" s="137" t="s">
        <v>1459</v>
      </c>
    </row>
    <row r="1659" spans="1:4" ht="20.100000000000001" customHeight="1">
      <c r="A1659" s="137">
        <v>2657</v>
      </c>
      <c r="B1659" s="137">
        <v>8</v>
      </c>
      <c r="C1659" s="137" t="s">
        <v>1453</v>
      </c>
      <c r="D1659" s="137" t="s">
        <v>1460</v>
      </c>
    </row>
    <row r="1660" spans="1:4" ht="20.100000000000001" customHeight="1">
      <c r="A1660" s="137">
        <v>2658</v>
      </c>
      <c r="B1660" s="137">
        <v>9</v>
      </c>
      <c r="C1660" s="137" t="s">
        <v>1453</v>
      </c>
      <c r="D1660" s="137" t="s">
        <v>1461</v>
      </c>
    </row>
    <row r="1661" spans="1:4" ht="20.100000000000001" customHeight="1">
      <c r="A1661" s="137">
        <v>2659</v>
      </c>
      <c r="B1661" s="137">
        <v>10</v>
      </c>
      <c r="C1661" s="137" t="s">
        <v>1453</v>
      </c>
      <c r="D1661" s="137" t="s">
        <v>1462</v>
      </c>
    </row>
    <row r="1662" spans="1:4" ht="20.100000000000001" customHeight="1">
      <c r="A1662" s="137">
        <v>2660</v>
      </c>
      <c r="B1662" s="137">
        <v>11</v>
      </c>
      <c r="C1662" s="137" t="s">
        <v>1453</v>
      </c>
      <c r="D1662" s="137" t="s">
        <v>1463</v>
      </c>
    </row>
    <row r="1663" spans="1:4" ht="20.100000000000001" customHeight="1">
      <c r="A1663" s="137">
        <v>2661</v>
      </c>
      <c r="B1663" s="137">
        <v>12</v>
      </c>
      <c r="C1663" s="137" t="s">
        <v>1453</v>
      </c>
      <c r="D1663" s="137" t="s">
        <v>1464</v>
      </c>
    </row>
    <row r="1664" spans="1:4" ht="20.100000000000001" customHeight="1">
      <c r="A1664" s="137">
        <v>2662</v>
      </c>
      <c r="B1664" s="137">
        <v>13</v>
      </c>
      <c r="C1664" s="137" t="s">
        <v>1453</v>
      </c>
      <c r="D1664" s="137" t="s">
        <v>1465</v>
      </c>
    </row>
    <row r="1665" spans="1:4" ht="20.100000000000001" customHeight="1">
      <c r="A1665" s="137">
        <v>2663</v>
      </c>
      <c r="B1665" s="137">
        <v>14</v>
      </c>
      <c r="C1665" s="137" t="s">
        <v>1453</v>
      </c>
      <c r="D1665" s="137" t="s">
        <v>1466</v>
      </c>
    </row>
    <row r="1666" spans="1:4" ht="20.100000000000001" customHeight="1">
      <c r="A1666" s="137">
        <v>2664</v>
      </c>
      <c r="B1666" s="137">
        <v>15</v>
      </c>
      <c r="C1666" s="137" t="s">
        <v>1453</v>
      </c>
      <c r="D1666" s="137" t="s">
        <v>1467</v>
      </c>
    </row>
    <row r="1667" spans="1:4" ht="20.100000000000001" customHeight="1">
      <c r="A1667" s="137">
        <v>2665</v>
      </c>
      <c r="B1667" s="137">
        <v>16</v>
      </c>
      <c r="C1667" s="137" t="s">
        <v>1453</v>
      </c>
      <c r="D1667" s="137" t="s">
        <v>1468</v>
      </c>
    </row>
    <row r="1668" spans="1:4" ht="20.100000000000001" customHeight="1">
      <c r="A1668" s="137">
        <v>2666</v>
      </c>
      <c r="B1668" s="137">
        <v>17</v>
      </c>
      <c r="C1668" s="137" t="s">
        <v>1453</v>
      </c>
      <c r="D1668" s="137" t="s">
        <v>1469</v>
      </c>
    </row>
    <row r="1669" spans="1:4" ht="20.100000000000001" customHeight="1">
      <c r="A1669" s="137">
        <v>2667</v>
      </c>
      <c r="B1669" s="137">
        <v>18</v>
      </c>
      <c r="C1669" s="137" t="s">
        <v>1453</v>
      </c>
      <c r="D1669" s="137" t="s">
        <v>1470</v>
      </c>
    </row>
    <row r="1670" spans="1:4" ht="20.100000000000001" customHeight="1">
      <c r="A1670" s="137">
        <v>2668</v>
      </c>
      <c r="B1670" s="137">
        <v>19</v>
      </c>
      <c r="C1670" s="137" t="s">
        <v>1453</v>
      </c>
      <c r="D1670" s="137" t="s">
        <v>1471</v>
      </c>
    </row>
    <row r="1671" spans="1:4" ht="20.100000000000001" customHeight="1">
      <c r="A1671" s="137">
        <v>2669</v>
      </c>
      <c r="B1671" s="137">
        <v>20</v>
      </c>
      <c r="C1671" s="137" t="s">
        <v>1453</v>
      </c>
      <c r="D1671" s="137" t="s">
        <v>1472</v>
      </c>
    </row>
    <row r="1672" spans="1:4" ht="20.100000000000001" customHeight="1">
      <c r="A1672" s="137">
        <v>2670</v>
      </c>
      <c r="B1672" s="137">
        <v>21</v>
      </c>
      <c r="C1672" s="137" t="s">
        <v>1453</v>
      </c>
      <c r="D1672" s="137" t="s">
        <v>1473</v>
      </c>
    </row>
    <row r="1673" spans="1:4" ht="20.100000000000001" customHeight="1">
      <c r="A1673" s="137">
        <v>2671</v>
      </c>
      <c r="B1673" s="137">
        <v>22</v>
      </c>
      <c r="C1673" s="137" t="s">
        <v>1453</v>
      </c>
      <c r="D1673" s="137" t="s">
        <v>1474</v>
      </c>
    </row>
    <row r="1674" spans="1:4" ht="20.100000000000001" customHeight="1">
      <c r="A1674" s="137">
        <v>2672</v>
      </c>
      <c r="B1674" s="137">
        <v>23</v>
      </c>
      <c r="C1674" s="137" t="s">
        <v>1453</v>
      </c>
      <c r="D1674" s="137" t="s">
        <v>1475</v>
      </c>
    </row>
    <row r="1675" spans="1:4" ht="20.100000000000001" customHeight="1">
      <c r="A1675" s="137">
        <v>2673</v>
      </c>
      <c r="B1675" s="137">
        <v>24</v>
      </c>
      <c r="C1675" s="137" t="s">
        <v>1453</v>
      </c>
      <c r="D1675" s="137" t="s">
        <v>1476</v>
      </c>
    </row>
    <row r="1676" spans="1:4" ht="20.100000000000001" customHeight="1">
      <c r="A1676" s="137">
        <v>2674</v>
      </c>
      <c r="B1676" s="137">
        <v>25</v>
      </c>
      <c r="C1676" s="137" t="s">
        <v>1453</v>
      </c>
      <c r="D1676" s="137" t="s">
        <v>1477</v>
      </c>
    </row>
    <row r="1677" spans="1:4" ht="20.100000000000001" customHeight="1">
      <c r="A1677" s="137">
        <v>2675</v>
      </c>
      <c r="B1677" s="137">
        <v>26</v>
      </c>
      <c r="C1677" s="137" t="s">
        <v>1453</v>
      </c>
      <c r="D1677" s="137" t="s">
        <v>535</v>
      </c>
    </row>
    <row r="1678" spans="1:4" ht="20.100000000000001" customHeight="1">
      <c r="A1678" s="137">
        <v>2676</v>
      </c>
      <c r="B1678" s="137">
        <v>27</v>
      </c>
      <c r="C1678" s="137" t="s">
        <v>1453</v>
      </c>
      <c r="D1678" s="137" t="s">
        <v>1478</v>
      </c>
    </row>
    <row r="1679" spans="1:4" ht="20.100000000000001" customHeight="1">
      <c r="A1679" s="137">
        <v>2677</v>
      </c>
      <c r="B1679" s="137">
        <v>28</v>
      </c>
      <c r="C1679" s="137" t="s">
        <v>1453</v>
      </c>
      <c r="D1679" s="137" t="s">
        <v>1479</v>
      </c>
    </row>
    <row r="1680" spans="1:4" ht="20.100000000000001" customHeight="1">
      <c r="A1680" s="137">
        <v>2678</v>
      </c>
      <c r="B1680" s="137">
        <v>29</v>
      </c>
      <c r="C1680" s="137" t="s">
        <v>1453</v>
      </c>
      <c r="D1680" s="158"/>
    </row>
    <row r="1681" spans="1:4" ht="20.100000000000001" customHeight="1">
      <c r="A1681" s="137">
        <v>2679</v>
      </c>
      <c r="B1681" s="137">
        <v>30</v>
      </c>
      <c r="C1681" s="137" t="s">
        <v>1453</v>
      </c>
      <c r="D1681" s="158"/>
    </row>
    <row r="1682" spans="1:4" ht="20.100000000000001" customHeight="1">
      <c r="A1682" s="137">
        <v>2680</v>
      </c>
      <c r="B1682" s="137">
        <v>31</v>
      </c>
      <c r="C1682" s="137" t="s">
        <v>1453</v>
      </c>
      <c r="D1682" s="158"/>
    </row>
    <row r="1683" spans="1:4" ht="20.100000000000001" customHeight="1">
      <c r="A1683" s="137">
        <v>2681</v>
      </c>
      <c r="B1683" s="137">
        <v>32</v>
      </c>
      <c r="C1683" s="137" t="s">
        <v>1453</v>
      </c>
      <c r="D1683" s="158"/>
    </row>
    <row r="1684" spans="1:4" ht="20.100000000000001" customHeight="1">
      <c r="A1684" s="137">
        <v>2682</v>
      </c>
      <c r="B1684" s="137">
        <v>33</v>
      </c>
      <c r="C1684" s="137" t="s">
        <v>1453</v>
      </c>
      <c r="D1684" s="158"/>
    </row>
    <row r="1685" spans="1:4" ht="20.100000000000001" customHeight="1">
      <c r="A1685" s="137">
        <v>2683</v>
      </c>
      <c r="B1685" s="137">
        <v>34</v>
      </c>
      <c r="C1685" s="137" t="s">
        <v>1453</v>
      </c>
      <c r="D1685" s="158"/>
    </row>
    <row r="1686" spans="1:4" ht="20.100000000000001" customHeight="1">
      <c r="A1686" s="137">
        <v>2684</v>
      </c>
      <c r="B1686" s="137">
        <v>35</v>
      </c>
      <c r="C1686" s="137" t="s">
        <v>1453</v>
      </c>
      <c r="D1686" s="158"/>
    </row>
    <row r="1687" spans="1:4" ht="20.100000000000001" customHeight="1">
      <c r="A1687" s="137">
        <v>2685</v>
      </c>
      <c r="B1687" s="137">
        <v>36</v>
      </c>
      <c r="C1687" s="137" t="s">
        <v>1453</v>
      </c>
      <c r="D1687" s="158"/>
    </row>
    <row r="1688" spans="1:4" ht="20.100000000000001" customHeight="1">
      <c r="A1688" s="137">
        <v>2686</v>
      </c>
      <c r="B1688" s="137">
        <v>37</v>
      </c>
      <c r="C1688" s="137" t="s">
        <v>1453</v>
      </c>
      <c r="D1688" s="158"/>
    </row>
    <row r="1689" spans="1:4" ht="20.100000000000001" customHeight="1">
      <c r="A1689" s="137">
        <v>2687</v>
      </c>
      <c r="B1689" s="137">
        <v>38</v>
      </c>
      <c r="C1689" s="137" t="s">
        <v>1453</v>
      </c>
      <c r="D1689" s="158"/>
    </row>
    <row r="1690" spans="1:4" ht="20.100000000000001" customHeight="1">
      <c r="A1690" s="137">
        <v>2688</v>
      </c>
      <c r="B1690" s="137">
        <v>39</v>
      </c>
      <c r="C1690" s="137" t="s">
        <v>1453</v>
      </c>
      <c r="D1690" s="158"/>
    </row>
    <row r="1691" spans="1:4" ht="20.100000000000001" customHeight="1">
      <c r="A1691" s="137">
        <v>2689</v>
      </c>
      <c r="B1691" s="137">
        <v>40</v>
      </c>
      <c r="C1691" s="137" t="s">
        <v>1453</v>
      </c>
      <c r="D1691" s="158"/>
    </row>
    <row r="1692" spans="1:4" ht="20.100000000000001" customHeight="1">
      <c r="A1692" s="137">
        <v>2690</v>
      </c>
      <c r="B1692" s="137">
        <v>1</v>
      </c>
      <c r="C1692" s="137" t="s">
        <v>1480</v>
      </c>
      <c r="D1692" s="137" t="s">
        <v>1481</v>
      </c>
    </row>
    <row r="1693" spans="1:4" ht="20.100000000000001" customHeight="1">
      <c r="A1693" s="137">
        <v>2691</v>
      </c>
      <c r="B1693" s="137">
        <v>2</v>
      </c>
      <c r="C1693" s="137" t="s">
        <v>1480</v>
      </c>
      <c r="D1693" s="137" t="s">
        <v>1482</v>
      </c>
    </row>
    <row r="1694" spans="1:4" ht="20.100000000000001" customHeight="1">
      <c r="A1694" s="137">
        <v>2692</v>
      </c>
      <c r="B1694" s="137">
        <v>3</v>
      </c>
      <c r="C1694" s="137" t="s">
        <v>1480</v>
      </c>
      <c r="D1694" s="137" t="s">
        <v>1483</v>
      </c>
    </row>
    <row r="1695" spans="1:4" ht="20.100000000000001" customHeight="1">
      <c r="A1695" s="137">
        <v>2693</v>
      </c>
      <c r="B1695" s="137">
        <v>4</v>
      </c>
      <c r="C1695" s="137" t="s">
        <v>1480</v>
      </c>
      <c r="D1695" s="137" t="s">
        <v>1484</v>
      </c>
    </row>
    <row r="1696" spans="1:4" ht="20.100000000000001" customHeight="1">
      <c r="A1696" s="137">
        <v>2694</v>
      </c>
      <c r="B1696" s="137">
        <v>5</v>
      </c>
      <c r="C1696" s="137" t="s">
        <v>1480</v>
      </c>
      <c r="D1696" s="137" t="s">
        <v>1485</v>
      </c>
    </row>
    <row r="1697" spans="1:4" ht="20.100000000000001" customHeight="1">
      <c r="A1697" s="137">
        <v>2695</v>
      </c>
      <c r="B1697" s="137">
        <v>6</v>
      </c>
      <c r="C1697" s="137" t="s">
        <v>1480</v>
      </c>
      <c r="D1697" s="137" t="s">
        <v>1486</v>
      </c>
    </row>
    <row r="1698" spans="1:4" ht="20.100000000000001" customHeight="1">
      <c r="A1698" s="137">
        <v>2696</v>
      </c>
      <c r="B1698" s="137">
        <v>7</v>
      </c>
      <c r="C1698" s="137" t="s">
        <v>1480</v>
      </c>
      <c r="D1698" s="137" t="s">
        <v>1487</v>
      </c>
    </row>
    <row r="1699" spans="1:4" ht="20.100000000000001" customHeight="1">
      <c r="A1699" s="137">
        <v>2697</v>
      </c>
      <c r="B1699" s="137">
        <v>8</v>
      </c>
      <c r="C1699" s="137" t="s">
        <v>1480</v>
      </c>
      <c r="D1699" s="137" t="s">
        <v>1488</v>
      </c>
    </row>
    <row r="1700" spans="1:4" ht="20.100000000000001" customHeight="1">
      <c r="A1700" s="137">
        <v>2698</v>
      </c>
      <c r="B1700" s="137">
        <v>9</v>
      </c>
      <c r="C1700" s="137" t="s">
        <v>1480</v>
      </c>
      <c r="D1700" s="137" t="s">
        <v>1489</v>
      </c>
    </row>
    <row r="1701" spans="1:4" ht="20.100000000000001" customHeight="1">
      <c r="A1701" s="137">
        <v>2699</v>
      </c>
      <c r="B1701" s="137">
        <v>10</v>
      </c>
      <c r="C1701" s="137" t="s">
        <v>1480</v>
      </c>
      <c r="D1701" s="137" t="s">
        <v>1490</v>
      </c>
    </row>
    <row r="1702" spans="1:4" ht="20.100000000000001" customHeight="1">
      <c r="A1702" s="137">
        <v>2700</v>
      </c>
      <c r="B1702" s="137">
        <v>11</v>
      </c>
      <c r="C1702" s="137" t="s">
        <v>1480</v>
      </c>
      <c r="D1702" s="137" t="s">
        <v>1491</v>
      </c>
    </row>
    <row r="1703" spans="1:4" ht="20.100000000000001" customHeight="1">
      <c r="A1703" s="137">
        <v>2701</v>
      </c>
      <c r="B1703" s="137">
        <v>12</v>
      </c>
      <c r="C1703" s="137" t="s">
        <v>1480</v>
      </c>
      <c r="D1703" s="137" t="s">
        <v>1492</v>
      </c>
    </row>
    <row r="1704" spans="1:4" ht="20.100000000000001" customHeight="1">
      <c r="A1704" s="137">
        <v>2702</v>
      </c>
      <c r="B1704" s="137">
        <v>13</v>
      </c>
      <c r="C1704" s="137" t="s">
        <v>1480</v>
      </c>
      <c r="D1704" s="137" t="s">
        <v>1493</v>
      </c>
    </row>
    <row r="1705" spans="1:4" ht="20.100000000000001" customHeight="1">
      <c r="A1705" s="137">
        <v>2703</v>
      </c>
      <c r="B1705" s="137">
        <v>14</v>
      </c>
      <c r="C1705" s="137" t="s">
        <v>1480</v>
      </c>
      <c r="D1705" s="137" t="s">
        <v>1494</v>
      </c>
    </row>
    <row r="1706" spans="1:4" ht="20.100000000000001" customHeight="1">
      <c r="A1706" s="137">
        <v>2704</v>
      </c>
      <c r="B1706" s="137">
        <v>15</v>
      </c>
      <c r="C1706" s="137" t="s">
        <v>1480</v>
      </c>
      <c r="D1706" s="137" t="s">
        <v>1495</v>
      </c>
    </row>
    <row r="1707" spans="1:4" ht="20.100000000000001" customHeight="1">
      <c r="A1707" s="137">
        <v>2705</v>
      </c>
      <c r="B1707" s="137">
        <v>16</v>
      </c>
      <c r="C1707" s="137" t="s">
        <v>1480</v>
      </c>
      <c r="D1707" s="137" t="s">
        <v>1496</v>
      </c>
    </row>
    <row r="1708" spans="1:4" ht="20.100000000000001" customHeight="1">
      <c r="A1708" s="137">
        <v>2706</v>
      </c>
      <c r="B1708" s="137">
        <v>17</v>
      </c>
      <c r="C1708" s="137" t="s">
        <v>1480</v>
      </c>
      <c r="D1708" s="137" t="s">
        <v>1497</v>
      </c>
    </row>
    <row r="1709" spans="1:4" ht="20.100000000000001" customHeight="1">
      <c r="A1709" s="137">
        <v>2707</v>
      </c>
      <c r="B1709" s="137">
        <v>18</v>
      </c>
      <c r="C1709" s="137" t="s">
        <v>1480</v>
      </c>
      <c r="D1709" s="137" t="s">
        <v>1498</v>
      </c>
    </row>
    <row r="1710" spans="1:4" ht="20.100000000000001" customHeight="1">
      <c r="A1710" s="137">
        <v>2708</v>
      </c>
      <c r="B1710" s="137">
        <v>19</v>
      </c>
      <c r="C1710" s="137" t="s">
        <v>1480</v>
      </c>
      <c r="D1710" s="137" t="s">
        <v>1499</v>
      </c>
    </row>
    <row r="1711" spans="1:4" ht="20.100000000000001" customHeight="1">
      <c r="A1711" s="137">
        <v>2709</v>
      </c>
      <c r="B1711" s="137">
        <v>20</v>
      </c>
      <c r="C1711" s="137" t="s">
        <v>1480</v>
      </c>
      <c r="D1711" s="137" t="s">
        <v>1500</v>
      </c>
    </row>
    <row r="1712" spans="1:4" ht="20.100000000000001" customHeight="1">
      <c r="A1712" s="137">
        <v>2710</v>
      </c>
      <c r="B1712" s="137">
        <v>21</v>
      </c>
      <c r="C1712" s="137" t="s">
        <v>1480</v>
      </c>
      <c r="D1712" s="137" t="s">
        <v>1501</v>
      </c>
    </row>
    <row r="1713" spans="1:4" ht="20.100000000000001" customHeight="1">
      <c r="A1713" s="137">
        <v>2711</v>
      </c>
      <c r="B1713" s="137">
        <v>22</v>
      </c>
      <c r="C1713" s="137" t="s">
        <v>1480</v>
      </c>
      <c r="D1713" s="137" t="s">
        <v>1502</v>
      </c>
    </row>
    <row r="1714" spans="1:4" ht="20.100000000000001" customHeight="1">
      <c r="A1714" s="137">
        <v>2712</v>
      </c>
      <c r="B1714" s="137">
        <v>23</v>
      </c>
      <c r="C1714" s="137" t="s">
        <v>1480</v>
      </c>
      <c r="D1714" s="137" t="s">
        <v>1503</v>
      </c>
    </row>
    <row r="1715" spans="1:4" ht="20.100000000000001" customHeight="1">
      <c r="A1715" s="137">
        <v>2713</v>
      </c>
      <c r="B1715" s="137">
        <v>24</v>
      </c>
      <c r="C1715" s="137" t="s">
        <v>1480</v>
      </c>
      <c r="D1715" s="137" t="s">
        <v>1504</v>
      </c>
    </row>
    <row r="1716" spans="1:4" ht="20.100000000000001" customHeight="1">
      <c r="A1716" s="137">
        <v>2714</v>
      </c>
      <c r="B1716" s="137">
        <v>25</v>
      </c>
      <c r="C1716" s="137" t="s">
        <v>1480</v>
      </c>
      <c r="D1716" s="137" t="s">
        <v>1505</v>
      </c>
    </row>
    <row r="1717" spans="1:4" ht="20.100000000000001" customHeight="1">
      <c r="A1717" s="137">
        <v>2715</v>
      </c>
      <c r="B1717" s="137">
        <v>26</v>
      </c>
      <c r="C1717" s="137" t="s">
        <v>1480</v>
      </c>
      <c r="D1717" s="137" t="s">
        <v>1506</v>
      </c>
    </row>
    <row r="1718" spans="1:4" ht="20.100000000000001" customHeight="1">
      <c r="A1718" s="137">
        <v>2716</v>
      </c>
      <c r="B1718" s="137">
        <v>27</v>
      </c>
      <c r="C1718" s="137" t="s">
        <v>1480</v>
      </c>
      <c r="D1718" s="137" t="s">
        <v>1507</v>
      </c>
    </row>
    <row r="1719" spans="1:4" ht="20.100000000000001" customHeight="1">
      <c r="A1719" s="137">
        <v>2717</v>
      </c>
      <c r="B1719" s="137">
        <v>28</v>
      </c>
      <c r="C1719" s="137" t="s">
        <v>1480</v>
      </c>
      <c r="D1719" s="137" t="s">
        <v>1508</v>
      </c>
    </row>
    <row r="1720" spans="1:4" ht="20.100000000000001" customHeight="1">
      <c r="A1720" s="137">
        <v>2718</v>
      </c>
      <c r="B1720" s="137">
        <v>29</v>
      </c>
      <c r="C1720" s="137" t="s">
        <v>1480</v>
      </c>
      <c r="D1720" s="137" t="s">
        <v>1509</v>
      </c>
    </row>
    <row r="1721" spans="1:4" ht="20.100000000000001" customHeight="1">
      <c r="A1721" s="137">
        <v>2719</v>
      </c>
      <c r="B1721" s="137">
        <v>30</v>
      </c>
      <c r="C1721" s="137" t="s">
        <v>1480</v>
      </c>
      <c r="D1721" s="158"/>
    </row>
    <row r="1722" spans="1:4" ht="20.100000000000001" customHeight="1">
      <c r="A1722" s="137">
        <v>2720</v>
      </c>
      <c r="B1722" s="137">
        <v>1</v>
      </c>
      <c r="C1722" s="137" t="s">
        <v>1510</v>
      </c>
      <c r="D1722" s="137" t="s">
        <v>1481</v>
      </c>
    </row>
    <row r="1723" spans="1:4" ht="20.100000000000001" customHeight="1">
      <c r="A1723" s="137">
        <v>2721</v>
      </c>
      <c r="B1723" s="137">
        <v>2</v>
      </c>
      <c r="C1723" s="137" t="s">
        <v>1510</v>
      </c>
      <c r="D1723" s="137" t="s">
        <v>1482</v>
      </c>
    </row>
    <row r="1724" spans="1:4" ht="20.100000000000001" customHeight="1">
      <c r="A1724" s="137">
        <v>2722</v>
      </c>
      <c r="B1724" s="137">
        <v>3</v>
      </c>
      <c r="C1724" s="137" t="s">
        <v>1510</v>
      </c>
      <c r="D1724" s="137" t="s">
        <v>1511</v>
      </c>
    </row>
    <row r="1725" spans="1:4" ht="20.100000000000001" customHeight="1">
      <c r="A1725" s="137">
        <v>2723</v>
      </c>
      <c r="B1725" s="137">
        <v>4</v>
      </c>
      <c r="C1725" s="137" t="s">
        <v>1510</v>
      </c>
      <c r="D1725" s="137" t="s">
        <v>1512</v>
      </c>
    </row>
    <row r="1726" spans="1:4" ht="20.100000000000001" customHeight="1">
      <c r="A1726" s="137">
        <v>2724</v>
      </c>
      <c r="B1726" s="137">
        <v>5</v>
      </c>
      <c r="C1726" s="137" t="s">
        <v>1510</v>
      </c>
      <c r="D1726" s="137" t="s">
        <v>1513</v>
      </c>
    </row>
    <row r="1727" spans="1:4" ht="20.100000000000001" customHeight="1">
      <c r="A1727" s="137">
        <v>2725</v>
      </c>
      <c r="B1727" s="137">
        <v>6</v>
      </c>
      <c r="C1727" s="137" t="s">
        <v>1510</v>
      </c>
      <c r="D1727" s="137" t="s">
        <v>1514</v>
      </c>
    </row>
    <row r="1728" spans="1:4" ht="20.100000000000001" customHeight="1">
      <c r="A1728" s="137">
        <v>2726</v>
      </c>
      <c r="B1728" s="137">
        <v>7</v>
      </c>
      <c r="C1728" s="137" t="s">
        <v>1510</v>
      </c>
      <c r="D1728" s="137" t="s">
        <v>1515</v>
      </c>
    </row>
    <row r="1729" spans="1:4" ht="20.100000000000001" customHeight="1">
      <c r="A1729" s="137">
        <v>2727</v>
      </c>
      <c r="B1729" s="137">
        <v>8</v>
      </c>
      <c r="C1729" s="137" t="s">
        <v>1510</v>
      </c>
      <c r="D1729" s="137" t="s">
        <v>1516</v>
      </c>
    </row>
    <row r="1730" spans="1:4" ht="20.100000000000001" customHeight="1">
      <c r="A1730" s="137">
        <v>2728</v>
      </c>
      <c r="B1730" s="137">
        <v>9</v>
      </c>
      <c r="C1730" s="137" t="s">
        <v>1510</v>
      </c>
      <c r="D1730" s="137" t="s">
        <v>1517</v>
      </c>
    </row>
    <row r="1731" spans="1:4" ht="20.100000000000001" customHeight="1">
      <c r="A1731" s="137">
        <v>2729</v>
      </c>
      <c r="B1731" s="137">
        <v>10</v>
      </c>
      <c r="C1731" s="137" t="s">
        <v>1510</v>
      </c>
      <c r="D1731" s="137" t="s">
        <v>1518</v>
      </c>
    </row>
    <row r="1732" spans="1:4" ht="20.100000000000001" customHeight="1">
      <c r="A1732" s="137">
        <v>2730</v>
      </c>
      <c r="B1732" s="137">
        <v>11</v>
      </c>
      <c r="C1732" s="137" t="s">
        <v>1510</v>
      </c>
      <c r="D1732" s="137" t="s">
        <v>1519</v>
      </c>
    </row>
    <row r="1733" spans="1:4" ht="20.100000000000001" customHeight="1">
      <c r="A1733" s="137">
        <v>2731</v>
      </c>
      <c r="B1733" s="137">
        <v>12</v>
      </c>
      <c r="C1733" s="137" t="s">
        <v>1510</v>
      </c>
      <c r="D1733" s="137" t="s">
        <v>1520</v>
      </c>
    </row>
    <row r="1734" spans="1:4" ht="20.100000000000001" customHeight="1">
      <c r="A1734" s="137">
        <v>2732</v>
      </c>
      <c r="B1734" s="137">
        <v>13</v>
      </c>
      <c r="C1734" s="137" t="s">
        <v>1510</v>
      </c>
      <c r="D1734" s="137" t="s">
        <v>1521</v>
      </c>
    </row>
    <row r="1735" spans="1:4" ht="20.100000000000001" customHeight="1">
      <c r="A1735" s="137">
        <v>2733</v>
      </c>
      <c r="B1735" s="137">
        <v>14</v>
      </c>
      <c r="C1735" s="137" t="s">
        <v>1510</v>
      </c>
      <c r="D1735" s="137" t="s">
        <v>1522</v>
      </c>
    </row>
    <row r="1736" spans="1:4" ht="20.100000000000001" customHeight="1">
      <c r="A1736" s="137">
        <v>2734</v>
      </c>
      <c r="B1736" s="137">
        <v>15</v>
      </c>
      <c r="C1736" s="137" t="s">
        <v>1510</v>
      </c>
      <c r="D1736" s="137" t="s">
        <v>1523</v>
      </c>
    </row>
    <row r="1737" spans="1:4" ht="20.100000000000001" customHeight="1">
      <c r="A1737" s="137">
        <v>2735</v>
      </c>
      <c r="B1737" s="137">
        <v>16</v>
      </c>
      <c r="C1737" s="137" t="s">
        <v>1510</v>
      </c>
      <c r="D1737" s="137" t="s">
        <v>1524</v>
      </c>
    </row>
    <row r="1738" spans="1:4" ht="20.100000000000001" customHeight="1">
      <c r="A1738" s="137">
        <v>2736</v>
      </c>
      <c r="B1738" s="137">
        <v>17</v>
      </c>
      <c r="C1738" s="137" t="s">
        <v>1510</v>
      </c>
      <c r="D1738" s="137" t="s">
        <v>1525</v>
      </c>
    </row>
    <row r="1739" spans="1:4" ht="20.100000000000001" customHeight="1">
      <c r="A1739" s="137">
        <v>2737</v>
      </c>
      <c r="B1739" s="137">
        <v>18</v>
      </c>
      <c r="C1739" s="137" t="s">
        <v>1510</v>
      </c>
      <c r="D1739" s="137" t="s">
        <v>1526</v>
      </c>
    </row>
    <row r="1740" spans="1:4" ht="20.100000000000001" customHeight="1">
      <c r="A1740" s="137">
        <v>2738</v>
      </c>
      <c r="B1740" s="137">
        <v>19</v>
      </c>
      <c r="C1740" s="137" t="s">
        <v>1510</v>
      </c>
      <c r="D1740" s="137" t="s">
        <v>1527</v>
      </c>
    </row>
    <row r="1741" spans="1:4" ht="20.100000000000001" customHeight="1">
      <c r="A1741" s="137">
        <v>2739</v>
      </c>
      <c r="B1741" s="137">
        <v>20</v>
      </c>
      <c r="C1741" s="137" t="s">
        <v>1510</v>
      </c>
      <c r="D1741" s="137" t="s">
        <v>1528</v>
      </c>
    </row>
    <row r="1742" spans="1:4" ht="20.100000000000001" customHeight="1">
      <c r="A1742" s="137">
        <v>2740</v>
      </c>
      <c r="B1742" s="137">
        <v>21</v>
      </c>
      <c r="C1742" s="137" t="s">
        <v>1510</v>
      </c>
      <c r="D1742" s="137" t="s">
        <v>1529</v>
      </c>
    </row>
    <row r="1743" spans="1:4" ht="20.100000000000001" customHeight="1">
      <c r="A1743" s="137">
        <v>2741</v>
      </c>
      <c r="B1743" s="137">
        <v>22</v>
      </c>
      <c r="C1743" s="137" t="s">
        <v>1510</v>
      </c>
      <c r="D1743" s="137" t="s">
        <v>1530</v>
      </c>
    </row>
    <row r="1744" spans="1:4" ht="20.100000000000001" customHeight="1">
      <c r="A1744" s="137">
        <v>2742</v>
      </c>
      <c r="B1744" s="137">
        <v>23</v>
      </c>
      <c r="C1744" s="137" t="s">
        <v>1510</v>
      </c>
      <c r="D1744" s="137" t="s">
        <v>1531</v>
      </c>
    </row>
    <row r="1745" spans="1:4" ht="20.100000000000001" customHeight="1">
      <c r="A1745" s="137">
        <v>2743</v>
      </c>
      <c r="B1745" s="137">
        <v>24</v>
      </c>
      <c r="C1745" s="137" t="s">
        <v>1510</v>
      </c>
      <c r="D1745" s="137" t="s">
        <v>1532</v>
      </c>
    </row>
    <row r="1746" spans="1:4" ht="20.100000000000001" customHeight="1">
      <c r="A1746" s="137">
        <v>2744</v>
      </c>
      <c r="B1746" s="137">
        <v>25</v>
      </c>
      <c r="C1746" s="137" t="s">
        <v>1510</v>
      </c>
      <c r="D1746" s="137" t="s">
        <v>1533</v>
      </c>
    </row>
    <row r="1747" spans="1:4" ht="20.100000000000001" customHeight="1">
      <c r="A1747" s="137">
        <v>2745</v>
      </c>
      <c r="B1747" s="137">
        <v>26</v>
      </c>
      <c r="C1747" s="137" t="s">
        <v>1510</v>
      </c>
      <c r="D1747" s="137" t="s">
        <v>1534</v>
      </c>
    </row>
    <row r="1748" spans="1:4" ht="20.100000000000001" customHeight="1">
      <c r="A1748" s="137">
        <v>2746</v>
      </c>
      <c r="B1748" s="137">
        <v>27</v>
      </c>
      <c r="C1748" s="137" t="s">
        <v>1510</v>
      </c>
      <c r="D1748" s="137" t="s">
        <v>1535</v>
      </c>
    </row>
    <row r="1749" spans="1:4" ht="20.100000000000001" customHeight="1">
      <c r="A1749" s="137">
        <v>2747</v>
      </c>
      <c r="B1749" s="137">
        <v>28</v>
      </c>
      <c r="C1749" s="137" t="s">
        <v>1510</v>
      </c>
      <c r="D1749" s="137" t="s">
        <v>1536</v>
      </c>
    </row>
    <row r="1750" spans="1:4" ht="20.100000000000001" customHeight="1">
      <c r="A1750" s="137">
        <v>2748</v>
      </c>
      <c r="B1750" s="137">
        <v>29</v>
      </c>
      <c r="C1750" s="137" t="s">
        <v>1510</v>
      </c>
      <c r="D1750" s="137" t="s">
        <v>1537</v>
      </c>
    </row>
    <row r="1751" spans="1:4" ht="20.100000000000001" customHeight="1">
      <c r="A1751" s="137">
        <v>2749</v>
      </c>
      <c r="B1751" s="137">
        <v>30</v>
      </c>
      <c r="C1751" s="137" t="s">
        <v>1510</v>
      </c>
      <c r="D1751" s="137" t="s">
        <v>1538</v>
      </c>
    </row>
    <row r="1752" spans="1:4" ht="20.100000000000001" customHeight="1">
      <c r="A1752" s="137">
        <v>2750</v>
      </c>
      <c r="B1752" s="137">
        <v>31</v>
      </c>
      <c r="C1752" s="137" t="s">
        <v>1510</v>
      </c>
      <c r="D1752" s="137" t="s">
        <v>1539</v>
      </c>
    </row>
    <row r="1753" spans="1:4" ht="20.100000000000001" customHeight="1">
      <c r="A1753" s="137">
        <v>2751</v>
      </c>
      <c r="B1753" s="137">
        <v>32</v>
      </c>
      <c r="C1753" s="137" t="s">
        <v>1510</v>
      </c>
      <c r="D1753" s="137" t="s">
        <v>1540</v>
      </c>
    </row>
    <row r="1754" spans="1:4" ht="20.100000000000001" customHeight="1">
      <c r="A1754" s="137">
        <v>2752</v>
      </c>
      <c r="B1754" s="137">
        <v>33</v>
      </c>
      <c r="C1754" s="137" t="s">
        <v>1510</v>
      </c>
      <c r="D1754" s="137" t="s">
        <v>1541</v>
      </c>
    </row>
    <row r="1755" spans="1:4" ht="20.100000000000001" customHeight="1">
      <c r="A1755" s="137">
        <v>2753</v>
      </c>
      <c r="B1755" s="137">
        <v>34</v>
      </c>
      <c r="C1755" s="137" t="s">
        <v>1510</v>
      </c>
      <c r="D1755" s="137" t="s">
        <v>1542</v>
      </c>
    </row>
    <row r="1756" spans="1:4" ht="20.100000000000001" customHeight="1">
      <c r="A1756" s="137">
        <v>2754</v>
      </c>
      <c r="B1756" s="137">
        <v>35</v>
      </c>
      <c r="C1756" s="137" t="s">
        <v>1510</v>
      </c>
      <c r="D1756" s="137" t="s">
        <v>1543</v>
      </c>
    </row>
    <row r="1757" spans="1:4" ht="20.100000000000001" customHeight="1">
      <c r="A1757" s="137">
        <v>2755</v>
      </c>
      <c r="B1757" s="137">
        <v>36</v>
      </c>
      <c r="C1757" s="137" t="s">
        <v>1510</v>
      </c>
      <c r="D1757" s="137" t="s">
        <v>1544</v>
      </c>
    </row>
    <row r="1758" spans="1:4" ht="20.100000000000001" customHeight="1">
      <c r="A1758" s="137">
        <v>2756</v>
      </c>
      <c r="B1758" s="137">
        <v>37</v>
      </c>
      <c r="C1758" s="137" t="s">
        <v>1510</v>
      </c>
      <c r="D1758" s="137" t="s">
        <v>1545</v>
      </c>
    </row>
    <row r="1759" spans="1:4" ht="20.100000000000001" customHeight="1">
      <c r="A1759" s="137">
        <v>2757</v>
      </c>
      <c r="B1759" s="137">
        <v>38</v>
      </c>
      <c r="C1759" s="137" t="s">
        <v>1510</v>
      </c>
      <c r="D1759" s="137" t="s">
        <v>1509</v>
      </c>
    </row>
    <row r="1760" spans="1:4" ht="20.100000000000001" customHeight="1">
      <c r="A1760" s="137">
        <v>2758</v>
      </c>
      <c r="B1760" s="137">
        <v>39</v>
      </c>
      <c r="C1760" s="137" t="s">
        <v>1510</v>
      </c>
      <c r="D1760" s="137" t="s">
        <v>1546</v>
      </c>
    </row>
    <row r="1761" spans="1:4" ht="20.100000000000001" customHeight="1">
      <c r="A1761" s="137">
        <v>2759</v>
      </c>
      <c r="B1761" s="137">
        <v>40</v>
      </c>
      <c r="C1761" s="137" t="s">
        <v>1510</v>
      </c>
      <c r="D1761" s="158"/>
    </row>
    <row r="1762" spans="1:4" ht="20.100000000000001" customHeight="1">
      <c r="A1762" s="137">
        <v>2760</v>
      </c>
      <c r="B1762" s="137">
        <v>1</v>
      </c>
      <c r="C1762" s="137" t="s">
        <v>1265</v>
      </c>
      <c r="D1762" s="137" t="s">
        <v>1547</v>
      </c>
    </row>
    <row r="1763" spans="1:4" ht="20.100000000000001" customHeight="1">
      <c r="A1763" s="137">
        <v>2761</v>
      </c>
      <c r="B1763" s="137">
        <v>2</v>
      </c>
      <c r="C1763" s="137" t="s">
        <v>1265</v>
      </c>
      <c r="D1763" s="137" t="s">
        <v>1548</v>
      </c>
    </row>
    <row r="1764" spans="1:4" ht="20.100000000000001" customHeight="1">
      <c r="A1764" s="137">
        <v>2762</v>
      </c>
      <c r="B1764" s="137">
        <v>3</v>
      </c>
      <c r="C1764" s="137" t="s">
        <v>1265</v>
      </c>
      <c r="D1764" s="137" t="s">
        <v>1549</v>
      </c>
    </row>
    <row r="1765" spans="1:4" ht="20.100000000000001" customHeight="1">
      <c r="A1765" s="137">
        <v>2763</v>
      </c>
      <c r="B1765" s="137">
        <v>4</v>
      </c>
      <c r="C1765" s="137" t="s">
        <v>1265</v>
      </c>
      <c r="D1765" s="137" t="s">
        <v>1550</v>
      </c>
    </row>
    <row r="1766" spans="1:4" ht="20.100000000000001" customHeight="1">
      <c r="A1766" s="137">
        <v>2764</v>
      </c>
      <c r="B1766" s="137">
        <v>5</v>
      </c>
      <c r="C1766" s="137" t="s">
        <v>1265</v>
      </c>
      <c r="D1766" s="137" t="s">
        <v>1551</v>
      </c>
    </row>
    <row r="1767" spans="1:4" ht="20.100000000000001" customHeight="1">
      <c r="A1767" s="137">
        <v>2765</v>
      </c>
      <c r="B1767" s="137">
        <v>6</v>
      </c>
      <c r="C1767" s="137" t="s">
        <v>1265</v>
      </c>
      <c r="D1767" s="137" t="s">
        <v>1552</v>
      </c>
    </row>
    <row r="1768" spans="1:4" ht="20.100000000000001" customHeight="1">
      <c r="A1768" s="137">
        <v>2766</v>
      </c>
      <c r="B1768" s="137">
        <v>7</v>
      </c>
      <c r="C1768" s="137" t="s">
        <v>1265</v>
      </c>
      <c r="D1768" s="137" t="s">
        <v>1553</v>
      </c>
    </row>
    <row r="1769" spans="1:4" ht="20.100000000000001" customHeight="1">
      <c r="A1769" s="137">
        <v>2767</v>
      </c>
      <c r="B1769" s="137">
        <v>8</v>
      </c>
      <c r="C1769" s="137" t="s">
        <v>1265</v>
      </c>
      <c r="D1769" s="137" t="s">
        <v>1554</v>
      </c>
    </row>
    <row r="1770" spans="1:4" ht="20.100000000000001" customHeight="1">
      <c r="A1770" s="137">
        <v>2768</v>
      </c>
      <c r="B1770" s="137">
        <v>9</v>
      </c>
      <c r="C1770" s="137" t="s">
        <v>1265</v>
      </c>
      <c r="D1770" s="137" t="s">
        <v>1555</v>
      </c>
    </row>
    <row r="1771" spans="1:4" ht="20.100000000000001" customHeight="1">
      <c r="A1771" s="137">
        <v>2769</v>
      </c>
      <c r="B1771" s="137">
        <v>10</v>
      </c>
      <c r="C1771" s="137" t="s">
        <v>1265</v>
      </c>
      <c r="D1771" s="137" t="s">
        <v>1556</v>
      </c>
    </row>
    <row r="1772" spans="1:4" ht="20.100000000000001" customHeight="1">
      <c r="A1772" s="137">
        <v>2770</v>
      </c>
      <c r="B1772" s="137">
        <v>11</v>
      </c>
      <c r="C1772" s="137" t="s">
        <v>1265</v>
      </c>
      <c r="D1772" s="137" t="s">
        <v>1557</v>
      </c>
    </row>
    <row r="1773" spans="1:4" ht="20.100000000000001" customHeight="1">
      <c r="A1773" s="137">
        <v>2771</v>
      </c>
      <c r="B1773" s="137">
        <v>12</v>
      </c>
      <c r="C1773" s="137" t="s">
        <v>1265</v>
      </c>
      <c r="D1773" s="137" t="s">
        <v>1558</v>
      </c>
    </row>
    <row r="1774" spans="1:4" ht="20.100000000000001" customHeight="1">
      <c r="A1774" s="137">
        <v>2772</v>
      </c>
      <c r="B1774" s="137">
        <v>13</v>
      </c>
      <c r="C1774" s="137" t="s">
        <v>1265</v>
      </c>
      <c r="D1774" s="137" t="s">
        <v>1559</v>
      </c>
    </row>
    <row r="1775" spans="1:4" ht="20.100000000000001" customHeight="1">
      <c r="A1775" s="137">
        <v>2773</v>
      </c>
      <c r="B1775" s="137">
        <v>14</v>
      </c>
      <c r="C1775" s="137" t="s">
        <v>1265</v>
      </c>
      <c r="D1775" s="137" t="s">
        <v>1560</v>
      </c>
    </row>
    <row r="1776" spans="1:4" ht="20.100000000000001" customHeight="1">
      <c r="A1776" s="137">
        <v>2774</v>
      </c>
      <c r="B1776" s="137">
        <v>15</v>
      </c>
      <c r="C1776" s="137" t="s">
        <v>1265</v>
      </c>
      <c r="D1776" s="137" t="s">
        <v>1561</v>
      </c>
    </row>
    <row r="1777" spans="1:4" ht="20.100000000000001" customHeight="1">
      <c r="A1777" s="137">
        <v>2775</v>
      </c>
      <c r="B1777" s="137">
        <v>16</v>
      </c>
      <c r="C1777" s="137" t="s">
        <v>1265</v>
      </c>
      <c r="D1777" s="137" t="s">
        <v>1562</v>
      </c>
    </row>
    <row r="1778" spans="1:4" ht="20.100000000000001" customHeight="1">
      <c r="A1778" s="137">
        <v>2776</v>
      </c>
      <c r="B1778" s="137">
        <v>17</v>
      </c>
      <c r="C1778" s="137" t="s">
        <v>1265</v>
      </c>
      <c r="D1778" s="137" t="s">
        <v>1563</v>
      </c>
    </row>
    <row r="1779" spans="1:4" ht="20.100000000000001" customHeight="1">
      <c r="A1779" s="137">
        <v>2777</v>
      </c>
      <c r="B1779" s="137">
        <v>18</v>
      </c>
      <c r="C1779" s="137" t="s">
        <v>1265</v>
      </c>
      <c r="D1779" s="158"/>
    </row>
    <row r="1780" spans="1:4" ht="20.100000000000001" customHeight="1">
      <c r="A1780" s="137">
        <v>2778</v>
      </c>
      <c r="B1780" s="137">
        <v>19</v>
      </c>
      <c r="C1780" s="137" t="s">
        <v>1265</v>
      </c>
      <c r="D1780" s="158"/>
    </row>
    <row r="1781" spans="1:4" ht="20.100000000000001" customHeight="1">
      <c r="A1781" s="137">
        <v>2779</v>
      </c>
      <c r="B1781" s="137">
        <v>20</v>
      </c>
      <c r="C1781" s="137" t="s">
        <v>1265</v>
      </c>
      <c r="D1781" s="158"/>
    </row>
    <row r="1782" spans="1:4" ht="20.100000000000001" customHeight="1">
      <c r="A1782" s="137">
        <v>2780</v>
      </c>
      <c r="B1782" s="137">
        <v>1</v>
      </c>
      <c r="C1782" s="137" t="s">
        <v>1564</v>
      </c>
      <c r="D1782" s="137" t="s">
        <v>1481</v>
      </c>
    </row>
    <row r="1783" spans="1:4" ht="20.100000000000001" customHeight="1">
      <c r="A1783" s="137">
        <v>2781</v>
      </c>
      <c r="B1783" s="137">
        <v>2</v>
      </c>
      <c r="C1783" s="137" t="s">
        <v>1564</v>
      </c>
      <c r="D1783" s="137" t="s">
        <v>1482</v>
      </c>
    </row>
    <row r="1784" spans="1:4" ht="20.100000000000001" customHeight="1">
      <c r="A1784" s="137">
        <v>2782</v>
      </c>
      <c r="B1784" s="137">
        <v>3</v>
      </c>
      <c r="C1784" s="137" t="s">
        <v>1564</v>
      </c>
      <c r="D1784" s="137" t="s">
        <v>1565</v>
      </c>
    </row>
    <row r="1785" spans="1:4" ht="20.100000000000001" customHeight="1">
      <c r="A1785" s="137">
        <v>2783</v>
      </c>
      <c r="B1785" s="137">
        <v>4</v>
      </c>
      <c r="C1785" s="137" t="s">
        <v>1564</v>
      </c>
      <c r="D1785" s="137" t="s">
        <v>1566</v>
      </c>
    </row>
    <row r="1786" spans="1:4" ht="20.100000000000001" customHeight="1">
      <c r="A1786" s="137">
        <v>2784</v>
      </c>
      <c r="B1786" s="137">
        <v>5</v>
      </c>
      <c r="C1786" s="137" t="s">
        <v>1564</v>
      </c>
      <c r="D1786" s="137" t="s">
        <v>1567</v>
      </c>
    </row>
    <row r="1787" spans="1:4" ht="20.100000000000001" customHeight="1">
      <c r="A1787" s="137">
        <v>2785</v>
      </c>
      <c r="B1787" s="137">
        <v>6</v>
      </c>
      <c r="C1787" s="137" t="s">
        <v>1564</v>
      </c>
      <c r="D1787" s="137" t="s">
        <v>1568</v>
      </c>
    </row>
    <row r="1788" spans="1:4" ht="20.100000000000001" customHeight="1">
      <c r="A1788" s="137">
        <v>2786</v>
      </c>
      <c r="B1788" s="137">
        <v>7</v>
      </c>
      <c r="C1788" s="137" t="s">
        <v>1564</v>
      </c>
      <c r="D1788" s="137" t="s">
        <v>1569</v>
      </c>
    </row>
    <row r="1789" spans="1:4" ht="20.100000000000001" customHeight="1">
      <c r="A1789" s="137">
        <v>2787</v>
      </c>
      <c r="B1789" s="137">
        <v>8</v>
      </c>
      <c r="C1789" s="137" t="s">
        <v>1564</v>
      </c>
      <c r="D1789" s="137" t="s">
        <v>1570</v>
      </c>
    </row>
    <row r="1790" spans="1:4" ht="20.100000000000001" customHeight="1">
      <c r="A1790" s="137">
        <v>2788</v>
      </c>
      <c r="B1790" s="137">
        <v>9</v>
      </c>
      <c r="C1790" s="137" t="s">
        <v>1564</v>
      </c>
      <c r="D1790" s="137" t="s">
        <v>1571</v>
      </c>
    </row>
    <row r="1791" spans="1:4" ht="20.100000000000001" customHeight="1">
      <c r="A1791" s="137">
        <v>2789</v>
      </c>
      <c r="B1791" s="137">
        <v>10</v>
      </c>
      <c r="C1791" s="137" t="s">
        <v>1564</v>
      </c>
      <c r="D1791" s="137" t="s">
        <v>1572</v>
      </c>
    </row>
    <row r="1792" spans="1:4" ht="20.100000000000001" customHeight="1">
      <c r="A1792" s="137">
        <v>2790</v>
      </c>
      <c r="B1792" s="137">
        <v>11</v>
      </c>
      <c r="C1792" s="137" t="s">
        <v>1564</v>
      </c>
      <c r="D1792" s="137" t="s">
        <v>1573</v>
      </c>
    </row>
    <row r="1793" spans="1:4" ht="20.100000000000001" customHeight="1">
      <c r="A1793" s="137">
        <v>2791</v>
      </c>
      <c r="B1793" s="137">
        <v>12</v>
      </c>
      <c r="C1793" s="137" t="s">
        <v>1564</v>
      </c>
      <c r="D1793" s="137" t="s">
        <v>1574</v>
      </c>
    </row>
    <row r="1794" spans="1:4" ht="20.100000000000001" customHeight="1">
      <c r="A1794" s="137">
        <v>2792</v>
      </c>
      <c r="B1794" s="137">
        <v>13</v>
      </c>
      <c r="C1794" s="137" t="s">
        <v>1564</v>
      </c>
      <c r="D1794" s="137" t="s">
        <v>1575</v>
      </c>
    </row>
    <row r="1795" spans="1:4" ht="20.100000000000001" customHeight="1">
      <c r="A1795" s="137">
        <v>2793</v>
      </c>
      <c r="B1795" s="137">
        <v>14</v>
      </c>
      <c r="C1795" s="137" t="s">
        <v>1564</v>
      </c>
      <c r="D1795" s="137" t="s">
        <v>1576</v>
      </c>
    </row>
    <row r="1796" spans="1:4" ht="20.100000000000001" customHeight="1">
      <c r="A1796" s="137">
        <v>2794</v>
      </c>
      <c r="B1796" s="137">
        <v>15</v>
      </c>
      <c r="C1796" s="137" t="s">
        <v>1564</v>
      </c>
      <c r="D1796" s="137" t="s">
        <v>1577</v>
      </c>
    </row>
    <row r="1797" spans="1:4" ht="20.100000000000001" customHeight="1">
      <c r="A1797" s="137">
        <v>2795</v>
      </c>
      <c r="B1797" s="137">
        <v>16</v>
      </c>
      <c r="C1797" s="137" t="s">
        <v>1564</v>
      </c>
      <c r="D1797" s="137" t="s">
        <v>1578</v>
      </c>
    </row>
    <row r="1798" spans="1:4" ht="20.100000000000001" customHeight="1">
      <c r="A1798" s="137">
        <v>2796</v>
      </c>
      <c r="B1798" s="137">
        <v>17</v>
      </c>
      <c r="C1798" s="137" t="s">
        <v>1564</v>
      </c>
      <c r="D1798" s="137" t="s">
        <v>1579</v>
      </c>
    </row>
    <row r="1799" spans="1:4" ht="20.100000000000001" customHeight="1">
      <c r="A1799" s="137">
        <v>2797</v>
      </c>
      <c r="B1799" s="137">
        <v>18</v>
      </c>
      <c r="C1799" s="137" t="s">
        <v>1564</v>
      </c>
      <c r="D1799" s="137" t="s">
        <v>1580</v>
      </c>
    </row>
    <row r="1800" spans="1:4" ht="20.100000000000001" customHeight="1">
      <c r="A1800" s="137">
        <v>2798</v>
      </c>
      <c r="B1800" s="137">
        <v>19</v>
      </c>
      <c r="C1800" s="137" t="s">
        <v>1564</v>
      </c>
      <c r="D1800" s="137" t="s">
        <v>1581</v>
      </c>
    </row>
    <row r="1801" spans="1:4" ht="20.100000000000001" customHeight="1">
      <c r="A1801" s="137">
        <v>2799</v>
      </c>
      <c r="B1801" s="137">
        <v>20</v>
      </c>
      <c r="C1801" s="137" t="s">
        <v>1564</v>
      </c>
      <c r="D1801" s="137" t="s">
        <v>1582</v>
      </c>
    </row>
    <row r="1802" spans="1:4" ht="20.100000000000001" customHeight="1">
      <c r="A1802" s="137">
        <v>2800</v>
      </c>
      <c r="B1802" s="137">
        <v>21</v>
      </c>
      <c r="C1802" s="137" t="s">
        <v>1564</v>
      </c>
      <c r="D1802" s="137" t="s">
        <v>1264</v>
      </c>
    </row>
    <row r="1803" spans="1:4" ht="20.100000000000001" customHeight="1">
      <c r="A1803" s="137">
        <v>2801</v>
      </c>
      <c r="B1803" s="137">
        <v>22</v>
      </c>
      <c r="C1803" s="137" t="s">
        <v>1564</v>
      </c>
      <c r="D1803" s="137" t="s">
        <v>1545</v>
      </c>
    </row>
    <row r="1804" spans="1:4" ht="20.100000000000001" customHeight="1">
      <c r="A1804" s="137">
        <v>2802</v>
      </c>
      <c r="B1804" s="137">
        <v>23</v>
      </c>
      <c r="C1804" s="137" t="s">
        <v>1564</v>
      </c>
      <c r="D1804" s="137" t="s">
        <v>1509</v>
      </c>
    </row>
    <row r="1805" spans="1:4" ht="20.100000000000001" customHeight="1">
      <c r="A1805" s="137">
        <v>2803</v>
      </c>
      <c r="B1805" s="137">
        <v>24</v>
      </c>
      <c r="C1805" s="137" t="s">
        <v>1564</v>
      </c>
      <c r="D1805" s="137" t="s">
        <v>1546</v>
      </c>
    </row>
    <row r="1806" spans="1:4" ht="20.100000000000001" customHeight="1">
      <c r="A1806" s="137">
        <v>2804</v>
      </c>
      <c r="B1806" s="137">
        <v>25</v>
      </c>
      <c r="C1806" s="137" t="s">
        <v>1564</v>
      </c>
      <c r="D1806" s="158"/>
    </row>
    <row r="1807" spans="1:4" ht="20.100000000000001" customHeight="1">
      <c r="A1807" s="137">
        <v>2805</v>
      </c>
      <c r="B1807" s="137">
        <v>26</v>
      </c>
      <c r="C1807" s="137" t="s">
        <v>1564</v>
      </c>
      <c r="D1807" s="158"/>
    </row>
    <row r="1808" spans="1:4" ht="20.100000000000001" customHeight="1">
      <c r="A1808" s="137">
        <v>2806</v>
      </c>
      <c r="B1808" s="137">
        <v>27</v>
      </c>
      <c r="C1808" s="137" t="s">
        <v>1564</v>
      </c>
      <c r="D1808" s="158"/>
    </row>
    <row r="1809" spans="1:4" ht="20.100000000000001" customHeight="1">
      <c r="A1809" s="137">
        <v>2807</v>
      </c>
      <c r="B1809" s="137">
        <v>28</v>
      </c>
      <c r="C1809" s="137" t="s">
        <v>1564</v>
      </c>
      <c r="D1809" s="158"/>
    </row>
    <row r="1810" spans="1:4" ht="20.100000000000001" customHeight="1">
      <c r="A1810" s="137">
        <v>2808</v>
      </c>
      <c r="B1810" s="137">
        <v>29</v>
      </c>
      <c r="C1810" s="137" t="s">
        <v>1564</v>
      </c>
      <c r="D1810" s="158"/>
    </row>
    <row r="1811" spans="1:4" ht="20.100000000000001" customHeight="1">
      <c r="A1811" s="137">
        <v>2809</v>
      </c>
      <c r="B1811" s="137">
        <v>30</v>
      </c>
      <c r="C1811" s="137" t="s">
        <v>1564</v>
      </c>
      <c r="D1811" s="158"/>
    </row>
    <row r="1812" spans="1:4" ht="20.100000000000001" customHeight="1">
      <c r="A1812" s="137">
        <v>2810</v>
      </c>
      <c r="B1812" s="137">
        <v>1</v>
      </c>
      <c r="C1812" s="137" t="s">
        <v>1583</v>
      </c>
      <c r="D1812" s="137" t="s">
        <v>1584</v>
      </c>
    </row>
    <row r="1813" spans="1:4" ht="20.100000000000001" customHeight="1">
      <c r="A1813" s="137">
        <v>2811</v>
      </c>
      <c r="B1813" s="137">
        <v>2</v>
      </c>
      <c r="C1813" s="137" t="s">
        <v>1583</v>
      </c>
      <c r="D1813" s="137" t="s">
        <v>1585</v>
      </c>
    </row>
    <row r="1814" spans="1:4" ht="20.100000000000001" customHeight="1">
      <c r="A1814" s="137">
        <v>2812</v>
      </c>
      <c r="B1814" s="137">
        <v>3</v>
      </c>
      <c r="C1814" s="137" t="s">
        <v>1583</v>
      </c>
      <c r="D1814" s="137" t="s">
        <v>1586</v>
      </c>
    </row>
    <row r="1815" spans="1:4" ht="20.100000000000001" customHeight="1">
      <c r="A1815" s="137">
        <v>2813</v>
      </c>
      <c r="B1815" s="137">
        <v>4</v>
      </c>
      <c r="C1815" s="137" t="s">
        <v>1583</v>
      </c>
      <c r="D1815" s="137" t="s">
        <v>1587</v>
      </c>
    </row>
    <row r="1816" spans="1:4" ht="20.100000000000001" customHeight="1">
      <c r="A1816" s="137">
        <v>2814</v>
      </c>
      <c r="B1816" s="137">
        <v>5</v>
      </c>
      <c r="C1816" s="137" t="s">
        <v>1583</v>
      </c>
      <c r="D1816" s="137" t="s">
        <v>1588</v>
      </c>
    </row>
    <row r="1817" spans="1:4" ht="20.100000000000001" customHeight="1">
      <c r="A1817" s="137">
        <v>2815</v>
      </c>
      <c r="B1817" s="137">
        <v>6</v>
      </c>
      <c r="C1817" s="137" t="s">
        <v>1583</v>
      </c>
      <c r="D1817" s="137" t="s">
        <v>1589</v>
      </c>
    </row>
    <row r="1818" spans="1:4" ht="20.100000000000001" customHeight="1">
      <c r="A1818" s="137">
        <v>2816</v>
      </c>
      <c r="B1818" s="137">
        <v>7</v>
      </c>
      <c r="C1818" s="137" t="s">
        <v>1583</v>
      </c>
      <c r="D1818" s="137" t="s">
        <v>1590</v>
      </c>
    </row>
    <row r="1819" spans="1:4" ht="20.100000000000001" customHeight="1">
      <c r="A1819" s="137">
        <v>2817</v>
      </c>
      <c r="B1819" s="137">
        <v>8</v>
      </c>
      <c r="C1819" s="137" t="s">
        <v>1583</v>
      </c>
      <c r="D1819" s="137" t="s">
        <v>1591</v>
      </c>
    </row>
    <row r="1820" spans="1:4" ht="20.100000000000001" customHeight="1">
      <c r="A1820" s="137">
        <v>2818</v>
      </c>
      <c r="B1820" s="137">
        <v>9</v>
      </c>
      <c r="C1820" s="137" t="s">
        <v>1583</v>
      </c>
      <c r="D1820" s="137" t="s">
        <v>1592</v>
      </c>
    </row>
    <row r="1821" spans="1:4" ht="20.100000000000001" customHeight="1">
      <c r="A1821" s="137">
        <v>2819</v>
      </c>
      <c r="B1821" s="137">
        <v>10</v>
      </c>
      <c r="C1821" s="137" t="s">
        <v>1583</v>
      </c>
      <c r="D1821" s="137" t="s">
        <v>1593</v>
      </c>
    </row>
    <row r="1822" spans="1:4" ht="20.100000000000001" customHeight="1">
      <c r="A1822" s="137">
        <v>2820</v>
      </c>
      <c r="B1822" s="137">
        <v>11</v>
      </c>
      <c r="C1822" s="137" t="s">
        <v>1583</v>
      </c>
      <c r="D1822" s="137" t="s">
        <v>1594</v>
      </c>
    </row>
    <row r="1823" spans="1:4" ht="20.100000000000001" customHeight="1">
      <c r="A1823" s="137">
        <v>2821</v>
      </c>
      <c r="B1823" s="137">
        <v>12</v>
      </c>
      <c r="C1823" s="137" t="s">
        <v>1583</v>
      </c>
      <c r="D1823" s="137" t="s">
        <v>1595</v>
      </c>
    </row>
    <row r="1824" spans="1:4" ht="20.100000000000001" customHeight="1">
      <c r="A1824" s="137">
        <v>2822</v>
      </c>
      <c r="B1824" s="137">
        <v>13</v>
      </c>
      <c r="C1824" s="137" t="s">
        <v>1583</v>
      </c>
      <c r="D1824" s="137" t="s">
        <v>1596</v>
      </c>
    </row>
    <row r="1825" spans="1:4" ht="20.100000000000001" customHeight="1">
      <c r="A1825" s="137">
        <v>2823</v>
      </c>
      <c r="B1825" s="137">
        <v>14</v>
      </c>
      <c r="C1825" s="137" t="s">
        <v>1583</v>
      </c>
      <c r="D1825" s="137" t="s">
        <v>1597</v>
      </c>
    </row>
    <row r="1826" spans="1:4" ht="20.100000000000001" customHeight="1">
      <c r="A1826" s="137">
        <v>2824</v>
      </c>
      <c r="B1826" s="137">
        <v>15</v>
      </c>
      <c r="C1826" s="137" t="s">
        <v>1583</v>
      </c>
      <c r="D1826" s="137" t="s">
        <v>1598</v>
      </c>
    </row>
    <row r="1827" spans="1:4" ht="20.100000000000001" customHeight="1">
      <c r="A1827" s="137">
        <v>2825</v>
      </c>
      <c r="B1827" s="137">
        <v>16</v>
      </c>
      <c r="C1827" s="137" t="s">
        <v>1583</v>
      </c>
      <c r="D1827" s="137" t="s">
        <v>1599</v>
      </c>
    </row>
    <row r="1828" spans="1:4" ht="20.100000000000001" customHeight="1">
      <c r="A1828" s="137">
        <v>2826</v>
      </c>
      <c r="B1828" s="137">
        <v>17</v>
      </c>
      <c r="C1828" s="137" t="s">
        <v>1583</v>
      </c>
      <c r="D1828" s="137" t="s">
        <v>1600</v>
      </c>
    </row>
    <row r="1829" spans="1:4" ht="20.100000000000001" customHeight="1">
      <c r="A1829" s="137">
        <v>2827</v>
      </c>
      <c r="B1829" s="137">
        <v>18</v>
      </c>
      <c r="C1829" s="137" t="s">
        <v>1583</v>
      </c>
      <c r="D1829" s="137" t="s">
        <v>1601</v>
      </c>
    </row>
    <row r="1830" spans="1:4" ht="20.100000000000001" customHeight="1">
      <c r="A1830" s="137">
        <v>2828</v>
      </c>
      <c r="B1830" s="137">
        <v>19</v>
      </c>
      <c r="C1830" s="137" t="s">
        <v>1583</v>
      </c>
      <c r="D1830" s="137" t="s">
        <v>1602</v>
      </c>
    </row>
    <row r="1831" spans="1:4" ht="20.100000000000001" customHeight="1">
      <c r="A1831" s="137">
        <v>2829</v>
      </c>
      <c r="B1831" s="137">
        <v>20</v>
      </c>
      <c r="C1831" s="137" t="s">
        <v>1583</v>
      </c>
      <c r="D1831" s="137" t="s">
        <v>1603</v>
      </c>
    </row>
    <row r="1832" spans="1:4" ht="20.100000000000001" customHeight="1">
      <c r="A1832" s="137">
        <v>2830</v>
      </c>
      <c r="B1832" s="137">
        <v>21</v>
      </c>
      <c r="C1832" s="137" t="s">
        <v>1583</v>
      </c>
      <c r="D1832" s="137" t="s">
        <v>1604</v>
      </c>
    </row>
    <row r="1833" spans="1:4" ht="20.100000000000001" customHeight="1">
      <c r="A1833" s="137">
        <v>2831</v>
      </c>
      <c r="B1833" s="137">
        <v>22</v>
      </c>
      <c r="C1833" s="137" t="s">
        <v>1583</v>
      </c>
      <c r="D1833" s="137" t="s">
        <v>1605</v>
      </c>
    </row>
    <row r="1834" spans="1:4" ht="20.100000000000001" customHeight="1">
      <c r="A1834" s="137">
        <v>2832</v>
      </c>
      <c r="B1834" s="137">
        <v>23</v>
      </c>
      <c r="C1834" s="137" t="s">
        <v>1583</v>
      </c>
      <c r="D1834" s="137" t="s">
        <v>1606</v>
      </c>
    </row>
    <row r="1835" spans="1:4" ht="20.100000000000001" customHeight="1">
      <c r="A1835" s="137">
        <v>2833</v>
      </c>
      <c r="B1835" s="137">
        <v>24</v>
      </c>
      <c r="C1835" s="137" t="s">
        <v>1583</v>
      </c>
      <c r="D1835" s="137" t="s">
        <v>1607</v>
      </c>
    </row>
    <row r="1836" spans="1:4" ht="20.100000000000001" customHeight="1">
      <c r="A1836" s="137">
        <v>2834</v>
      </c>
      <c r="B1836" s="137">
        <v>25</v>
      </c>
      <c r="C1836" s="137" t="s">
        <v>1583</v>
      </c>
      <c r="D1836" s="137" t="s">
        <v>1608</v>
      </c>
    </row>
    <row r="1837" spans="1:4" ht="20.100000000000001" customHeight="1">
      <c r="A1837" s="137">
        <v>2835</v>
      </c>
      <c r="B1837" s="137">
        <v>26</v>
      </c>
      <c r="C1837" s="137" t="s">
        <v>1583</v>
      </c>
      <c r="D1837" s="137" t="s">
        <v>1609</v>
      </c>
    </row>
    <row r="1838" spans="1:4" ht="20.100000000000001" customHeight="1">
      <c r="A1838" s="137">
        <v>2836</v>
      </c>
      <c r="B1838" s="137">
        <v>27</v>
      </c>
      <c r="C1838" s="137" t="s">
        <v>1583</v>
      </c>
      <c r="D1838" s="137" t="s">
        <v>1610</v>
      </c>
    </row>
    <row r="1839" spans="1:4" ht="20.100000000000001" customHeight="1">
      <c r="A1839" s="137">
        <v>2837</v>
      </c>
      <c r="B1839" s="137">
        <v>28</v>
      </c>
      <c r="C1839" s="137" t="s">
        <v>1583</v>
      </c>
      <c r="D1839" s="137" t="s">
        <v>1611</v>
      </c>
    </row>
    <row r="1840" spans="1:4" ht="20.100000000000001" customHeight="1">
      <c r="A1840" s="137">
        <v>2838</v>
      </c>
      <c r="B1840" s="137">
        <v>29</v>
      </c>
      <c r="C1840" s="137" t="s">
        <v>1583</v>
      </c>
      <c r="D1840" s="137" t="s">
        <v>1612</v>
      </c>
    </row>
    <row r="1841" spans="1:4" ht="20.100000000000001" customHeight="1">
      <c r="A1841" s="137">
        <v>2839</v>
      </c>
      <c r="B1841" s="137">
        <v>30</v>
      </c>
      <c r="C1841" s="137" t="s">
        <v>1583</v>
      </c>
      <c r="D1841" s="137" t="s">
        <v>1542</v>
      </c>
    </row>
    <row r="1842" spans="1:4" ht="20.100000000000001" customHeight="1">
      <c r="A1842" s="137">
        <v>2840</v>
      </c>
      <c r="B1842" s="137">
        <v>31</v>
      </c>
      <c r="C1842" s="137" t="s">
        <v>1583</v>
      </c>
      <c r="D1842" s="137" t="s">
        <v>1613</v>
      </c>
    </row>
    <row r="1843" spans="1:4" ht="20.100000000000001" customHeight="1">
      <c r="A1843" s="137">
        <v>2841</v>
      </c>
      <c r="B1843" s="137">
        <v>32</v>
      </c>
      <c r="C1843" s="137" t="s">
        <v>1583</v>
      </c>
      <c r="D1843" s="137" t="s">
        <v>1544</v>
      </c>
    </row>
    <row r="1844" spans="1:4" ht="20.100000000000001" customHeight="1">
      <c r="A1844" s="137">
        <v>2842</v>
      </c>
      <c r="B1844" s="137">
        <v>33</v>
      </c>
      <c r="C1844" s="137" t="s">
        <v>1583</v>
      </c>
      <c r="D1844" s="137" t="s">
        <v>1545</v>
      </c>
    </row>
    <row r="1845" spans="1:4" ht="20.100000000000001" customHeight="1">
      <c r="A1845" s="137">
        <v>2843</v>
      </c>
      <c r="B1845" s="137">
        <v>34</v>
      </c>
      <c r="C1845" s="137" t="s">
        <v>1583</v>
      </c>
      <c r="D1845" s="137" t="s">
        <v>1509</v>
      </c>
    </row>
    <row r="1846" spans="1:4" ht="20.100000000000001" customHeight="1">
      <c r="A1846" s="137">
        <v>2844</v>
      </c>
      <c r="B1846" s="137">
        <v>35</v>
      </c>
      <c r="C1846" s="137" t="s">
        <v>1583</v>
      </c>
      <c r="D1846" s="137" t="s">
        <v>1546</v>
      </c>
    </row>
    <row r="1847" spans="1:4" ht="20.100000000000001" customHeight="1">
      <c r="A1847" s="137">
        <v>2845</v>
      </c>
      <c r="B1847" s="137">
        <v>36</v>
      </c>
      <c r="C1847" s="137" t="s">
        <v>1583</v>
      </c>
      <c r="D1847" s="158"/>
    </row>
    <row r="1848" spans="1:4" ht="20.100000000000001" customHeight="1">
      <c r="A1848" s="137">
        <v>2846</v>
      </c>
      <c r="B1848" s="137">
        <v>37</v>
      </c>
      <c r="C1848" s="137" t="s">
        <v>1583</v>
      </c>
      <c r="D1848" s="158"/>
    </row>
    <row r="1849" spans="1:4" ht="20.100000000000001" customHeight="1">
      <c r="A1849" s="137">
        <v>2847</v>
      </c>
      <c r="B1849" s="137">
        <v>38</v>
      </c>
      <c r="C1849" s="137" t="s">
        <v>1583</v>
      </c>
      <c r="D1849" s="158"/>
    </row>
    <row r="1850" spans="1:4" ht="20.100000000000001" customHeight="1">
      <c r="A1850" s="137">
        <v>2848</v>
      </c>
      <c r="B1850" s="137">
        <v>39</v>
      </c>
      <c r="C1850" s="137" t="s">
        <v>1583</v>
      </c>
      <c r="D1850" s="158"/>
    </row>
    <row r="1851" spans="1:4" ht="20.100000000000001" customHeight="1">
      <c r="A1851" s="137">
        <v>2849</v>
      </c>
      <c r="B1851" s="137">
        <v>40</v>
      </c>
      <c r="C1851" s="137" t="s">
        <v>1583</v>
      </c>
      <c r="D1851" s="158"/>
    </row>
    <row r="1852" spans="1:4" ht="20.100000000000001" customHeight="1">
      <c r="A1852" s="137">
        <v>2850</v>
      </c>
      <c r="B1852" s="137">
        <v>1</v>
      </c>
      <c r="C1852" s="137" t="s">
        <v>1614</v>
      </c>
      <c r="D1852" s="137" t="s">
        <v>1615</v>
      </c>
    </row>
    <row r="1853" spans="1:4" ht="20.100000000000001" customHeight="1">
      <c r="A1853" s="137">
        <v>2851</v>
      </c>
      <c r="B1853" s="137">
        <v>2</v>
      </c>
      <c r="C1853" s="137" t="s">
        <v>1614</v>
      </c>
      <c r="D1853" s="137" t="s">
        <v>1616</v>
      </c>
    </row>
    <row r="1854" spans="1:4" ht="20.100000000000001" customHeight="1">
      <c r="A1854" s="137">
        <v>2852</v>
      </c>
      <c r="B1854" s="137">
        <v>3</v>
      </c>
      <c r="C1854" s="137" t="s">
        <v>1614</v>
      </c>
      <c r="D1854" s="137" t="s">
        <v>1617</v>
      </c>
    </row>
    <row r="1855" spans="1:4" ht="20.100000000000001" customHeight="1">
      <c r="A1855" s="137">
        <v>2853</v>
      </c>
      <c r="B1855" s="137">
        <v>4</v>
      </c>
      <c r="C1855" s="137" t="s">
        <v>1614</v>
      </c>
      <c r="D1855" s="137" t="s">
        <v>1618</v>
      </c>
    </row>
    <row r="1856" spans="1:4" ht="20.100000000000001" customHeight="1">
      <c r="A1856" s="137">
        <v>2854</v>
      </c>
      <c r="B1856" s="137">
        <v>5</v>
      </c>
      <c r="C1856" s="137" t="s">
        <v>1614</v>
      </c>
      <c r="D1856" s="137" t="s">
        <v>1619</v>
      </c>
    </row>
    <row r="1857" spans="1:4" ht="20.100000000000001" customHeight="1">
      <c r="A1857" s="137">
        <v>2855</v>
      </c>
      <c r="B1857" s="137">
        <v>6</v>
      </c>
      <c r="C1857" s="137" t="s">
        <v>1614</v>
      </c>
      <c r="D1857" s="137" t="s">
        <v>1620</v>
      </c>
    </row>
    <row r="1858" spans="1:4" ht="20.100000000000001" customHeight="1">
      <c r="A1858" s="137">
        <v>2856</v>
      </c>
      <c r="B1858" s="137">
        <v>7</v>
      </c>
      <c r="C1858" s="137" t="s">
        <v>1614</v>
      </c>
      <c r="D1858" s="137" t="s">
        <v>1621</v>
      </c>
    </row>
    <row r="1859" spans="1:4" ht="20.100000000000001" customHeight="1">
      <c r="A1859" s="137">
        <v>2857</v>
      </c>
      <c r="B1859" s="137">
        <v>8</v>
      </c>
      <c r="C1859" s="137" t="s">
        <v>1614</v>
      </c>
      <c r="D1859" s="137" t="s">
        <v>1622</v>
      </c>
    </row>
    <row r="1860" spans="1:4" ht="20.100000000000001" customHeight="1">
      <c r="A1860" s="137">
        <v>2858</v>
      </c>
      <c r="B1860" s="137">
        <v>9</v>
      </c>
      <c r="C1860" s="137" t="s">
        <v>1614</v>
      </c>
      <c r="D1860" s="137" t="s">
        <v>1623</v>
      </c>
    </row>
    <row r="1861" spans="1:4" ht="20.100000000000001" customHeight="1">
      <c r="A1861" s="137">
        <v>2859</v>
      </c>
      <c r="B1861" s="137">
        <v>10</v>
      </c>
      <c r="C1861" s="137" t="s">
        <v>1614</v>
      </c>
      <c r="D1861" s="137" t="s">
        <v>1624</v>
      </c>
    </row>
    <row r="1862" spans="1:4" ht="20.100000000000001" customHeight="1">
      <c r="A1862" s="137">
        <v>2860</v>
      </c>
      <c r="B1862" s="137">
        <v>11</v>
      </c>
      <c r="C1862" s="137" t="s">
        <v>1614</v>
      </c>
      <c r="D1862" s="137" t="s">
        <v>1625</v>
      </c>
    </row>
    <row r="1863" spans="1:4" ht="20.100000000000001" customHeight="1">
      <c r="A1863" s="137">
        <v>2861</v>
      </c>
      <c r="B1863" s="137">
        <v>12</v>
      </c>
      <c r="C1863" s="137" t="s">
        <v>1614</v>
      </c>
      <c r="D1863" s="137" t="s">
        <v>1626</v>
      </c>
    </row>
    <row r="1864" spans="1:4" ht="20.100000000000001" customHeight="1">
      <c r="A1864" s="137">
        <v>2862</v>
      </c>
      <c r="B1864" s="137">
        <v>13</v>
      </c>
      <c r="C1864" s="137" t="s">
        <v>1614</v>
      </c>
      <c r="D1864" s="137" t="s">
        <v>1627</v>
      </c>
    </row>
    <row r="1865" spans="1:4" ht="20.100000000000001" customHeight="1">
      <c r="A1865" s="137">
        <v>2863</v>
      </c>
      <c r="B1865" s="137">
        <v>14</v>
      </c>
      <c r="C1865" s="137" t="s">
        <v>1614</v>
      </c>
      <c r="D1865" s="137" t="s">
        <v>1628</v>
      </c>
    </row>
    <row r="1866" spans="1:4" ht="20.100000000000001" customHeight="1">
      <c r="A1866" s="137">
        <v>2864</v>
      </c>
      <c r="B1866" s="137">
        <v>15</v>
      </c>
      <c r="C1866" s="137" t="s">
        <v>1614</v>
      </c>
      <c r="D1866" s="137" t="s">
        <v>1629</v>
      </c>
    </row>
    <row r="1867" spans="1:4" ht="20.100000000000001" customHeight="1">
      <c r="A1867" s="137">
        <v>2865</v>
      </c>
      <c r="B1867" s="137">
        <v>16</v>
      </c>
      <c r="C1867" s="137" t="s">
        <v>1614</v>
      </c>
      <c r="D1867" s="137" t="s">
        <v>1630</v>
      </c>
    </row>
    <row r="1868" spans="1:4" ht="20.100000000000001" customHeight="1">
      <c r="A1868" s="137">
        <v>2866</v>
      </c>
      <c r="B1868" s="137">
        <v>17</v>
      </c>
      <c r="C1868" s="137" t="s">
        <v>1614</v>
      </c>
      <c r="D1868" s="137" t="s">
        <v>1631</v>
      </c>
    </row>
    <row r="1869" spans="1:4" ht="20.100000000000001" customHeight="1">
      <c r="A1869" s="137">
        <v>2867</v>
      </c>
      <c r="B1869" s="137">
        <v>18</v>
      </c>
      <c r="C1869" s="137" t="s">
        <v>1614</v>
      </c>
      <c r="D1869" s="137" t="s">
        <v>1632</v>
      </c>
    </row>
    <row r="1870" spans="1:4" ht="20.100000000000001" customHeight="1">
      <c r="A1870" s="137">
        <v>2868</v>
      </c>
      <c r="B1870" s="137">
        <v>19</v>
      </c>
      <c r="C1870" s="137" t="s">
        <v>1614</v>
      </c>
      <c r="D1870" s="137" t="s">
        <v>1633</v>
      </c>
    </row>
    <row r="1871" spans="1:4" ht="20.100000000000001" customHeight="1">
      <c r="A1871" s="137">
        <v>2869</v>
      </c>
      <c r="B1871" s="137">
        <v>20</v>
      </c>
      <c r="C1871" s="137" t="s">
        <v>1614</v>
      </c>
      <c r="D1871" s="137" t="s">
        <v>1634</v>
      </c>
    </row>
    <row r="1872" spans="1:4" ht="20.100000000000001" customHeight="1">
      <c r="A1872" s="137">
        <v>2870</v>
      </c>
      <c r="B1872" s="137">
        <v>21</v>
      </c>
      <c r="C1872" s="137" t="s">
        <v>1614</v>
      </c>
      <c r="D1872" s="137" t="s">
        <v>1635</v>
      </c>
    </row>
    <row r="1873" spans="1:4" ht="20.100000000000001" customHeight="1">
      <c r="A1873" s="137">
        <v>2871</v>
      </c>
      <c r="B1873" s="137">
        <v>22</v>
      </c>
      <c r="C1873" s="137" t="s">
        <v>1614</v>
      </c>
      <c r="D1873" s="137" t="s">
        <v>1636</v>
      </c>
    </row>
    <row r="1874" spans="1:4" ht="20.100000000000001" customHeight="1">
      <c r="A1874" s="137">
        <v>2872</v>
      </c>
      <c r="B1874" s="137">
        <v>23</v>
      </c>
      <c r="C1874" s="137" t="s">
        <v>1614</v>
      </c>
      <c r="D1874" s="137" t="s">
        <v>1637</v>
      </c>
    </row>
    <row r="1875" spans="1:4" ht="20.100000000000001" customHeight="1">
      <c r="A1875" s="137">
        <v>2873</v>
      </c>
      <c r="B1875" s="137">
        <v>24</v>
      </c>
      <c r="C1875" s="137" t="s">
        <v>1614</v>
      </c>
      <c r="D1875" s="137" t="s">
        <v>1638</v>
      </c>
    </row>
    <row r="1876" spans="1:4" ht="20.100000000000001" customHeight="1">
      <c r="A1876" s="137">
        <v>2874</v>
      </c>
      <c r="B1876" s="137">
        <v>25</v>
      </c>
      <c r="C1876" s="137" t="s">
        <v>1614</v>
      </c>
      <c r="D1876" s="158"/>
    </row>
    <row r="1877" spans="1:4" ht="20.100000000000001" customHeight="1">
      <c r="A1877" s="137">
        <v>2875</v>
      </c>
      <c r="B1877" s="137">
        <v>26</v>
      </c>
      <c r="C1877" s="137" t="s">
        <v>1614</v>
      </c>
      <c r="D1877" s="158"/>
    </row>
    <row r="1878" spans="1:4" ht="20.100000000000001" customHeight="1">
      <c r="A1878" s="137">
        <v>2876</v>
      </c>
      <c r="B1878" s="137">
        <v>27</v>
      </c>
      <c r="C1878" s="137" t="s">
        <v>1614</v>
      </c>
      <c r="D1878" s="158"/>
    </row>
    <row r="1879" spans="1:4" ht="20.100000000000001" customHeight="1">
      <c r="A1879" s="137">
        <v>2877</v>
      </c>
      <c r="B1879" s="137">
        <v>28</v>
      </c>
      <c r="C1879" s="137" t="s">
        <v>1614</v>
      </c>
      <c r="D1879" s="158"/>
    </row>
    <row r="1880" spans="1:4" ht="20.100000000000001" customHeight="1">
      <c r="A1880" s="137">
        <v>2878</v>
      </c>
      <c r="B1880" s="137">
        <v>29</v>
      </c>
      <c r="C1880" s="137" t="s">
        <v>1614</v>
      </c>
      <c r="D1880" s="158"/>
    </row>
    <row r="1881" spans="1:4" ht="20.100000000000001" customHeight="1">
      <c r="A1881" s="137">
        <v>2879</v>
      </c>
      <c r="B1881" s="137">
        <v>30</v>
      </c>
      <c r="C1881" s="137" t="s">
        <v>1614</v>
      </c>
      <c r="D1881" s="158"/>
    </row>
    <row r="1882" spans="1:4" ht="20.100000000000001" customHeight="1">
      <c r="A1882" s="137">
        <v>2880</v>
      </c>
      <c r="B1882" s="137">
        <v>1</v>
      </c>
      <c r="C1882" s="137" t="s">
        <v>1639</v>
      </c>
      <c r="D1882" s="137" t="s">
        <v>1640</v>
      </c>
    </row>
    <row r="1883" spans="1:4" ht="20.100000000000001" customHeight="1">
      <c r="A1883" s="137">
        <v>2881</v>
      </c>
      <c r="B1883" s="137">
        <v>2</v>
      </c>
      <c r="C1883" s="137" t="s">
        <v>1639</v>
      </c>
      <c r="D1883" s="137" t="s">
        <v>1641</v>
      </c>
    </row>
    <row r="1884" spans="1:4" ht="20.100000000000001" customHeight="1">
      <c r="A1884" s="137">
        <v>2882</v>
      </c>
      <c r="B1884" s="137">
        <v>3</v>
      </c>
      <c r="C1884" s="137" t="s">
        <v>1639</v>
      </c>
      <c r="D1884" s="137" t="s">
        <v>1642</v>
      </c>
    </row>
    <row r="1885" spans="1:4" ht="20.100000000000001" customHeight="1">
      <c r="A1885" s="137">
        <v>2883</v>
      </c>
      <c r="B1885" s="137">
        <v>4</v>
      </c>
      <c r="C1885" s="137" t="s">
        <v>1639</v>
      </c>
      <c r="D1885" s="137" t="s">
        <v>1643</v>
      </c>
    </row>
    <row r="1886" spans="1:4" ht="20.100000000000001" customHeight="1">
      <c r="A1886" s="137">
        <v>2884</v>
      </c>
      <c r="B1886" s="137">
        <v>5</v>
      </c>
      <c r="C1886" s="137" t="s">
        <v>1639</v>
      </c>
      <c r="D1886" s="137" t="s">
        <v>1644</v>
      </c>
    </row>
    <row r="1887" spans="1:4" ht="20.100000000000001" customHeight="1">
      <c r="A1887" s="137">
        <v>2885</v>
      </c>
      <c r="B1887" s="137">
        <v>6</v>
      </c>
      <c r="C1887" s="137" t="s">
        <v>1639</v>
      </c>
      <c r="D1887" s="137" t="s">
        <v>1645</v>
      </c>
    </row>
    <row r="1888" spans="1:4" ht="20.100000000000001" customHeight="1">
      <c r="A1888" s="137">
        <v>2886</v>
      </c>
      <c r="B1888" s="137">
        <v>7</v>
      </c>
      <c r="C1888" s="137" t="s">
        <v>1639</v>
      </c>
      <c r="D1888" s="137" t="s">
        <v>1646</v>
      </c>
    </row>
    <row r="1889" spans="1:4" ht="20.100000000000001" customHeight="1">
      <c r="A1889" s="137">
        <v>2887</v>
      </c>
      <c r="B1889" s="137">
        <v>8</v>
      </c>
      <c r="C1889" s="137" t="s">
        <v>1639</v>
      </c>
      <c r="D1889" s="137" t="s">
        <v>1647</v>
      </c>
    </row>
    <row r="1890" spans="1:4" ht="20.100000000000001" customHeight="1">
      <c r="A1890" s="137">
        <v>2888</v>
      </c>
      <c r="B1890" s="137">
        <v>9</v>
      </c>
      <c r="C1890" s="137" t="s">
        <v>1639</v>
      </c>
      <c r="D1890" s="137" t="s">
        <v>1648</v>
      </c>
    </row>
    <row r="1891" spans="1:4" ht="20.100000000000001" customHeight="1">
      <c r="A1891" s="137">
        <v>2889</v>
      </c>
      <c r="B1891" s="137">
        <v>10</v>
      </c>
      <c r="C1891" s="137" t="s">
        <v>1639</v>
      </c>
      <c r="D1891" s="137" t="s">
        <v>1649</v>
      </c>
    </row>
    <row r="1892" spans="1:4" ht="20.100000000000001" customHeight="1">
      <c r="A1892" s="137">
        <v>2890</v>
      </c>
      <c r="B1892" s="137">
        <v>11</v>
      </c>
      <c r="C1892" s="137" t="s">
        <v>1639</v>
      </c>
      <c r="D1892" s="137" t="s">
        <v>1650</v>
      </c>
    </row>
    <row r="1893" spans="1:4" ht="20.100000000000001" customHeight="1">
      <c r="A1893" s="137">
        <v>2891</v>
      </c>
      <c r="B1893" s="137">
        <v>12</v>
      </c>
      <c r="C1893" s="137" t="s">
        <v>1639</v>
      </c>
      <c r="D1893" s="137" t="s">
        <v>1651</v>
      </c>
    </row>
    <row r="1894" spans="1:4" ht="20.100000000000001" customHeight="1">
      <c r="A1894" s="137">
        <v>2892</v>
      </c>
      <c r="B1894" s="137">
        <v>13</v>
      </c>
      <c r="C1894" s="137" t="s">
        <v>1639</v>
      </c>
      <c r="D1894" s="137" t="s">
        <v>1652</v>
      </c>
    </row>
    <row r="1895" spans="1:4" ht="20.100000000000001" customHeight="1">
      <c r="A1895" s="137">
        <v>2893</v>
      </c>
      <c r="B1895" s="137">
        <v>14</v>
      </c>
      <c r="C1895" s="137" t="s">
        <v>1639</v>
      </c>
      <c r="D1895" s="137" t="s">
        <v>1653</v>
      </c>
    </row>
    <row r="1896" spans="1:4" ht="20.100000000000001" customHeight="1">
      <c r="A1896" s="137">
        <v>2894</v>
      </c>
      <c r="B1896" s="137">
        <v>15</v>
      </c>
      <c r="C1896" s="137" t="s">
        <v>1639</v>
      </c>
      <c r="D1896" s="137" t="s">
        <v>1654</v>
      </c>
    </row>
    <row r="1897" spans="1:4" ht="20.100000000000001" customHeight="1">
      <c r="A1897" s="137">
        <v>2895</v>
      </c>
      <c r="B1897" s="137">
        <v>16</v>
      </c>
      <c r="C1897" s="137" t="s">
        <v>1639</v>
      </c>
      <c r="D1897" s="137" t="s">
        <v>1655</v>
      </c>
    </row>
    <row r="1898" spans="1:4" ht="20.100000000000001" customHeight="1">
      <c r="A1898" s="137">
        <v>2896</v>
      </c>
      <c r="B1898" s="137">
        <v>17</v>
      </c>
      <c r="C1898" s="137" t="s">
        <v>1639</v>
      </c>
      <c r="D1898" s="137" t="s">
        <v>1656</v>
      </c>
    </row>
    <row r="1899" spans="1:4" ht="20.100000000000001" customHeight="1">
      <c r="A1899" s="137">
        <v>2897</v>
      </c>
      <c r="B1899" s="137">
        <v>18</v>
      </c>
      <c r="C1899" s="137" t="s">
        <v>1639</v>
      </c>
      <c r="D1899" s="137" t="s">
        <v>1657</v>
      </c>
    </row>
    <row r="1900" spans="1:4" ht="20.100000000000001" customHeight="1">
      <c r="A1900" s="137">
        <v>2898</v>
      </c>
      <c r="B1900" s="137">
        <v>19</v>
      </c>
      <c r="C1900" s="137" t="s">
        <v>1639</v>
      </c>
      <c r="D1900" s="137" t="s">
        <v>1658</v>
      </c>
    </row>
    <row r="1901" spans="1:4" ht="20.100000000000001" customHeight="1">
      <c r="A1901" s="137">
        <v>2899</v>
      </c>
      <c r="B1901" s="137">
        <v>20</v>
      </c>
      <c r="C1901" s="137" t="s">
        <v>1639</v>
      </c>
      <c r="D1901" s="137" t="s">
        <v>1659</v>
      </c>
    </row>
    <row r="1902" spans="1:4" ht="20.100000000000001" customHeight="1">
      <c r="A1902" s="137">
        <v>2900</v>
      </c>
      <c r="B1902" s="137">
        <v>21</v>
      </c>
      <c r="C1902" s="137" t="s">
        <v>1639</v>
      </c>
      <c r="D1902" s="137" t="s">
        <v>1660</v>
      </c>
    </row>
    <row r="1903" spans="1:4" ht="20.100000000000001" customHeight="1">
      <c r="A1903" s="137">
        <v>2901</v>
      </c>
      <c r="B1903" s="137">
        <v>22</v>
      </c>
      <c r="C1903" s="137" t="s">
        <v>1639</v>
      </c>
      <c r="D1903" s="137" t="s">
        <v>1661</v>
      </c>
    </row>
    <row r="1904" spans="1:4" ht="20.100000000000001" customHeight="1">
      <c r="A1904" s="137">
        <v>2902</v>
      </c>
      <c r="B1904" s="137">
        <v>23</v>
      </c>
      <c r="C1904" s="137" t="s">
        <v>1639</v>
      </c>
      <c r="D1904" s="137" t="s">
        <v>1662</v>
      </c>
    </row>
    <row r="1905" spans="1:4" ht="20.100000000000001" customHeight="1">
      <c r="A1905" s="137">
        <v>2903</v>
      </c>
      <c r="B1905" s="137">
        <v>24</v>
      </c>
      <c r="C1905" s="137" t="s">
        <v>1639</v>
      </c>
      <c r="D1905" s="137" t="s">
        <v>1663</v>
      </c>
    </row>
    <row r="1906" spans="1:4" ht="20.100000000000001" customHeight="1">
      <c r="A1906" s="137">
        <v>2904</v>
      </c>
      <c r="B1906" s="137">
        <v>25</v>
      </c>
      <c r="C1906" s="137" t="s">
        <v>1639</v>
      </c>
      <c r="D1906" s="137" t="s">
        <v>1664</v>
      </c>
    </row>
    <row r="1907" spans="1:4" ht="20.100000000000001" customHeight="1">
      <c r="A1907" s="137">
        <v>2905</v>
      </c>
      <c r="B1907" s="137">
        <v>26</v>
      </c>
      <c r="C1907" s="137" t="s">
        <v>1639</v>
      </c>
      <c r="D1907" s="137" t="s">
        <v>1665</v>
      </c>
    </row>
    <row r="1908" spans="1:4" ht="20.100000000000001" customHeight="1">
      <c r="A1908" s="137">
        <v>2906</v>
      </c>
      <c r="B1908" s="137">
        <v>27</v>
      </c>
      <c r="C1908" s="137" t="s">
        <v>1639</v>
      </c>
      <c r="D1908" s="158"/>
    </row>
    <row r="1909" spans="1:4" ht="20.100000000000001" customHeight="1">
      <c r="A1909" s="137">
        <v>2907</v>
      </c>
      <c r="B1909" s="137">
        <v>28</v>
      </c>
      <c r="C1909" s="137" t="s">
        <v>1639</v>
      </c>
      <c r="D1909" s="158"/>
    </row>
    <row r="1910" spans="1:4" ht="20.100000000000001" customHeight="1">
      <c r="A1910" s="137">
        <v>2908</v>
      </c>
      <c r="B1910" s="137">
        <v>29</v>
      </c>
      <c r="C1910" s="137" t="s">
        <v>1639</v>
      </c>
      <c r="D1910" s="158"/>
    </row>
    <row r="1911" spans="1:4" ht="20.100000000000001" customHeight="1">
      <c r="A1911" s="137">
        <v>2909</v>
      </c>
      <c r="B1911" s="137">
        <v>30</v>
      </c>
      <c r="C1911" s="137" t="s">
        <v>1639</v>
      </c>
      <c r="D1911" s="158"/>
    </row>
    <row r="1912" spans="1:4" ht="20.100000000000001" customHeight="1">
      <c r="A1912" s="137">
        <v>2910</v>
      </c>
      <c r="B1912" s="137">
        <v>1</v>
      </c>
      <c r="C1912" s="137" t="s">
        <v>1666</v>
      </c>
      <c r="D1912" s="137" t="s">
        <v>1667</v>
      </c>
    </row>
    <row r="1913" spans="1:4" ht="20.100000000000001" customHeight="1">
      <c r="A1913" s="137">
        <v>2911</v>
      </c>
      <c r="B1913" s="137">
        <v>2</v>
      </c>
      <c r="C1913" s="137" t="s">
        <v>1666</v>
      </c>
      <c r="D1913" s="137" t="s">
        <v>1668</v>
      </c>
    </row>
    <row r="1914" spans="1:4" ht="20.100000000000001" customHeight="1">
      <c r="A1914" s="137">
        <v>2912</v>
      </c>
      <c r="B1914" s="137">
        <v>3</v>
      </c>
      <c r="C1914" s="137" t="s">
        <v>1666</v>
      </c>
      <c r="D1914" s="137" t="s">
        <v>1669</v>
      </c>
    </row>
    <row r="1915" spans="1:4" ht="20.100000000000001" customHeight="1">
      <c r="A1915" s="137">
        <v>2913</v>
      </c>
      <c r="B1915" s="137">
        <v>4</v>
      </c>
      <c r="C1915" s="137" t="s">
        <v>1666</v>
      </c>
      <c r="D1915" s="137" t="s">
        <v>1670</v>
      </c>
    </row>
    <row r="1916" spans="1:4" ht="20.100000000000001" customHeight="1">
      <c r="A1916" s="137">
        <v>2914</v>
      </c>
      <c r="B1916" s="137">
        <v>5</v>
      </c>
      <c r="C1916" s="137" t="s">
        <v>1666</v>
      </c>
      <c r="D1916" s="137" t="s">
        <v>1671</v>
      </c>
    </row>
    <row r="1917" spans="1:4" ht="20.100000000000001" customHeight="1">
      <c r="A1917" s="137">
        <v>2915</v>
      </c>
      <c r="B1917" s="137">
        <v>6</v>
      </c>
      <c r="C1917" s="137" t="s">
        <v>1666</v>
      </c>
      <c r="D1917" s="137" t="s">
        <v>1672</v>
      </c>
    </row>
    <row r="1918" spans="1:4" ht="20.100000000000001" customHeight="1">
      <c r="A1918" s="137">
        <v>2916</v>
      </c>
      <c r="B1918" s="137">
        <v>7</v>
      </c>
      <c r="C1918" s="137" t="s">
        <v>1666</v>
      </c>
      <c r="D1918" s="137" t="s">
        <v>1673</v>
      </c>
    </row>
    <row r="1919" spans="1:4" ht="20.100000000000001" customHeight="1">
      <c r="A1919" s="137">
        <v>2917</v>
      </c>
      <c r="B1919" s="137">
        <v>8</v>
      </c>
      <c r="C1919" s="137" t="s">
        <v>1666</v>
      </c>
      <c r="D1919" s="137" t="s">
        <v>1674</v>
      </c>
    </row>
    <row r="1920" spans="1:4" ht="20.100000000000001" customHeight="1">
      <c r="A1920" s="137">
        <v>2918</v>
      </c>
      <c r="B1920" s="137">
        <v>9</v>
      </c>
      <c r="C1920" s="137" t="s">
        <v>1666</v>
      </c>
      <c r="D1920" s="137" t="s">
        <v>1675</v>
      </c>
    </row>
    <row r="1921" spans="1:4" ht="20.100000000000001" customHeight="1">
      <c r="A1921" s="137">
        <v>2919</v>
      </c>
      <c r="B1921" s="137">
        <v>10</v>
      </c>
      <c r="C1921" s="137" t="s">
        <v>1666</v>
      </c>
      <c r="D1921" s="137" t="s">
        <v>1676</v>
      </c>
    </row>
    <row r="1922" spans="1:4" ht="20.100000000000001" customHeight="1">
      <c r="A1922" s="137">
        <v>2920</v>
      </c>
      <c r="B1922" s="137">
        <v>11</v>
      </c>
      <c r="C1922" s="137" t="s">
        <v>1666</v>
      </c>
      <c r="D1922" s="137" t="s">
        <v>1677</v>
      </c>
    </row>
    <row r="1923" spans="1:4" ht="20.100000000000001" customHeight="1">
      <c r="A1923" s="137">
        <v>2921</v>
      </c>
      <c r="B1923" s="137">
        <v>12</v>
      </c>
      <c r="C1923" s="137" t="s">
        <v>1666</v>
      </c>
      <c r="D1923" s="137" t="s">
        <v>1678</v>
      </c>
    </row>
    <row r="1924" spans="1:4" ht="20.100000000000001" customHeight="1">
      <c r="A1924" s="137">
        <v>2922</v>
      </c>
      <c r="B1924" s="137">
        <v>13</v>
      </c>
      <c r="C1924" s="137" t="s">
        <v>1666</v>
      </c>
      <c r="D1924" s="137" t="s">
        <v>1679</v>
      </c>
    </row>
    <row r="1925" spans="1:4" ht="20.100000000000001" customHeight="1">
      <c r="A1925" s="137">
        <v>2923</v>
      </c>
      <c r="B1925" s="137">
        <v>14</v>
      </c>
      <c r="C1925" s="137" t="s">
        <v>1666</v>
      </c>
      <c r="D1925" s="137" t="s">
        <v>1680</v>
      </c>
    </row>
    <row r="1926" spans="1:4" ht="20.100000000000001" customHeight="1">
      <c r="A1926" s="137">
        <v>2924</v>
      </c>
      <c r="B1926" s="137">
        <v>15</v>
      </c>
      <c r="C1926" s="137" t="s">
        <v>1666</v>
      </c>
      <c r="D1926" s="137" t="s">
        <v>1681</v>
      </c>
    </row>
    <row r="1927" spans="1:4" ht="20.100000000000001" customHeight="1">
      <c r="A1927" s="137">
        <v>2925</v>
      </c>
      <c r="B1927" s="137">
        <v>16</v>
      </c>
      <c r="C1927" s="137" t="s">
        <v>1666</v>
      </c>
      <c r="D1927" s="137" t="s">
        <v>1682</v>
      </c>
    </row>
    <row r="1928" spans="1:4" ht="20.100000000000001" customHeight="1">
      <c r="A1928" s="137">
        <v>2926</v>
      </c>
      <c r="B1928" s="137">
        <v>17</v>
      </c>
      <c r="C1928" s="137" t="s">
        <v>1666</v>
      </c>
      <c r="D1928" s="137" t="s">
        <v>1683</v>
      </c>
    </row>
    <row r="1929" spans="1:4" ht="20.100000000000001" customHeight="1">
      <c r="A1929" s="137">
        <v>2927</v>
      </c>
      <c r="B1929" s="137">
        <v>18</v>
      </c>
      <c r="C1929" s="137" t="s">
        <v>1666</v>
      </c>
      <c r="D1929" s="137" t="s">
        <v>1684</v>
      </c>
    </row>
    <row r="1930" spans="1:4" ht="20.100000000000001" customHeight="1">
      <c r="A1930" s="137">
        <v>2928</v>
      </c>
      <c r="B1930" s="137">
        <v>19</v>
      </c>
      <c r="C1930" s="137" t="s">
        <v>1666</v>
      </c>
      <c r="D1930" s="137" t="s">
        <v>1685</v>
      </c>
    </row>
    <row r="1931" spans="1:4" ht="20.100000000000001" customHeight="1">
      <c r="A1931" s="137">
        <v>2929</v>
      </c>
      <c r="B1931" s="137">
        <v>20</v>
      </c>
      <c r="C1931" s="137" t="s">
        <v>1666</v>
      </c>
      <c r="D1931" s="137" t="s">
        <v>1686</v>
      </c>
    </row>
    <row r="1932" spans="1:4" ht="20.100000000000001" customHeight="1">
      <c r="A1932" s="137">
        <v>2930</v>
      </c>
      <c r="B1932" s="137">
        <v>21</v>
      </c>
      <c r="C1932" s="137" t="s">
        <v>1666</v>
      </c>
      <c r="D1932" s="137" t="s">
        <v>1687</v>
      </c>
    </row>
    <row r="1933" spans="1:4" ht="20.100000000000001" customHeight="1">
      <c r="A1933" s="137">
        <v>2931</v>
      </c>
      <c r="B1933" s="137">
        <v>22</v>
      </c>
      <c r="C1933" s="137" t="s">
        <v>1666</v>
      </c>
      <c r="D1933" s="137" t="s">
        <v>1688</v>
      </c>
    </row>
    <row r="1934" spans="1:4" ht="20.100000000000001" customHeight="1">
      <c r="A1934" s="137">
        <v>2932</v>
      </c>
      <c r="B1934" s="137">
        <v>23</v>
      </c>
      <c r="C1934" s="137" t="s">
        <v>1666</v>
      </c>
      <c r="D1934" s="158"/>
    </row>
    <row r="1935" spans="1:4" ht="20.100000000000001" customHeight="1">
      <c r="A1935" s="137">
        <v>2933</v>
      </c>
      <c r="B1935" s="137">
        <v>24</v>
      </c>
      <c r="C1935" s="137" t="s">
        <v>1666</v>
      </c>
      <c r="D1935" s="158"/>
    </row>
    <row r="1936" spans="1:4" ht="20.100000000000001" customHeight="1">
      <c r="A1936" s="137">
        <v>2934</v>
      </c>
      <c r="B1936" s="137">
        <v>25</v>
      </c>
      <c r="C1936" s="137" t="s">
        <v>1666</v>
      </c>
      <c r="D1936" s="158"/>
    </row>
    <row r="1937" spans="1:4" ht="20.100000000000001" customHeight="1">
      <c r="A1937" s="137">
        <v>2935</v>
      </c>
      <c r="B1937" s="137">
        <v>26</v>
      </c>
      <c r="C1937" s="137" t="s">
        <v>1666</v>
      </c>
      <c r="D1937" s="158"/>
    </row>
    <row r="1938" spans="1:4" ht="20.100000000000001" customHeight="1">
      <c r="A1938" s="137">
        <v>2936</v>
      </c>
      <c r="B1938" s="137">
        <v>27</v>
      </c>
      <c r="C1938" s="137" t="s">
        <v>1666</v>
      </c>
      <c r="D1938" s="158"/>
    </row>
    <row r="1939" spans="1:4" ht="20.100000000000001" customHeight="1">
      <c r="A1939" s="137">
        <v>2937</v>
      </c>
      <c r="B1939" s="137">
        <v>28</v>
      </c>
      <c r="C1939" s="137" t="s">
        <v>1666</v>
      </c>
      <c r="D1939" s="158"/>
    </row>
    <row r="1940" spans="1:4" ht="20.100000000000001" customHeight="1">
      <c r="A1940" s="137">
        <v>2938</v>
      </c>
      <c r="B1940" s="137">
        <v>29</v>
      </c>
      <c r="C1940" s="137" t="s">
        <v>1666</v>
      </c>
      <c r="D1940" s="158"/>
    </row>
    <row r="1941" spans="1:4" ht="20.100000000000001" customHeight="1">
      <c r="A1941" s="137">
        <v>2939</v>
      </c>
      <c r="B1941" s="137">
        <v>30</v>
      </c>
      <c r="C1941" s="137" t="s">
        <v>1666</v>
      </c>
      <c r="D1941" s="158"/>
    </row>
    <row r="1942" spans="1:4" ht="20.100000000000001" customHeight="1">
      <c r="A1942" s="137">
        <v>2940</v>
      </c>
      <c r="B1942" s="137"/>
      <c r="C1942" s="137" t="s">
        <v>1689</v>
      </c>
      <c r="D1942" s="137" t="s">
        <v>1690</v>
      </c>
    </row>
    <row r="1943" spans="1:4" ht="20.100000000000001" customHeight="1">
      <c r="A1943" s="137">
        <v>2941</v>
      </c>
      <c r="B1943" s="137"/>
      <c r="C1943" s="137" t="s">
        <v>1689</v>
      </c>
      <c r="D1943" s="137" t="s">
        <v>1691</v>
      </c>
    </row>
    <row r="1944" spans="1:4" ht="20.100000000000001" customHeight="1">
      <c r="A1944" s="137">
        <v>2942</v>
      </c>
      <c r="B1944" s="137"/>
      <c r="C1944" s="137" t="s">
        <v>1689</v>
      </c>
      <c r="D1944" s="137" t="s">
        <v>1692</v>
      </c>
    </row>
    <row r="1945" spans="1:4" ht="20.100000000000001" customHeight="1">
      <c r="A1945" s="137">
        <v>2943</v>
      </c>
      <c r="B1945" s="137"/>
      <c r="C1945" s="137" t="s">
        <v>1689</v>
      </c>
      <c r="D1945" s="137" t="s">
        <v>1693</v>
      </c>
    </row>
    <row r="1946" spans="1:4" ht="20.100000000000001" customHeight="1">
      <c r="A1946" s="137">
        <v>2944</v>
      </c>
      <c r="B1946" s="137"/>
      <c r="C1946" s="137" t="s">
        <v>1689</v>
      </c>
      <c r="D1946" s="137" t="s">
        <v>1694</v>
      </c>
    </row>
    <row r="1947" spans="1:4" ht="20.100000000000001" customHeight="1">
      <c r="A1947" s="137">
        <v>2945</v>
      </c>
      <c r="B1947" s="137"/>
      <c r="C1947" s="137" t="s">
        <v>1689</v>
      </c>
      <c r="D1947" s="137" t="s">
        <v>1695</v>
      </c>
    </row>
    <row r="1948" spans="1:4" ht="20.100000000000001" customHeight="1">
      <c r="A1948" s="137">
        <v>2946</v>
      </c>
      <c r="B1948" s="137"/>
      <c r="C1948" s="137" t="s">
        <v>1689</v>
      </c>
      <c r="D1948" s="137" t="s">
        <v>1696</v>
      </c>
    </row>
    <row r="1949" spans="1:4" ht="20.100000000000001" customHeight="1">
      <c r="A1949" s="137">
        <v>2947</v>
      </c>
      <c r="B1949" s="137"/>
      <c r="C1949" s="137" t="s">
        <v>1689</v>
      </c>
      <c r="D1949" s="137" t="s">
        <v>1697</v>
      </c>
    </row>
    <row r="1950" spans="1:4" ht="20.100000000000001" customHeight="1">
      <c r="A1950" s="137">
        <v>2948</v>
      </c>
      <c r="B1950" s="137"/>
      <c r="C1950" s="137" t="s">
        <v>1689</v>
      </c>
      <c r="D1950" s="137" t="s">
        <v>1698</v>
      </c>
    </row>
    <row r="1951" spans="1:4" ht="20.100000000000001" customHeight="1">
      <c r="A1951" s="137">
        <v>2949</v>
      </c>
      <c r="B1951" s="137"/>
      <c r="C1951" s="137" t="s">
        <v>1689</v>
      </c>
      <c r="D1951" s="137" t="s">
        <v>1699</v>
      </c>
    </row>
    <row r="1952" spans="1:4" ht="20.100000000000001" customHeight="1">
      <c r="A1952" s="137">
        <v>2950</v>
      </c>
      <c r="B1952" s="137"/>
      <c r="C1952" s="137" t="s">
        <v>1689</v>
      </c>
      <c r="D1952" s="137" t="s">
        <v>1700</v>
      </c>
    </row>
    <row r="1953" spans="1:4" ht="20.100000000000001" customHeight="1">
      <c r="A1953" s="137">
        <v>2951</v>
      </c>
      <c r="B1953" s="137"/>
      <c r="C1953" s="137" t="s">
        <v>1689</v>
      </c>
      <c r="D1953" s="137" t="s">
        <v>1701</v>
      </c>
    </row>
    <row r="1954" spans="1:4" ht="20.100000000000001" customHeight="1">
      <c r="A1954" s="137">
        <v>2952</v>
      </c>
      <c r="B1954" s="137"/>
      <c r="C1954" s="137" t="s">
        <v>1689</v>
      </c>
      <c r="D1954" s="137" t="s">
        <v>1702</v>
      </c>
    </row>
    <row r="1955" spans="1:4" ht="20.100000000000001" customHeight="1">
      <c r="A1955" s="137">
        <v>2953</v>
      </c>
      <c r="B1955" s="137"/>
      <c r="C1955" s="137" t="s">
        <v>1689</v>
      </c>
      <c r="D1955" s="137" t="s">
        <v>1703</v>
      </c>
    </row>
    <row r="1956" spans="1:4" ht="20.100000000000001" customHeight="1">
      <c r="A1956" s="137">
        <v>2954</v>
      </c>
      <c r="B1956" s="137"/>
      <c r="C1956" s="137" t="s">
        <v>1689</v>
      </c>
      <c r="D1956" s="137" t="s">
        <v>1704</v>
      </c>
    </row>
    <row r="1957" spans="1:4" ht="20.100000000000001" customHeight="1">
      <c r="A1957" s="137">
        <v>2955</v>
      </c>
      <c r="B1957" s="137"/>
      <c r="C1957" s="137" t="s">
        <v>1689</v>
      </c>
      <c r="D1957" s="137" t="s">
        <v>1705</v>
      </c>
    </row>
    <row r="1958" spans="1:4" ht="20.100000000000001" customHeight="1">
      <c r="A1958" s="137">
        <v>2956</v>
      </c>
      <c r="B1958" s="137"/>
      <c r="C1958" s="137" t="s">
        <v>1689</v>
      </c>
      <c r="D1958" s="137" t="s">
        <v>1706</v>
      </c>
    </row>
    <row r="1959" spans="1:4" ht="20.100000000000001" customHeight="1">
      <c r="A1959" s="137">
        <v>2957</v>
      </c>
      <c r="B1959" s="137"/>
      <c r="C1959" s="137" t="s">
        <v>1689</v>
      </c>
      <c r="D1959" s="137" t="s">
        <v>1707</v>
      </c>
    </row>
    <row r="1960" spans="1:4" ht="20.100000000000001" customHeight="1">
      <c r="A1960" s="137">
        <v>2958</v>
      </c>
      <c r="B1960" s="137"/>
      <c r="C1960" s="137" t="s">
        <v>1689</v>
      </c>
      <c r="D1960" s="137" t="s">
        <v>1708</v>
      </c>
    </row>
    <row r="1961" spans="1:4" ht="20.100000000000001" customHeight="1">
      <c r="A1961" s="137">
        <v>2959</v>
      </c>
      <c r="B1961" s="137"/>
      <c r="C1961" s="137" t="s">
        <v>1689</v>
      </c>
      <c r="D1961" s="137" t="s">
        <v>1709</v>
      </c>
    </row>
    <row r="1962" spans="1:4" ht="20.100000000000001" customHeight="1">
      <c r="A1962" s="137">
        <v>2960</v>
      </c>
      <c r="B1962" s="137"/>
      <c r="C1962" s="137" t="s">
        <v>1689</v>
      </c>
      <c r="D1962" s="137" t="s">
        <v>1710</v>
      </c>
    </row>
    <row r="1963" spans="1:4" ht="20.100000000000001" customHeight="1">
      <c r="A1963" s="137">
        <v>2961</v>
      </c>
      <c r="B1963" s="137"/>
      <c r="C1963" s="137" t="s">
        <v>1689</v>
      </c>
      <c r="D1963" s="137" t="s">
        <v>1711</v>
      </c>
    </row>
    <row r="1964" spans="1:4" ht="20.100000000000001" customHeight="1">
      <c r="A1964" s="137">
        <v>2962</v>
      </c>
      <c r="B1964" s="137"/>
      <c r="C1964" s="137" t="s">
        <v>1689</v>
      </c>
      <c r="D1964" s="137" t="s">
        <v>1712</v>
      </c>
    </row>
    <row r="1965" spans="1:4" ht="20.100000000000001" customHeight="1">
      <c r="A1965" s="137">
        <v>2963</v>
      </c>
      <c r="B1965" s="137"/>
      <c r="C1965" s="137" t="s">
        <v>1689</v>
      </c>
      <c r="D1965" s="137" t="s">
        <v>1713</v>
      </c>
    </row>
    <row r="1966" spans="1:4" ht="20.100000000000001" customHeight="1">
      <c r="A1966" s="137">
        <v>2964</v>
      </c>
      <c r="B1966" s="137"/>
      <c r="C1966" s="137" t="s">
        <v>1689</v>
      </c>
      <c r="D1966" s="137" t="s">
        <v>1714</v>
      </c>
    </row>
    <row r="1967" spans="1:4" ht="20.100000000000001" customHeight="1">
      <c r="A1967" s="137">
        <v>2965</v>
      </c>
      <c r="B1967" s="137"/>
      <c r="C1967" s="137" t="s">
        <v>1689</v>
      </c>
      <c r="D1967" s="158"/>
    </row>
    <row r="1968" spans="1:4" ht="20.100000000000001" customHeight="1">
      <c r="A1968" s="137">
        <v>2966</v>
      </c>
      <c r="B1968" s="137"/>
      <c r="C1968" s="137" t="s">
        <v>1689</v>
      </c>
      <c r="D1968" s="158"/>
    </row>
    <row r="1969" spans="1:4" ht="20.100000000000001" customHeight="1">
      <c r="A1969" s="137">
        <v>2967</v>
      </c>
      <c r="B1969" s="137"/>
      <c r="C1969" s="137" t="s">
        <v>1689</v>
      </c>
      <c r="D1969" s="158"/>
    </row>
    <row r="1970" spans="1:4" ht="20.100000000000001" customHeight="1">
      <c r="A1970" s="137">
        <v>2968</v>
      </c>
      <c r="B1970" s="137"/>
      <c r="C1970" s="137" t="s">
        <v>1689</v>
      </c>
      <c r="D1970" s="158"/>
    </row>
    <row r="1971" spans="1:4" ht="20.100000000000001" customHeight="1">
      <c r="A1971" s="137">
        <v>2969</v>
      </c>
      <c r="B1971" s="137"/>
      <c r="C1971" s="137" t="s">
        <v>1689</v>
      </c>
      <c r="D1971" s="158"/>
    </row>
    <row r="1972" spans="1:4" ht="20.100000000000001" customHeight="1">
      <c r="A1972" s="137">
        <v>2970</v>
      </c>
      <c r="B1972" s="137"/>
      <c r="C1972" s="137" t="s">
        <v>1715</v>
      </c>
      <c r="D1972" s="137" t="s">
        <v>1716</v>
      </c>
    </row>
    <row r="1973" spans="1:4" ht="20.100000000000001" customHeight="1">
      <c r="A1973" s="137">
        <v>2971</v>
      </c>
      <c r="B1973" s="137"/>
      <c r="C1973" s="137" t="s">
        <v>1715</v>
      </c>
      <c r="D1973" s="137" t="s">
        <v>1717</v>
      </c>
    </row>
    <row r="1974" spans="1:4" ht="20.100000000000001" customHeight="1">
      <c r="A1974" s="137">
        <v>2972</v>
      </c>
      <c r="B1974" s="137"/>
      <c r="C1974" s="137" t="s">
        <v>1715</v>
      </c>
      <c r="D1974" s="137" t="s">
        <v>1718</v>
      </c>
    </row>
    <row r="1975" spans="1:4" ht="20.100000000000001" customHeight="1">
      <c r="A1975" s="137">
        <v>2973</v>
      </c>
      <c r="B1975" s="137"/>
      <c r="C1975" s="137" t="s">
        <v>1715</v>
      </c>
      <c r="D1975" s="137" t="s">
        <v>1719</v>
      </c>
    </row>
    <row r="1976" spans="1:4" ht="20.100000000000001" customHeight="1">
      <c r="A1976" s="137">
        <v>2974</v>
      </c>
      <c r="B1976" s="137"/>
      <c r="C1976" s="137" t="s">
        <v>1715</v>
      </c>
      <c r="D1976" s="137" t="s">
        <v>1720</v>
      </c>
    </row>
    <row r="1977" spans="1:4" ht="20.100000000000001" customHeight="1">
      <c r="A1977" s="137">
        <v>2975</v>
      </c>
      <c r="B1977" s="137"/>
      <c r="C1977" s="137" t="s">
        <v>1715</v>
      </c>
      <c r="D1977" s="137" t="s">
        <v>1721</v>
      </c>
    </row>
    <row r="1978" spans="1:4" ht="20.100000000000001" customHeight="1">
      <c r="A1978" s="137">
        <v>2976</v>
      </c>
      <c r="B1978" s="137"/>
      <c r="C1978" s="137" t="s">
        <v>1715</v>
      </c>
      <c r="D1978" s="137" t="s">
        <v>1722</v>
      </c>
    </row>
    <row r="1979" spans="1:4" ht="20.100000000000001" customHeight="1">
      <c r="A1979" s="137">
        <v>2977</v>
      </c>
      <c r="B1979" s="137"/>
      <c r="C1979" s="137" t="s">
        <v>1715</v>
      </c>
      <c r="D1979" s="137" t="s">
        <v>1723</v>
      </c>
    </row>
    <row r="1980" spans="1:4" ht="20.100000000000001" customHeight="1">
      <c r="A1980" s="137">
        <v>2978</v>
      </c>
      <c r="B1980" s="137"/>
      <c r="C1980" s="137" t="s">
        <v>1715</v>
      </c>
      <c r="D1980" s="137" t="s">
        <v>1724</v>
      </c>
    </row>
    <row r="1981" spans="1:4" ht="20.100000000000001" customHeight="1">
      <c r="A1981" s="137">
        <v>2979</v>
      </c>
      <c r="B1981" s="137"/>
      <c r="C1981" s="137" t="s">
        <v>1715</v>
      </c>
      <c r="D1981" s="137" t="s">
        <v>1725</v>
      </c>
    </row>
    <row r="1982" spans="1:4" ht="20.100000000000001" customHeight="1">
      <c r="A1982" s="137">
        <v>2980</v>
      </c>
      <c r="B1982" s="137"/>
      <c r="C1982" s="137" t="s">
        <v>1715</v>
      </c>
      <c r="D1982" s="137" t="s">
        <v>1726</v>
      </c>
    </row>
    <row r="1983" spans="1:4" ht="20.100000000000001" customHeight="1">
      <c r="A1983" s="137">
        <v>2981</v>
      </c>
      <c r="B1983" s="137"/>
      <c r="C1983" s="137" t="s">
        <v>1715</v>
      </c>
      <c r="D1983" s="137" t="s">
        <v>1727</v>
      </c>
    </row>
    <row r="1984" spans="1:4" ht="20.100000000000001" customHeight="1">
      <c r="A1984" s="137">
        <v>2982</v>
      </c>
      <c r="B1984" s="137"/>
      <c r="C1984" s="137" t="s">
        <v>1715</v>
      </c>
      <c r="D1984" s="137" t="s">
        <v>1728</v>
      </c>
    </row>
    <row r="1985" spans="1:4" ht="20.100000000000001" customHeight="1">
      <c r="A1985" s="137">
        <v>2983</v>
      </c>
      <c r="B1985" s="137"/>
      <c r="C1985" s="137" t="s">
        <v>1715</v>
      </c>
      <c r="D1985" s="137" t="s">
        <v>1729</v>
      </c>
    </row>
    <row r="1986" spans="1:4" ht="20.100000000000001" customHeight="1">
      <c r="A1986" s="137">
        <v>2984</v>
      </c>
      <c r="B1986" s="137"/>
      <c r="C1986" s="137" t="s">
        <v>1715</v>
      </c>
      <c r="D1986" s="137" t="s">
        <v>1730</v>
      </c>
    </row>
    <row r="1987" spans="1:4" ht="20.100000000000001" customHeight="1">
      <c r="A1987" s="137">
        <v>2985</v>
      </c>
      <c r="B1987" s="137"/>
      <c r="C1987" s="137" t="s">
        <v>1715</v>
      </c>
      <c r="D1987" s="137" t="s">
        <v>1731</v>
      </c>
    </row>
    <row r="1988" spans="1:4" ht="20.100000000000001" customHeight="1">
      <c r="A1988" s="137">
        <v>2986</v>
      </c>
      <c r="B1988" s="137"/>
      <c r="C1988" s="137" t="s">
        <v>1715</v>
      </c>
      <c r="D1988" s="137" t="s">
        <v>1732</v>
      </c>
    </row>
    <row r="1989" spans="1:4" ht="20.100000000000001" customHeight="1">
      <c r="A1989" s="137">
        <v>2987</v>
      </c>
      <c r="B1989" s="137"/>
      <c r="C1989" s="137" t="s">
        <v>1715</v>
      </c>
      <c r="D1989" s="137" t="s">
        <v>1733</v>
      </c>
    </row>
    <row r="1990" spans="1:4" ht="20.100000000000001" customHeight="1">
      <c r="A1990" s="137">
        <v>2988</v>
      </c>
      <c r="B1990" s="137"/>
      <c r="C1990" s="137" t="s">
        <v>1715</v>
      </c>
      <c r="D1990" s="137" t="s">
        <v>1734</v>
      </c>
    </row>
    <row r="1991" spans="1:4" ht="20.100000000000001" customHeight="1">
      <c r="A1991" s="137">
        <v>2989</v>
      </c>
      <c r="B1991" s="137"/>
      <c r="C1991" s="137" t="s">
        <v>1715</v>
      </c>
      <c r="D1991" s="137" t="s">
        <v>1735</v>
      </c>
    </row>
    <row r="1992" spans="1:4" ht="20.100000000000001" customHeight="1">
      <c r="A1992" s="137">
        <v>2990</v>
      </c>
      <c r="B1992" s="137"/>
      <c r="C1992" s="137" t="s">
        <v>1715</v>
      </c>
      <c r="D1992" s="137" t="s">
        <v>1736</v>
      </c>
    </row>
    <row r="1993" spans="1:4" ht="20.100000000000001" customHeight="1">
      <c r="A1993" s="137">
        <v>2991</v>
      </c>
      <c r="B1993" s="137"/>
      <c r="C1993" s="137" t="s">
        <v>1715</v>
      </c>
      <c r="D1993" s="137" t="s">
        <v>1737</v>
      </c>
    </row>
    <row r="1994" spans="1:4" ht="20.100000000000001" customHeight="1">
      <c r="A1994" s="137">
        <v>2992</v>
      </c>
      <c r="B1994" s="137"/>
      <c r="C1994" s="137" t="s">
        <v>1715</v>
      </c>
      <c r="D1994" s="158"/>
    </row>
    <row r="1995" spans="1:4" ht="20.100000000000001" customHeight="1">
      <c r="A1995" s="137">
        <v>2993</v>
      </c>
      <c r="B1995" s="137"/>
      <c r="C1995" s="137" t="s">
        <v>1715</v>
      </c>
      <c r="D1995" s="158"/>
    </row>
    <row r="1996" spans="1:4" ht="20.100000000000001" customHeight="1">
      <c r="A1996" s="137">
        <v>2994</v>
      </c>
      <c r="B1996" s="137"/>
      <c r="C1996" s="137" t="s">
        <v>1715</v>
      </c>
      <c r="D1996" s="158"/>
    </row>
    <row r="1997" spans="1:4" ht="20.100000000000001" customHeight="1">
      <c r="A1997" s="137">
        <v>2995</v>
      </c>
      <c r="B1997" s="137"/>
      <c r="C1997" s="137" t="s">
        <v>1715</v>
      </c>
      <c r="D1997" s="158"/>
    </row>
    <row r="1998" spans="1:4" ht="20.100000000000001" customHeight="1">
      <c r="A1998" s="137">
        <v>2996</v>
      </c>
      <c r="B1998" s="137"/>
      <c r="C1998" s="137" t="s">
        <v>1715</v>
      </c>
      <c r="D1998" s="158"/>
    </row>
    <row r="1999" spans="1:4" ht="20.100000000000001" customHeight="1">
      <c r="A1999" s="137">
        <v>2997</v>
      </c>
      <c r="B1999" s="137"/>
      <c r="C1999" s="137" t="s">
        <v>1715</v>
      </c>
      <c r="D1999" s="158"/>
    </row>
    <row r="2000" spans="1:4" ht="20.100000000000001" customHeight="1">
      <c r="A2000" s="137">
        <v>2998</v>
      </c>
      <c r="B2000" s="137"/>
      <c r="C2000" s="137" t="s">
        <v>1715</v>
      </c>
      <c r="D2000" s="158"/>
    </row>
    <row r="2001" spans="1:4" ht="20.100000000000001" customHeight="1">
      <c r="A2001" s="137">
        <v>2999</v>
      </c>
      <c r="B2001" s="137"/>
      <c r="C2001" s="137" t="s">
        <v>1715</v>
      </c>
      <c r="D2001" s="158"/>
    </row>
    <row r="2002" spans="1:4" ht="20.100000000000001" customHeight="1">
      <c r="A2002" s="137">
        <v>3000</v>
      </c>
      <c r="B2002" s="137"/>
      <c r="C2002" s="137" t="s">
        <v>1738</v>
      </c>
      <c r="D2002" s="137" t="s">
        <v>1739</v>
      </c>
    </row>
    <row r="2003" spans="1:4" ht="20.100000000000001" customHeight="1">
      <c r="A2003" s="137">
        <v>3001</v>
      </c>
      <c r="B2003" s="137"/>
      <c r="C2003" s="137" t="s">
        <v>1738</v>
      </c>
      <c r="D2003" s="137" t="s">
        <v>1740</v>
      </c>
    </row>
    <row r="2004" spans="1:4" ht="20.100000000000001" customHeight="1">
      <c r="A2004" s="137">
        <v>3002</v>
      </c>
      <c r="B2004" s="137"/>
      <c r="C2004" s="137" t="s">
        <v>1738</v>
      </c>
      <c r="D2004" s="137" t="s">
        <v>1741</v>
      </c>
    </row>
    <row r="2005" spans="1:4" ht="20.100000000000001" customHeight="1">
      <c r="A2005" s="137">
        <v>3003</v>
      </c>
      <c r="B2005" s="137"/>
      <c r="C2005" s="137" t="s">
        <v>1738</v>
      </c>
      <c r="D2005" s="137" t="s">
        <v>1742</v>
      </c>
    </row>
    <row r="2006" spans="1:4" ht="20.100000000000001" customHeight="1">
      <c r="A2006" s="137">
        <v>3004</v>
      </c>
      <c r="B2006" s="137"/>
      <c r="C2006" s="137" t="s">
        <v>1738</v>
      </c>
      <c r="D2006" s="137" t="s">
        <v>1743</v>
      </c>
    </row>
    <row r="2007" spans="1:4" ht="20.100000000000001" customHeight="1">
      <c r="A2007" s="137">
        <v>3005</v>
      </c>
      <c r="B2007" s="137"/>
      <c r="C2007" s="137" t="s">
        <v>1738</v>
      </c>
      <c r="D2007" s="137" t="s">
        <v>1744</v>
      </c>
    </row>
    <row r="2008" spans="1:4" ht="20.100000000000001" customHeight="1">
      <c r="A2008" s="137">
        <v>3006</v>
      </c>
      <c r="B2008" s="137"/>
      <c r="C2008" s="137" t="s">
        <v>1738</v>
      </c>
      <c r="D2008" s="137" t="s">
        <v>1745</v>
      </c>
    </row>
    <row r="2009" spans="1:4" ht="20.100000000000001" customHeight="1">
      <c r="A2009" s="137">
        <v>3007</v>
      </c>
      <c r="B2009" s="137"/>
      <c r="C2009" s="137" t="s">
        <v>1738</v>
      </c>
      <c r="D2009" s="137" t="s">
        <v>1746</v>
      </c>
    </row>
    <row r="2010" spans="1:4" ht="20.100000000000001" customHeight="1">
      <c r="A2010" s="137">
        <v>3008</v>
      </c>
      <c r="B2010" s="137"/>
      <c r="C2010" s="137" t="s">
        <v>1738</v>
      </c>
      <c r="D2010" s="137" t="s">
        <v>1747</v>
      </c>
    </row>
    <row r="2011" spans="1:4" ht="20.100000000000001" customHeight="1">
      <c r="A2011" s="137">
        <v>3009</v>
      </c>
      <c r="B2011" s="137"/>
      <c r="C2011" s="137" t="s">
        <v>1738</v>
      </c>
      <c r="D2011" s="137" t="s">
        <v>1748</v>
      </c>
    </row>
    <row r="2012" spans="1:4" ht="20.100000000000001" customHeight="1">
      <c r="A2012" s="137">
        <v>3010</v>
      </c>
      <c r="B2012" s="137"/>
      <c r="C2012" s="137" t="s">
        <v>1738</v>
      </c>
      <c r="D2012" s="137" t="s">
        <v>1749</v>
      </c>
    </row>
    <row r="2013" spans="1:4" ht="20.100000000000001" customHeight="1">
      <c r="A2013" s="137">
        <v>3011</v>
      </c>
      <c r="B2013" s="137"/>
      <c r="C2013" s="137" t="s">
        <v>1738</v>
      </c>
      <c r="D2013" s="137" t="s">
        <v>1750</v>
      </c>
    </row>
    <row r="2014" spans="1:4" ht="20.100000000000001" customHeight="1">
      <c r="A2014" s="137">
        <v>3012</v>
      </c>
      <c r="B2014" s="137"/>
      <c r="C2014" s="137" t="s">
        <v>1738</v>
      </c>
      <c r="D2014" s="137" t="s">
        <v>1751</v>
      </c>
    </row>
    <row r="2015" spans="1:4" ht="20.100000000000001" customHeight="1">
      <c r="A2015" s="137">
        <v>3013</v>
      </c>
      <c r="B2015" s="137"/>
      <c r="C2015" s="137" t="s">
        <v>1738</v>
      </c>
      <c r="D2015" s="137" t="s">
        <v>1752</v>
      </c>
    </row>
    <row r="2016" spans="1:4" ht="20.100000000000001" customHeight="1">
      <c r="A2016" s="137">
        <v>3014</v>
      </c>
      <c r="B2016" s="137"/>
      <c r="C2016" s="137" t="s">
        <v>1738</v>
      </c>
      <c r="D2016" s="137" t="s">
        <v>1753</v>
      </c>
    </row>
    <row r="2017" spans="1:4" ht="20.100000000000001" customHeight="1">
      <c r="A2017" s="137">
        <v>3015</v>
      </c>
      <c r="B2017" s="137"/>
      <c r="C2017" s="137" t="s">
        <v>1738</v>
      </c>
      <c r="D2017" s="137" t="s">
        <v>1754</v>
      </c>
    </row>
    <row r="2018" spans="1:4" ht="20.100000000000001" customHeight="1">
      <c r="A2018" s="137">
        <v>3016</v>
      </c>
      <c r="B2018" s="137"/>
      <c r="C2018" s="137" t="s">
        <v>1738</v>
      </c>
      <c r="D2018" s="137" t="s">
        <v>1755</v>
      </c>
    </row>
    <row r="2019" spans="1:4" ht="20.100000000000001" customHeight="1">
      <c r="A2019" s="137">
        <v>3017</v>
      </c>
      <c r="B2019" s="137"/>
      <c r="C2019" s="137" t="s">
        <v>1738</v>
      </c>
      <c r="D2019" s="137" t="s">
        <v>1756</v>
      </c>
    </row>
    <row r="2020" spans="1:4" ht="20.100000000000001" customHeight="1">
      <c r="A2020" s="137">
        <v>3018</v>
      </c>
      <c r="B2020" s="137"/>
      <c r="C2020" s="137" t="s">
        <v>1738</v>
      </c>
      <c r="D2020" s="137" t="s">
        <v>1757</v>
      </c>
    </row>
    <row r="2021" spans="1:4" ht="20.100000000000001" customHeight="1">
      <c r="A2021" s="137">
        <v>3019</v>
      </c>
      <c r="B2021" s="137"/>
      <c r="C2021" s="137" t="s">
        <v>1738</v>
      </c>
      <c r="D2021" s="137" t="s">
        <v>1758</v>
      </c>
    </row>
    <row r="2022" spans="1:4" ht="20.100000000000001" customHeight="1">
      <c r="A2022" s="137">
        <v>3020</v>
      </c>
      <c r="B2022" s="137"/>
      <c r="C2022" s="137" t="s">
        <v>1738</v>
      </c>
      <c r="D2022" s="137" t="s">
        <v>1759</v>
      </c>
    </row>
    <row r="2023" spans="1:4" ht="20.100000000000001" customHeight="1">
      <c r="A2023" s="137">
        <v>3021</v>
      </c>
      <c r="B2023" s="137"/>
      <c r="C2023" s="137" t="s">
        <v>1738</v>
      </c>
      <c r="D2023" s="137" t="s">
        <v>1760</v>
      </c>
    </row>
    <row r="2024" spans="1:4" ht="20.100000000000001" customHeight="1">
      <c r="A2024" s="137">
        <v>3022</v>
      </c>
      <c r="B2024" s="137"/>
      <c r="C2024" s="137" t="s">
        <v>1738</v>
      </c>
      <c r="D2024" s="137" t="s">
        <v>1761</v>
      </c>
    </row>
    <row r="2025" spans="1:4" ht="20.100000000000001" customHeight="1">
      <c r="A2025" s="137">
        <v>3023</v>
      </c>
      <c r="B2025" s="137"/>
      <c r="C2025" s="137" t="s">
        <v>1738</v>
      </c>
      <c r="D2025" s="137" t="s">
        <v>1762</v>
      </c>
    </row>
    <row r="2026" spans="1:4" ht="20.100000000000001" customHeight="1">
      <c r="A2026" s="137">
        <v>3024</v>
      </c>
      <c r="B2026" s="137"/>
      <c r="C2026" s="137" t="s">
        <v>1738</v>
      </c>
      <c r="D2026" s="158"/>
    </row>
    <row r="2027" spans="1:4" ht="20.100000000000001" customHeight="1">
      <c r="A2027" s="137">
        <v>3025</v>
      </c>
      <c r="B2027" s="137"/>
      <c r="C2027" s="137" t="s">
        <v>1738</v>
      </c>
      <c r="D2027" s="158"/>
    </row>
    <row r="2028" spans="1:4" ht="20.100000000000001" customHeight="1">
      <c r="A2028" s="137">
        <v>3026</v>
      </c>
      <c r="B2028" s="137"/>
      <c r="C2028" s="137" t="s">
        <v>1738</v>
      </c>
      <c r="D2028" s="158"/>
    </row>
    <row r="2029" spans="1:4" ht="20.100000000000001" customHeight="1">
      <c r="A2029" s="137">
        <v>3027</v>
      </c>
      <c r="B2029" s="137"/>
      <c r="C2029" s="137" t="s">
        <v>1738</v>
      </c>
      <c r="D2029" s="158"/>
    </row>
    <row r="2030" spans="1:4" ht="20.100000000000001" customHeight="1">
      <c r="A2030" s="137">
        <v>3028</v>
      </c>
      <c r="B2030" s="137"/>
      <c r="C2030" s="137" t="s">
        <v>1738</v>
      </c>
      <c r="D2030" s="158"/>
    </row>
    <row r="2031" spans="1:4" ht="20.100000000000001" customHeight="1">
      <c r="A2031" s="137">
        <v>3029</v>
      </c>
      <c r="B2031" s="137"/>
      <c r="C2031" s="137" t="s">
        <v>1738</v>
      </c>
      <c r="D2031" s="158"/>
    </row>
    <row r="2032" spans="1:4" ht="20.100000000000001" customHeight="1">
      <c r="A2032" s="137">
        <v>3030</v>
      </c>
      <c r="B2032" s="137"/>
      <c r="C2032" s="137" t="s">
        <v>1763</v>
      </c>
      <c r="D2032" s="137" t="s">
        <v>1764</v>
      </c>
    </row>
    <row r="2033" spans="1:4" ht="20.100000000000001" customHeight="1">
      <c r="A2033" s="137">
        <v>3031</v>
      </c>
      <c r="B2033" s="137"/>
      <c r="C2033" s="137" t="s">
        <v>1763</v>
      </c>
      <c r="D2033" s="137" t="s">
        <v>1765</v>
      </c>
    </row>
    <row r="2034" spans="1:4" ht="20.100000000000001" customHeight="1">
      <c r="A2034" s="137">
        <v>3032</v>
      </c>
      <c r="B2034" s="137"/>
      <c r="C2034" s="137" t="s">
        <v>1763</v>
      </c>
      <c r="D2034" s="137" t="s">
        <v>1766</v>
      </c>
    </row>
    <row r="2035" spans="1:4" ht="20.100000000000001" customHeight="1">
      <c r="A2035" s="137">
        <v>3033</v>
      </c>
      <c r="B2035" s="137"/>
      <c r="C2035" s="137" t="s">
        <v>1763</v>
      </c>
      <c r="D2035" s="137" t="s">
        <v>1767</v>
      </c>
    </row>
    <row r="2036" spans="1:4" ht="20.100000000000001" customHeight="1">
      <c r="A2036" s="137">
        <v>3034</v>
      </c>
      <c r="B2036" s="137"/>
      <c r="C2036" s="137" t="s">
        <v>1763</v>
      </c>
      <c r="D2036" s="137" t="s">
        <v>1768</v>
      </c>
    </row>
    <row r="2037" spans="1:4" ht="20.100000000000001" customHeight="1">
      <c r="A2037" s="137">
        <v>3035</v>
      </c>
      <c r="B2037" s="137"/>
      <c r="C2037" s="137" t="s">
        <v>1763</v>
      </c>
      <c r="D2037" s="137" t="s">
        <v>1769</v>
      </c>
    </row>
    <row r="2038" spans="1:4" ht="20.100000000000001" customHeight="1">
      <c r="A2038" s="137">
        <v>3036</v>
      </c>
      <c r="B2038" s="137"/>
      <c r="C2038" s="137" t="s">
        <v>1763</v>
      </c>
      <c r="D2038" s="137" t="s">
        <v>1770</v>
      </c>
    </row>
    <row r="2039" spans="1:4" ht="20.100000000000001" customHeight="1">
      <c r="A2039" s="137">
        <v>3037</v>
      </c>
      <c r="B2039" s="137"/>
      <c r="C2039" s="137" t="s">
        <v>1763</v>
      </c>
      <c r="D2039" s="137" t="s">
        <v>1771</v>
      </c>
    </row>
    <row r="2040" spans="1:4" ht="20.100000000000001" customHeight="1">
      <c r="A2040" s="137">
        <v>3038</v>
      </c>
      <c r="B2040" s="137"/>
      <c r="C2040" s="137" t="s">
        <v>1763</v>
      </c>
      <c r="D2040" s="137" t="s">
        <v>1772</v>
      </c>
    </row>
    <row r="2041" spans="1:4" ht="20.100000000000001" customHeight="1">
      <c r="A2041" s="137">
        <v>3039</v>
      </c>
      <c r="B2041" s="137"/>
      <c r="C2041" s="137" t="s">
        <v>1763</v>
      </c>
      <c r="D2041" s="137" t="s">
        <v>1125</v>
      </c>
    </row>
    <row r="2042" spans="1:4" ht="20.100000000000001" customHeight="1">
      <c r="A2042" s="137">
        <v>3040</v>
      </c>
      <c r="B2042" s="137"/>
      <c r="C2042" s="137" t="s">
        <v>1763</v>
      </c>
      <c r="D2042" s="137" t="s">
        <v>1773</v>
      </c>
    </row>
    <row r="2043" spans="1:4" ht="20.100000000000001" customHeight="1">
      <c r="A2043" s="137">
        <v>3041</v>
      </c>
      <c r="B2043" s="137"/>
      <c r="C2043" s="137" t="s">
        <v>1763</v>
      </c>
      <c r="D2043" s="137" t="s">
        <v>1276</v>
      </c>
    </row>
    <row r="2044" spans="1:4" ht="20.100000000000001" customHeight="1">
      <c r="A2044" s="137">
        <v>3042</v>
      </c>
      <c r="B2044" s="137"/>
      <c r="C2044" s="137" t="s">
        <v>1763</v>
      </c>
      <c r="D2044" s="137" t="s">
        <v>1279</v>
      </c>
    </row>
    <row r="2045" spans="1:4" ht="20.100000000000001" customHeight="1">
      <c r="A2045" s="137">
        <v>3043</v>
      </c>
      <c r="B2045" s="137"/>
      <c r="C2045" s="137" t="s">
        <v>1763</v>
      </c>
      <c r="D2045" s="137" t="s">
        <v>1774</v>
      </c>
    </row>
    <row r="2046" spans="1:4" ht="20.100000000000001" customHeight="1">
      <c r="A2046" s="137">
        <v>3044</v>
      </c>
      <c r="B2046" s="137"/>
      <c r="C2046" s="137" t="s">
        <v>1763</v>
      </c>
      <c r="D2046" s="137" t="s">
        <v>1775</v>
      </c>
    </row>
    <row r="2047" spans="1:4" ht="20.100000000000001" customHeight="1">
      <c r="A2047" s="137">
        <v>3045</v>
      </c>
      <c r="B2047" s="137"/>
      <c r="C2047" s="137" t="s">
        <v>1763</v>
      </c>
      <c r="D2047" s="137" t="s">
        <v>1776</v>
      </c>
    </row>
    <row r="2048" spans="1:4" ht="20.100000000000001" customHeight="1">
      <c r="A2048" s="137">
        <v>3046</v>
      </c>
      <c r="B2048" s="137"/>
      <c r="C2048" s="137" t="s">
        <v>1763</v>
      </c>
      <c r="D2048" s="137" t="s">
        <v>1282</v>
      </c>
    </row>
    <row r="2049" spans="1:4" ht="20.100000000000001" customHeight="1">
      <c r="A2049" s="137">
        <v>3047</v>
      </c>
      <c r="B2049" s="137"/>
      <c r="C2049" s="137" t="s">
        <v>1763</v>
      </c>
      <c r="D2049" s="137" t="s">
        <v>1777</v>
      </c>
    </row>
    <row r="2050" spans="1:4" ht="20.100000000000001" customHeight="1">
      <c r="A2050" s="137">
        <v>3048</v>
      </c>
      <c r="B2050" s="137"/>
      <c r="C2050" s="137" t="s">
        <v>1763</v>
      </c>
      <c r="D2050" s="137" t="s">
        <v>1778</v>
      </c>
    </row>
    <row r="2051" spans="1:4" ht="20.100000000000001" customHeight="1">
      <c r="A2051" s="137">
        <v>3049</v>
      </c>
      <c r="B2051" s="137"/>
      <c r="C2051" s="137" t="s">
        <v>1763</v>
      </c>
      <c r="D2051" s="158"/>
    </row>
    <row r="2052" spans="1:4" ht="20.100000000000001" customHeight="1">
      <c r="A2052" s="137">
        <v>3050</v>
      </c>
      <c r="B2052" s="137"/>
      <c r="C2052" s="137" t="s">
        <v>1763</v>
      </c>
      <c r="D2052" s="158"/>
    </row>
    <row r="2053" spans="1:4" ht="20.100000000000001" customHeight="1">
      <c r="A2053" s="137">
        <v>3051</v>
      </c>
      <c r="B2053" s="137"/>
      <c r="C2053" s="137" t="s">
        <v>1763</v>
      </c>
      <c r="D2053" s="158"/>
    </row>
    <row r="2054" spans="1:4" ht="20.100000000000001" customHeight="1">
      <c r="A2054" s="137">
        <v>3052</v>
      </c>
      <c r="B2054" s="137"/>
      <c r="C2054" s="137" t="s">
        <v>1763</v>
      </c>
      <c r="D2054" s="158"/>
    </row>
    <row r="2055" spans="1:4" ht="20.100000000000001" customHeight="1">
      <c r="A2055" s="137">
        <v>3053</v>
      </c>
      <c r="B2055" s="137"/>
      <c r="C2055" s="137" t="s">
        <v>1763</v>
      </c>
      <c r="D2055" s="158"/>
    </row>
    <row r="2056" spans="1:4" ht="20.100000000000001" customHeight="1">
      <c r="A2056" s="137">
        <v>3054</v>
      </c>
      <c r="B2056" s="137"/>
      <c r="C2056" s="137" t="s">
        <v>1763</v>
      </c>
      <c r="D2056" s="158"/>
    </row>
    <row r="2057" spans="1:4" ht="20.100000000000001" customHeight="1">
      <c r="A2057" s="137">
        <v>3055</v>
      </c>
      <c r="B2057" s="137"/>
      <c r="C2057" s="137" t="s">
        <v>1763</v>
      </c>
      <c r="D2057" s="158"/>
    </row>
    <row r="2058" spans="1:4" ht="20.100000000000001" customHeight="1">
      <c r="A2058" s="137">
        <v>3056</v>
      </c>
      <c r="B2058" s="137"/>
      <c r="C2058" s="137" t="s">
        <v>1763</v>
      </c>
      <c r="D2058" s="158"/>
    </row>
    <row r="2059" spans="1:4" ht="20.100000000000001" customHeight="1">
      <c r="A2059" s="137">
        <v>3057</v>
      </c>
      <c r="B2059" s="137"/>
      <c r="C2059" s="137" t="s">
        <v>1763</v>
      </c>
      <c r="D2059" s="158"/>
    </row>
    <row r="2060" spans="1:4" ht="20.100000000000001" customHeight="1">
      <c r="A2060" s="137">
        <v>3058</v>
      </c>
      <c r="B2060" s="137"/>
      <c r="C2060" s="137" t="s">
        <v>1763</v>
      </c>
      <c r="D2060" s="158"/>
    </row>
    <row r="2061" spans="1:4" ht="20.100000000000001" customHeight="1">
      <c r="A2061" s="137">
        <v>3059</v>
      </c>
      <c r="B2061" s="137"/>
      <c r="C2061" s="137" t="s">
        <v>1763</v>
      </c>
      <c r="D2061" s="158"/>
    </row>
    <row r="2062" spans="1:4" ht="20.100000000000001" customHeight="1">
      <c r="A2062" s="137">
        <v>3060</v>
      </c>
      <c r="B2062" s="137"/>
      <c r="C2062" s="137" t="s">
        <v>1779</v>
      </c>
      <c r="D2062" s="137" t="s">
        <v>1780</v>
      </c>
    </row>
    <row r="2063" spans="1:4" ht="20.100000000000001" customHeight="1">
      <c r="A2063" s="137">
        <v>3061</v>
      </c>
      <c r="B2063" s="137"/>
      <c r="C2063" s="137" t="s">
        <v>1779</v>
      </c>
      <c r="D2063" s="137" t="s">
        <v>1781</v>
      </c>
    </row>
    <row r="2064" spans="1:4" ht="20.100000000000001" customHeight="1">
      <c r="A2064" s="137">
        <v>3062</v>
      </c>
      <c r="B2064" s="137"/>
      <c r="C2064" s="137" t="s">
        <v>1779</v>
      </c>
      <c r="D2064" s="137" t="s">
        <v>1782</v>
      </c>
    </row>
    <row r="2065" spans="1:4" ht="20.100000000000001" customHeight="1">
      <c r="A2065" s="137">
        <v>3063</v>
      </c>
      <c r="B2065" s="137"/>
      <c r="C2065" s="137" t="s">
        <v>1779</v>
      </c>
      <c r="D2065" s="137" t="s">
        <v>1783</v>
      </c>
    </row>
    <row r="2066" spans="1:4" ht="20.100000000000001" customHeight="1">
      <c r="A2066" s="137">
        <v>3064</v>
      </c>
      <c r="B2066" s="137"/>
      <c r="C2066" s="137" t="s">
        <v>1779</v>
      </c>
      <c r="D2066" s="137" t="s">
        <v>1784</v>
      </c>
    </row>
    <row r="2067" spans="1:4" ht="20.100000000000001" customHeight="1">
      <c r="A2067" s="137">
        <v>3065</v>
      </c>
      <c r="B2067" s="137"/>
      <c r="C2067" s="137" t="s">
        <v>1779</v>
      </c>
      <c r="D2067" s="137" t="s">
        <v>1785</v>
      </c>
    </row>
    <row r="2068" spans="1:4" ht="20.100000000000001" customHeight="1">
      <c r="A2068" s="137">
        <v>3066</v>
      </c>
      <c r="B2068" s="137"/>
      <c r="C2068" s="137" t="s">
        <v>1779</v>
      </c>
      <c r="D2068" s="137" t="s">
        <v>1786</v>
      </c>
    </row>
    <row r="2069" spans="1:4" ht="20.100000000000001" customHeight="1">
      <c r="A2069" s="137">
        <v>3067</v>
      </c>
      <c r="B2069" s="137"/>
      <c r="C2069" s="137" t="s">
        <v>1779</v>
      </c>
      <c r="D2069" s="137" t="s">
        <v>1787</v>
      </c>
    </row>
    <row r="2070" spans="1:4" ht="20.100000000000001" customHeight="1">
      <c r="A2070" s="137">
        <v>3068</v>
      </c>
      <c r="B2070" s="137"/>
      <c r="C2070" s="137" t="s">
        <v>1779</v>
      </c>
      <c r="D2070" s="137" t="s">
        <v>1788</v>
      </c>
    </row>
    <row r="2071" spans="1:4" ht="20.100000000000001" customHeight="1">
      <c r="A2071" s="137">
        <v>3069</v>
      </c>
      <c r="B2071" s="137"/>
      <c r="C2071" s="137" t="s">
        <v>1779</v>
      </c>
      <c r="D2071" s="137" t="s">
        <v>1789</v>
      </c>
    </row>
    <row r="2072" spans="1:4" ht="20.100000000000001" customHeight="1">
      <c r="A2072" s="137">
        <v>3070</v>
      </c>
      <c r="B2072" s="137"/>
      <c r="C2072" s="137" t="s">
        <v>1779</v>
      </c>
      <c r="D2072" s="137" t="s">
        <v>1790</v>
      </c>
    </row>
    <row r="2073" spans="1:4" ht="20.100000000000001" customHeight="1">
      <c r="A2073" s="137">
        <v>3071</v>
      </c>
      <c r="B2073" s="137"/>
      <c r="C2073" s="137" t="s">
        <v>1779</v>
      </c>
      <c r="D2073" s="137" t="s">
        <v>1791</v>
      </c>
    </row>
    <row r="2074" spans="1:4" ht="20.100000000000001" customHeight="1">
      <c r="A2074" s="137">
        <v>3072</v>
      </c>
      <c r="B2074" s="137"/>
      <c r="C2074" s="137" t="s">
        <v>1779</v>
      </c>
      <c r="D2074" s="137" t="s">
        <v>1792</v>
      </c>
    </row>
    <row r="2075" spans="1:4" ht="20.100000000000001" customHeight="1">
      <c r="A2075" s="137">
        <v>3073</v>
      </c>
      <c r="B2075" s="137"/>
      <c r="C2075" s="137" t="s">
        <v>1779</v>
      </c>
      <c r="D2075" s="137" t="s">
        <v>1793</v>
      </c>
    </row>
    <row r="2076" spans="1:4" ht="20.100000000000001" customHeight="1">
      <c r="A2076" s="137">
        <v>3074</v>
      </c>
      <c r="B2076" s="137"/>
      <c r="C2076" s="137" t="s">
        <v>1779</v>
      </c>
      <c r="D2076" s="137" t="s">
        <v>1794</v>
      </c>
    </row>
    <row r="2077" spans="1:4" ht="20.100000000000001" customHeight="1">
      <c r="A2077" s="137">
        <v>3075</v>
      </c>
      <c r="B2077" s="137"/>
      <c r="C2077" s="137" t="s">
        <v>1779</v>
      </c>
      <c r="D2077" s="137" t="s">
        <v>1795</v>
      </c>
    </row>
    <row r="2078" spans="1:4" ht="20.100000000000001" customHeight="1">
      <c r="A2078" s="137">
        <v>3076</v>
      </c>
      <c r="B2078" s="137"/>
      <c r="C2078" s="137" t="s">
        <v>1779</v>
      </c>
      <c r="D2078" s="137" t="s">
        <v>1796</v>
      </c>
    </row>
    <row r="2079" spans="1:4" ht="20.100000000000001" customHeight="1">
      <c r="A2079" s="137">
        <v>3077</v>
      </c>
      <c r="B2079" s="137"/>
      <c r="C2079" s="137" t="s">
        <v>1779</v>
      </c>
      <c r="D2079" s="137" t="s">
        <v>1797</v>
      </c>
    </row>
    <row r="2080" spans="1:4" ht="20.100000000000001" customHeight="1">
      <c r="A2080" s="137">
        <v>3078</v>
      </c>
      <c r="B2080" s="137"/>
      <c r="C2080" s="137" t="s">
        <v>1779</v>
      </c>
      <c r="D2080" s="137" t="s">
        <v>1798</v>
      </c>
    </row>
    <row r="2081" spans="1:4" ht="20.100000000000001" customHeight="1">
      <c r="A2081" s="137">
        <v>3079</v>
      </c>
      <c r="B2081" s="137"/>
      <c r="C2081" s="137" t="s">
        <v>1779</v>
      </c>
      <c r="D2081" s="137" t="s">
        <v>1799</v>
      </c>
    </row>
    <row r="2082" spans="1:4" ht="20.100000000000001" customHeight="1">
      <c r="A2082" s="137">
        <v>3080</v>
      </c>
      <c r="B2082" s="137"/>
      <c r="C2082" s="137" t="s">
        <v>1779</v>
      </c>
      <c r="D2082" s="137" t="s">
        <v>1800</v>
      </c>
    </row>
    <row r="2083" spans="1:4" ht="20.100000000000001" customHeight="1">
      <c r="A2083" s="137">
        <v>3081</v>
      </c>
      <c r="B2083" s="137"/>
      <c r="C2083" s="137" t="s">
        <v>1779</v>
      </c>
      <c r="D2083" s="137" t="s">
        <v>1801</v>
      </c>
    </row>
    <row r="2084" spans="1:4" ht="20.100000000000001" customHeight="1">
      <c r="A2084" s="137">
        <v>3082</v>
      </c>
      <c r="B2084" s="137"/>
      <c r="C2084" s="137" t="s">
        <v>1779</v>
      </c>
      <c r="D2084" s="137" t="s">
        <v>1802</v>
      </c>
    </row>
    <row r="2085" spans="1:4" ht="20.100000000000001" customHeight="1">
      <c r="A2085" s="137">
        <v>3083</v>
      </c>
      <c r="B2085" s="137"/>
      <c r="C2085" s="137" t="s">
        <v>1779</v>
      </c>
      <c r="D2085" s="137" t="s">
        <v>1803</v>
      </c>
    </row>
    <row r="2086" spans="1:4" ht="20.100000000000001" customHeight="1">
      <c r="A2086" s="137">
        <v>3084</v>
      </c>
      <c r="B2086" s="137"/>
      <c r="C2086" s="137" t="s">
        <v>1779</v>
      </c>
      <c r="D2086" s="137" t="s">
        <v>1804</v>
      </c>
    </row>
    <row r="2087" spans="1:4" ht="20.100000000000001" customHeight="1">
      <c r="A2087" s="137">
        <v>3085</v>
      </c>
      <c r="B2087" s="137"/>
      <c r="C2087" s="137" t="s">
        <v>1779</v>
      </c>
      <c r="D2087" s="137" t="s">
        <v>1805</v>
      </c>
    </row>
    <row r="2088" spans="1:4" ht="20.100000000000001" customHeight="1">
      <c r="A2088" s="137">
        <v>3086</v>
      </c>
      <c r="B2088" s="137"/>
      <c r="C2088" s="137" t="s">
        <v>1779</v>
      </c>
      <c r="D2088" s="158"/>
    </row>
    <row r="2089" spans="1:4" ht="20.100000000000001" customHeight="1">
      <c r="A2089" s="137">
        <v>3087</v>
      </c>
      <c r="B2089" s="137"/>
      <c r="C2089" s="137" t="s">
        <v>1779</v>
      </c>
      <c r="D2089" s="158"/>
    </row>
    <row r="2090" spans="1:4" ht="20.100000000000001" customHeight="1">
      <c r="A2090" s="137">
        <v>3088</v>
      </c>
      <c r="B2090" s="137"/>
      <c r="C2090" s="137" t="s">
        <v>1779</v>
      </c>
      <c r="D2090" s="158"/>
    </row>
    <row r="2091" spans="1:4" ht="20.25" customHeight="1">
      <c r="A2091" s="137">
        <v>3089</v>
      </c>
      <c r="B2091" s="137"/>
      <c r="C2091" s="137" t="s">
        <v>1779</v>
      </c>
      <c r="D2091" s="158"/>
    </row>
    <row r="2092" spans="1:4" ht="20.100000000000001" customHeight="1">
      <c r="A2092" s="137">
        <v>3090</v>
      </c>
      <c r="B2092" s="137"/>
      <c r="C2092" s="137" t="s">
        <v>1806</v>
      </c>
      <c r="D2092" s="137" t="s">
        <v>1807</v>
      </c>
    </row>
    <row r="2093" spans="1:4" ht="20.100000000000001" customHeight="1">
      <c r="A2093" s="137">
        <v>3091</v>
      </c>
      <c r="B2093" s="137"/>
      <c r="C2093" s="137" t="s">
        <v>1806</v>
      </c>
      <c r="D2093" s="137" t="s">
        <v>1808</v>
      </c>
    </row>
    <row r="2094" spans="1:4" ht="20.100000000000001" customHeight="1">
      <c r="A2094" s="137">
        <v>3092</v>
      </c>
      <c r="B2094" s="137"/>
      <c r="C2094" s="137" t="s">
        <v>1806</v>
      </c>
      <c r="D2094" s="137" t="s">
        <v>1809</v>
      </c>
    </row>
    <row r="2095" spans="1:4" ht="20.100000000000001" customHeight="1">
      <c r="A2095" s="137">
        <v>3093</v>
      </c>
      <c r="B2095" s="137"/>
      <c r="C2095" s="137" t="s">
        <v>1806</v>
      </c>
      <c r="D2095" s="137" t="s">
        <v>1810</v>
      </c>
    </row>
    <row r="2096" spans="1:4" ht="20.100000000000001" customHeight="1">
      <c r="A2096" s="137">
        <v>3094</v>
      </c>
      <c r="B2096" s="137"/>
      <c r="C2096" s="137" t="s">
        <v>1806</v>
      </c>
      <c r="D2096" s="137" t="s">
        <v>1811</v>
      </c>
    </row>
    <row r="2097" spans="1:4" ht="20.100000000000001" customHeight="1">
      <c r="A2097" s="137">
        <v>3095</v>
      </c>
      <c r="B2097" s="137"/>
      <c r="C2097" s="137" t="s">
        <v>1806</v>
      </c>
      <c r="D2097" s="137" t="s">
        <v>1812</v>
      </c>
    </row>
    <row r="2098" spans="1:4" ht="20.100000000000001" customHeight="1">
      <c r="A2098" s="137">
        <v>3096</v>
      </c>
      <c r="B2098" s="137"/>
      <c r="C2098" s="137" t="s">
        <v>1806</v>
      </c>
      <c r="D2098" s="137" t="s">
        <v>1813</v>
      </c>
    </row>
    <row r="2099" spans="1:4" ht="20.100000000000001" customHeight="1">
      <c r="A2099" s="137">
        <v>3097</v>
      </c>
      <c r="B2099" s="137"/>
      <c r="C2099" s="137" t="s">
        <v>1806</v>
      </c>
      <c r="D2099" s="137" t="s">
        <v>1814</v>
      </c>
    </row>
    <row r="2100" spans="1:4" ht="20.100000000000001" customHeight="1">
      <c r="A2100" s="137">
        <v>3098</v>
      </c>
      <c r="B2100" s="137"/>
      <c r="C2100" s="137" t="s">
        <v>1806</v>
      </c>
      <c r="D2100" s="137" t="s">
        <v>1815</v>
      </c>
    </row>
    <row r="2101" spans="1:4" ht="20.100000000000001" customHeight="1">
      <c r="A2101" s="137">
        <v>3099</v>
      </c>
      <c r="B2101" s="137"/>
      <c r="C2101" s="137" t="s">
        <v>1806</v>
      </c>
      <c r="D2101" s="137" t="s">
        <v>1816</v>
      </c>
    </row>
    <row r="2102" spans="1:4" ht="20.100000000000001" customHeight="1">
      <c r="A2102" s="137">
        <v>3100</v>
      </c>
      <c r="B2102" s="137"/>
      <c r="C2102" s="137" t="s">
        <v>1806</v>
      </c>
      <c r="D2102" s="137" t="s">
        <v>1817</v>
      </c>
    </row>
    <row r="2103" spans="1:4" ht="20.100000000000001" customHeight="1">
      <c r="A2103" s="137">
        <v>3101</v>
      </c>
      <c r="B2103" s="137"/>
      <c r="C2103" s="137" t="s">
        <v>1806</v>
      </c>
      <c r="D2103" s="137" t="s">
        <v>1818</v>
      </c>
    </row>
    <row r="2104" spans="1:4" ht="20.100000000000001" customHeight="1">
      <c r="A2104" s="137">
        <v>3102</v>
      </c>
      <c r="B2104" s="137"/>
      <c r="C2104" s="137" t="s">
        <v>1806</v>
      </c>
      <c r="D2104" s="137" t="s">
        <v>1819</v>
      </c>
    </row>
    <row r="2105" spans="1:4" ht="20.100000000000001" customHeight="1">
      <c r="A2105" s="137">
        <v>3103</v>
      </c>
      <c r="B2105" s="137"/>
      <c r="C2105" s="137" t="s">
        <v>1806</v>
      </c>
      <c r="D2105" s="137" t="s">
        <v>1820</v>
      </c>
    </row>
    <row r="2106" spans="1:4" ht="20.100000000000001" customHeight="1">
      <c r="A2106" s="137">
        <v>3104</v>
      </c>
      <c r="B2106" s="137"/>
      <c r="C2106" s="137" t="s">
        <v>1806</v>
      </c>
      <c r="D2106" s="137" t="s">
        <v>1821</v>
      </c>
    </row>
    <row r="2107" spans="1:4" ht="20.100000000000001" customHeight="1">
      <c r="A2107" s="137">
        <v>3105</v>
      </c>
      <c r="B2107" s="137"/>
      <c r="C2107" s="137" t="s">
        <v>1806</v>
      </c>
      <c r="D2107" s="158"/>
    </row>
    <row r="2108" spans="1:4" ht="20.100000000000001" customHeight="1">
      <c r="A2108" s="137">
        <v>3106</v>
      </c>
      <c r="B2108" s="137"/>
      <c r="C2108" s="137" t="s">
        <v>1806</v>
      </c>
      <c r="D2108" s="158"/>
    </row>
    <row r="2109" spans="1:4" ht="20.100000000000001" customHeight="1">
      <c r="A2109" s="137">
        <v>3107</v>
      </c>
      <c r="B2109" s="137"/>
      <c r="C2109" s="137" t="s">
        <v>1806</v>
      </c>
      <c r="D2109" s="158"/>
    </row>
    <row r="2110" spans="1:4" ht="20.100000000000001" customHeight="1">
      <c r="A2110" s="137">
        <v>3108</v>
      </c>
      <c r="B2110" s="137"/>
      <c r="C2110" s="137" t="s">
        <v>1806</v>
      </c>
      <c r="D2110" s="158"/>
    </row>
    <row r="2111" spans="1:4" ht="20.100000000000001" customHeight="1">
      <c r="A2111" s="137">
        <v>3109</v>
      </c>
      <c r="B2111" s="137"/>
      <c r="C2111" s="137" t="s">
        <v>1806</v>
      </c>
      <c r="D2111" s="158"/>
    </row>
    <row r="2112" spans="1:4" ht="20.100000000000001" customHeight="1">
      <c r="A2112" s="137">
        <v>3110</v>
      </c>
      <c r="B2112" s="137"/>
      <c r="C2112" s="137" t="s">
        <v>1822</v>
      </c>
      <c r="D2112" s="137" t="s">
        <v>1823</v>
      </c>
    </row>
    <row r="2113" spans="1:4" ht="20.100000000000001" customHeight="1">
      <c r="A2113" s="137">
        <v>3111</v>
      </c>
      <c r="B2113" s="137"/>
      <c r="C2113" s="137" t="s">
        <v>1822</v>
      </c>
      <c r="D2113" s="137" t="s">
        <v>1824</v>
      </c>
    </row>
    <row r="2114" spans="1:4" ht="20.100000000000001" customHeight="1">
      <c r="A2114" s="137">
        <v>3112</v>
      </c>
      <c r="B2114" s="137"/>
      <c r="C2114" s="137" t="s">
        <v>1822</v>
      </c>
      <c r="D2114" s="137" t="s">
        <v>1825</v>
      </c>
    </row>
    <row r="2115" spans="1:4" ht="20.100000000000001" customHeight="1">
      <c r="A2115" s="137">
        <v>3113</v>
      </c>
      <c r="B2115" s="137"/>
      <c r="C2115" s="137" t="s">
        <v>1822</v>
      </c>
      <c r="D2115" s="137" t="s">
        <v>1826</v>
      </c>
    </row>
    <row r="2116" spans="1:4" ht="20.100000000000001" customHeight="1">
      <c r="A2116" s="137">
        <v>3114</v>
      </c>
      <c r="B2116" s="137"/>
      <c r="C2116" s="137" t="s">
        <v>1822</v>
      </c>
      <c r="D2116" s="137" t="s">
        <v>1827</v>
      </c>
    </row>
    <row r="2117" spans="1:4" ht="20.100000000000001" customHeight="1">
      <c r="A2117" s="137">
        <v>3115</v>
      </c>
      <c r="B2117" s="137"/>
      <c r="C2117" s="137" t="s">
        <v>1822</v>
      </c>
      <c r="D2117" s="137" t="s">
        <v>1828</v>
      </c>
    </row>
    <row r="2118" spans="1:4" ht="20.100000000000001" customHeight="1">
      <c r="A2118" s="137">
        <v>3116</v>
      </c>
      <c r="B2118" s="137"/>
      <c r="C2118" s="137" t="s">
        <v>1822</v>
      </c>
      <c r="D2118" s="137" t="s">
        <v>1829</v>
      </c>
    </row>
    <row r="2119" spans="1:4" ht="20.100000000000001" customHeight="1">
      <c r="A2119" s="137">
        <v>3117</v>
      </c>
      <c r="B2119" s="137"/>
      <c r="C2119" s="137" t="s">
        <v>1822</v>
      </c>
      <c r="D2119" s="137" t="s">
        <v>1830</v>
      </c>
    </row>
    <row r="2120" spans="1:4" ht="20.100000000000001" customHeight="1">
      <c r="A2120" s="137">
        <v>3118</v>
      </c>
      <c r="B2120" s="137"/>
      <c r="C2120" s="137" t="s">
        <v>1822</v>
      </c>
      <c r="D2120" s="137" t="s">
        <v>1831</v>
      </c>
    </row>
    <row r="2121" spans="1:4" ht="20.100000000000001" customHeight="1">
      <c r="A2121" s="137">
        <v>3119</v>
      </c>
      <c r="B2121" s="137"/>
      <c r="C2121" s="137" t="s">
        <v>1822</v>
      </c>
      <c r="D2121" s="137" t="s">
        <v>1832</v>
      </c>
    </row>
    <row r="2122" spans="1:4" ht="20.100000000000001" customHeight="1">
      <c r="A2122" s="137">
        <v>3120</v>
      </c>
      <c r="B2122" s="137"/>
      <c r="C2122" s="137" t="s">
        <v>1822</v>
      </c>
      <c r="D2122" s="137" t="s">
        <v>1833</v>
      </c>
    </row>
    <row r="2123" spans="1:4" ht="20.100000000000001" customHeight="1">
      <c r="A2123" s="137">
        <v>3121</v>
      </c>
      <c r="B2123" s="137"/>
      <c r="C2123" s="137" t="s">
        <v>1822</v>
      </c>
      <c r="D2123" s="137" t="s">
        <v>1834</v>
      </c>
    </row>
    <row r="2124" spans="1:4" ht="20.100000000000001" customHeight="1">
      <c r="A2124" s="137">
        <v>3122</v>
      </c>
      <c r="B2124" s="137"/>
      <c r="C2124" s="137" t="s">
        <v>1822</v>
      </c>
      <c r="D2124" s="137" t="s">
        <v>1835</v>
      </c>
    </row>
    <row r="2125" spans="1:4" ht="20.100000000000001" customHeight="1">
      <c r="A2125" s="137">
        <v>3123</v>
      </c>
      <c r="B2125" s="137"/>
      <c r="C2125" s="137" t="s">
        <v>1822</v>
      </c>
      <c r="D2125" s="137" t="s">
        <v>1836</v>
      </c>
    </row>
    <row r="2126" spans="1:4" ht="20.100000000000001" customHeight="1">
      <c r="A2126" s="137">
        <v>3124</v>
      </c>
      <c r="B2126" s="137"/>
      <c r="C2126" s="137" t="s">
        <v>1822</v>
      </c>
      <c r="D2126" s="137" t="s">
        <v>1837</v>
      </c>
    </row>
    <row r="2127" spans="1:4" ht="20.100000000000001" customHeight="1">
      <c r="A2127" s="137">
        <v>3125</v>
      </c>
      <c r="B2127" s="137"/>
      <c r="C2127" s="137" t="s">
        <v>1822</v>
      </c>
      <c r="D2127" s="137" t="s">
        <v>1838</v>
      </c>
    </row>
    <row r="2128" spans="1:4" ht="20.100000000000001" customHeight="1">
      <c r="A2128" s="137">
        <v>3126</v>
      </c>
      <c r="B2128" s="137"/>
      <c r="C2128" s="137" t="s">
        <v>1822</v>
      </c>
      <c r="D2128" s="137" t="s">
        <v>1839</v>
      </c>
    </row>
    <row r="2129" spans="1:4" ht="20.100000000000001" customHeight="1">
      <c r="A2129" s="137">
        <v>3127</v>
      </c>
      <c r="B2129" s="137"/>
      <c r="C2129" s="137" t="s">
        <v>1822</v>
      </c>
      <c r="D2129" s="158"/>
    </row>
    <row r="2130" spans="1:4" ht="20.100000000000001" customHeight="1">
      <c r="A2130" s="137">
        <v>3128</v>
      </c>
      <c r="B2130" s="137"/>
      <c r="C2130" s="137" t="s">
        <v>1822</v>
      </c>
      <c r="D2130" s="158"/>
    </row>
    <row r="2131" spans="1:4" ht="20.100000000000001" customHeight="1">
      <c r="A2131" s="137">
        <v>3129</v>
      </c>
      <c r="B2131" s="137"/>
      <c r="C2131" s="137" t="s">
        <v>1822</v>
      </c>
      <c r="D2131" s="158"/>
    </row>
    <row r="2132" spans="1:4" ht="20.100000000000001" customHeight="1">
      <c r="A2132" s="137">
        <v>3130</v>
      </c>
      <c r="B2132" s="137"/>
      <c r="C2132" s="137" t="s">
        <v>1840</v>
      </c>
      <c r="D2132" s="137" t="s">
        <v>1841</v>
      </c>
    </row>
    <row r="2133" spans="1:4" ht="20.100000000000001" customHeight="1">
      <c r="A2133" s="137">
        <v>3131</v>
      </c>
      <c r="B2133" s="137"/>
      <c r="C2133" s="137" t="s">
        <v>1840</v>
      </c>
      <c r="D2133" s="137" t="s">
        <v>1842</v>
      </c>
    </row>
    <row r="2134" spans="1:4" ht="20.100000000000001" customHeight="1">
      <c r="A2134" s="137">
        <v>3132</v>
      </c>
      <c r="B2134" s="137"/>
      <c r="C2134" s="137" t="s">
        <v>1840</v>
      </c>
      <c r="D2134" s="137" t="s">
        <v>1843</v>
      </c>
    </row>
    <row r="2135" spans="1:4" ht="20.100000000000001" customHeight="1">
      <c r="A2135" s="137">
        <v>3133</v>
      </c>
      <c r="B2135" s="137"/>
      <c r="C2135" s="137" t="s">
        <v>1840</v>
      </c>
      <c r="D2135" s="137" t="s">
        <v>1844</v>
      </c>
    </row>
    <row r="2136" spans="1:4" ht="20.100000000000001" customHeight="1">
      <c r="A2136" s="137">
        <v>3134</v>
      </c>
      <c r="B2136" s="137"/>
      <c r="C2136" s="137" t="s">
        <v>1840</v>
      </c>
      <c r="D2136" s="137" t="s">
        <v>1845</v>
      </c>
    </row>
    <row r="2137" spans="1:4" ht="20.100000000000001" customHeight="1">
      <c r="A2137" s="137">
        <v>3135</v>
      </c>
      <c r="B2137" s="137"/>
      <c r="C2137" s="137" t="s">
        <v>1840</v>
      </c>
      <c r="D2137" s="137" t="s">
        <v>1846</v>
      </c>
    </row>
    <row r="2138" spans="1:4" ht="20.100000000000001" customHeight="1">
      <c r="A2138" s="137">
        <v>3136</v>
      </c>
      <c r="B2138" s="137"/>
      <c r="C2138" s="137" t="s">
        <v>1840</v>
      </c>
      <c r="D2138" s="137" t="s">
        <v>1847</v>
      </c>
    </row>
    <row r="2139" spans="1:4" ht="20.100000000000001" customHeight="1">
      <c r="A2139" s="137">
        <v>3137</v>
      </c>
      <c r="B2139" s="137"/>
      <c r="C2139" s="137" t="s">
        <v>1840</v>
      </c>
      <c r="D2139" s="137" t="s">
        <v>1848</v>
      </c>
    </row>
    <row r="2140" spans="1:4" ht="20.100000000000001" customHeight="1">
      <c r="A2140" s="137">
        <v>3138</v>
      </c>
      <c r="B2140" s="137"/>
      <c r="C2140" s="137" t="s">
        <v>1840</v>
      </c>
      <c r="D2140" s="137" t="s">
        <v>1849</v>
      </c>
    </row>
    <row r="2141" spans="1:4" ht="20.100000000000001" customHeight="1">
      <c r="A2141" s="137">
        <v>3139</v>
      </c>
      <c r="B2141" s="137"/>
      <c r="C2141" s="137" t="s">
        <v>1840</v>
      </c>
      <c r="D2141" s="137" t="s">
        <v>1850</v>
      </c>
    </row>
    <row r="2142" spans="1:4" ht="20.100000000000001" customHeight="1">
      <c r="A2142" s="137">
        <v>3140</v>
      </c>
      <c r="B2142" s="137"/>
      <c r="C2142" s="137" t="s">
        <v>1840</v>
      </c>
      <c r="D2142" s="137" t="s">
        <v>1851</v>
      </c>
    </row>
    <row r="2143" spans="1:4" ht="20.100000000000001" customHeight="1">
      <c r="A2143" s="137">
        <v>3141</v>
      </c>
      <c r="B2143" s="137"/>
      <c r="C2143" s="137" t="s">
        <v>1840</v>
      </c>
      <c r="D2143" s="137" t="s">
        <v>1852</v>
      </c>
    </row>
    <row r="2144" spans="1:4" ht="20.100000000000001" customHeight="1">
      <c r="A2144" s="137">
        <v>3142</v>
      </c>
      <c r="B2144" s="137"/>
      <c r="C2144" s="137" t="s">
        <v>1840</v>
      </c>
      <c r="D2144" s="158"/>
    </row>
    <row r="2145" spans="1:4" ht="20.100000000000001" customHeight="1">
      <c r="A2145" s="137">
        <v>3143</v>
      </c>
      <c r="B2145" s="137"/>
      <c r="C2145" s="137" t="s">
        <v>1840</v>
      </c>
      <c r="D2145" s="158"/>
    </row>
    <row r="2146" spans="1:4" ht="20.100000000000001" customHeight="1">
      <c r="A2146" s="137">
        <v>3144</v>
      </c>
      <c r="B2146" s="137"/>
      <c r="C2146" s="137" t="s">
        <v>1840</v>
      </c>
      <c r="D2146" s="158"/>
    </row>
    <row r="2147" spans="1:4" ht="20.100000000000001" customHeight="1">
      <c r="A2147" s="137">
        <v>3145</v>
      </c>
      <c r="B2147" s="137"/>
      <c r="C2147" s="137" t="s">
        <v>1840</v>
      </c>
      <c r="D2147" s="158"/>
    </row>
    <row r="2148" spans="1:4" ht="20.100000000000001" customHeight="1">
      <c r="A2148" s="137">
        <v>3146</v>
      </c>
      <c r="B2148" s="137"/>
      <c r="C2148" s="137" t="s">
        <v>1840</v>
      </c>
      <c r="D2148" s="158"/>
    </row>
    <row r="2149" spans="1:4" ht="20.100000000000001" customHeight="1">
      <c r="A2149" s="137">
        <v>3147</v>
      </c>
      <c r="B2149" s="137"/>
      <c r="C2149" s="137" t="s">
        <v>1840</v>
      </c>
      <c r="D2149" s="158"/>
    </row>
    <row r="2150" spans="1:4" ht="20.100000000000001" customHeight="1">
      <c r="A2150" s="137">
        <v>3148</v>
      </c>
      <c r="B2150" s="137"/>
      <c r="C2150" s="137" t="s">
        <v>1840</v>
      </c>
      <c r="D2150" s="158"/>
    </row>
    <row r="2151" spans="1:4" ht="20.100000000000001" customHeight="1">
      <c r="A2151" s="137">
        <v>3149</v>
      </c>
      <c r="B2151" s="137"/>
      <c r="C2151" s="137" t="s">
        <v>1840</v>
      </c>
      <c r="D2151" s="158"/>
    </row>
    <row r="2152" spans="1:4" ht="20.100000000000001" customHeight="1">
      <c r="A2152" s="137">
        <v>3150</v>
      </c>
      <c r="B2152" s="137"/>
      <c r="C2152" s="137" t="s">
        <v>1853</v>
      </c>
      <c r="D2152" s="137" t="s">
        <v>1854</v>
      </c>
    </row>
    <row r="2153" spans="1:4" ht="20.100000000000001" customHeight="1">
      <c r="A2153" s="137">
        <v>3151</v>
      </c>
      <c r="B2153" s="137"/>
      <c r="C2153" s="137" t="s">
        <v>1853</v>
      </c>
      <c r="D2153" s="137" t="s">
        <v>1855</v>
      </c>
    </row>
    <row r="2154" spans="1:4" ht="20.100000000000001" customHeight="1">
      <c r="A2154" s="137">
        <v>3152</v>
      </c>
      <c r="B2154" s="137"/>
      <c r="C2154" s="137" t="s">
        <v>1853</v>
      </c>
      <c r="D2154" s="137" t="s">
        <v>1856</v>
      </c>
    </row>
    <row r="2155" spans="1:4" ht="20.100000000000001" customHeight="1">
      <c r="A2155" s="137">
        <v>3153</v>
      </c>
      <c r="B2155" s="137"/>
      <c r="C2155" s="137" t="s">
        <v>1853</v>
      </c>
      <c r="D2155" s="137" t="s">
        <v>1857</v>
      </c>
    </row>
    <row r="2156" spans="1:4" ht="20.100000000000001" customHeight="1">
      <c r="A2156" s="137">
        <v>3154</v>
      </c>
      <c r="B2156" s="137"/>
      <c r="C2156" s="137" t="s">
        <v>1853</v>
      </c>
      <c r="D2156" s="137" t="s">
        <v>1858</v>
      </c>
    </row>
    <row r="2157" spans="1:4" ht="20.100000000000001" customHeight="1">
      <c r="A2157" s="137">
        <v>3155</v>
      </c>
      <c r="B2157" s="137"/>
      <c r="C2157" s="137" t="s">
        <v>1853</v>
      </c>
      <c r="D2157" s="137" t="s">
        <v>1859</v>
      </c>
    </row>
    <row r="2158" spans="1:4" ht="20.100000000000001" customHeight="1">
      <c r="A2158" s="137">
        <v>3156</v>
      </c>
      <c r="B2158" s="137"/>
      <c r="C2158" s="137" t="s">
        <v>1853</v>
      </c>
      <c r="D2158" s="137" t="s">
        <v>1860</v>
      </c>
    </row>
    <row r="2159" spans="1:4" ht="20.100000000000001" customHeight="1">
      <c r="A2159" s="137">
        <v>3157</v>
      </c>
      <c r="B2159" s="137"/>
      <c r="C2159" s="137" t="s">
        <v>1853</v>
      </c>
      <c r="D2159" s="137" t="s">
        <v>1861</v>
      </c>
    </row>
    <row r="2160" spans="1:4" ht="20.100000000000001" customHeight="1">
      <c r="A2160" s="137">
        <v>3158</v>
      </c>
      <c r="B2160" s="137"/>
      <c r="C2160" s="137" t="s">
        <v>1853</v>
      </c>
      <c r="D2160" s="137" t="s">
        <v>1862</v>
      </c>
    </row>
    <row r="2161" spans="1:4" ht="20.100000000000001" customHeight="1">
      <c r="A2161" s="137">
        <v>3159</v>
      </c>
      <c r="B2161" s="137"/>
      <c r="C2161" s="137" t="s">
        <v>1853</v>
      </c>
      <c r="D2161" s="137" t="s">
        <v>1863</v>
      </c>
    </row>
    <row r="2162" spans="1:4" ht="20.100000000000001" customHeight="1">
      <c r="A2162" s="137">
        <v>3160</v>
      </c>
      <c r="B2162" s="137"/>
      <c r="C2162" s="137" t="s">
        <v>1853</v>
      </c>
      <c r="D2162" s="158"/>
    </row>
    <row r="2163" spans="1:4" ht="20.100000000000001" customHeight="1">
      <c r="A2163" s="137">
        <v>3161</v>
      </c>
      <c r="B2163" s="137"/>
      <c r="C2163" s="137" t="s">
        <v>1853</v>
      </c>
      <c r="D2163" s="158"/>
    </row>
    <row r="2164" spans="1:4" ht="20.100000000000001" customHeight="1">
      <c r="A2164" s="137">
        <v>3162</v>
      </c>
      <c r="B2164" s="137"/>
      <c r="C2164" s="137" t="s">
        <v>1853</v>
      </c>
      <c r="D2164" s="158"/>
    </row>
    <row r="2165" spans="1:4" ht="20.100000000000001" customHeight="1">
      <c r="A2165" s="137">
        <v>3163</v>
      </c>
      <c r="B2165" s="137"/>
      <c r="C2165" s="137" t="s">
        <v>1853</v>
      </c>
      <c r="D2165" s="158"/>
    </row>
    <row r="2166" spans="1:4" ht="20.100000000000001" customHeight="1">
      <c r="A2166" s="137">
        <v>3164</v>
      </c>
      <c r="B2166" s="137"/>
      <c r="C2166" s="137" t="s">
        <v>1853</v>
      </c>
      <c r="D2166" s="158"/>
    </row>
    <row r="2167" spans="1:4" ht="20.100000000000001" customHeight="1">
      <c r="A2167" s="137">
        <v>3165</v>
      </c>
      <c r="B2167" s="137"/>
      <c r="C2167" s="137" t="s">
        <v>1853</v>
      </c>
      <c r="D2167" s="158"/>
    </row>
    <row r="2168" spans="1:4" ht="20.100000000000001" customHeight="1">
      <c r="A2168" s="137">
        <v>3166</v>
      </c>
      <c r="B2168" s="137"/>
      <c r="C2168" s="137" t="s">
        <v>1853</v>
      </c>
      <c r="D2168" s="158"/>
    </row>
    <row r="2169" spans="1:4" ht="20.100000000000001" customHeight="1">
      <c r="A2169" s="137">
        <v>3167</v>
      </c>
      <c r="B2169" s="137"/>
      <c r="C2169" s="137" t="s">
        <v>1853</v>
      </c>
      <c r="D2169" s="158"/>
    </row>
    <row r="2170" spans="1:4" ht="20.100000000000001" customHeight="1">
      <c r="A2170" s="137">
        <v>3168</v>
      </c>
      <c r="B2170" s="137"/>
      <c r="C2170" s="137" t="s">
        <v>1853</v>
      </c>
      <c r="D2170" s="158"/>
    </row>
    <row r="2171" spans="1:4" ht="20.100000000000001" customHeight="1">
      <c r="A2171" s="137">
        <v>3169</v>
      </c>
      <c r="B2171" s="137"/>
      <c r="C2171" s="137" t="s">
        <v>1853</v>
      </c>
      <c r="D2171" s="158"/>
    </row>
    <row r="2172" spans="1:4" ht="20.100000000000001" customHeight="1">
      <c r="A2172" s="137">
        <v>3170</v>
      </c>
      <c r="B2172" s="137"/>
      <c r="C2172" s="137" t="s">
        <v>1864</v>
      </c>
      <c r="D2172" s="137" t="s">
        <v>1865</v>
      </c>
    </row>
    <row r="2173" spans="1:4" ht="20.100000000000001" customHeight="1">
      <c r="A2173" s="137">
        <v>3171</v>
      </c>
      <c r="B2173" s="137"/>
      <c r="C2173" s="137" t="s">
        <v>1864</v>
      </c>
      <c r="D2173" s="137" t="s">
        <v>1866</v>
      </c>
    </row>
    <row r="2174" spans="1:4" ht="20.100000000000001" customHeight="1">
      <c r="A2174" s="137">
        <v>3172</v>
      </c>
      <c r="B2174" s="137"/>
      <c r="C2174" s="137" t="s">
        <v>1864</v>
      </c>
      <c r="D2174" s="137" t="s">
        <v>1867</v>
      </c>
    </row>
    <row r="2175" spans="1:4" ht="20.100000000000001" customHeight="1">
      <c r="A2175" s="137">
        <v>3173</v>
      </c>
      <c r="B2175" s="137"/>
      <c r="C2175" s="137" t="s">
        <v>1864</v>
      </c>
      <c r="D2175" s="137" t="s">
        <v>1868</v>
      </c>
    </row>
    <row r="2176" spans="1:4" ht="20.100000000000001" customHeight="1">
      <c r="A2176" s="137">
        <v>3174</v>
      </c>
      <c r="B2176" s="137"/>
      <c r="C2176" s="137" t="s">
        <v>1864</v>
      </c>
      <c r="D2176" s="137" t="s">
        <v>1869</v>
      </c>
    </row>
    <row r="2177" spans="1:4" ht="20.100000000000001" customHeight="1">
      <c r="A2177" s="137">
        <v>3175</v>
      </c>
      <c r="B2177" s="137"/>
      <c r="C2177" s="137" t="s">
        <v>1864</v>
      </c>
      <c r="D2177" s="137" t="s">
        <v>1870</v>
      </c>
    </row>
    <row r="2178" spans="1:4" ht="20.100000000000001" customHeight="1">
      <c r="A2178" s="137">
        <v>3176</v>
      </c>
      <c r="B2178" s="137"/>
      <c r="C2178" s="137" t="s">
        <v>1864</v>
      </c>
      <c r="D2178" s="137" t="s">
        <v>1871</v>
      </c>
    </row>
    <row r="2179" spans="1:4" ht="20.100000000000001" customHeight="1">
      <c r="A2179" s="137">
        <v>3177</v>
      </c>
      <c r="B2179" s="137"/>
      <c r="C2179" s="137" t="s">
        <v>1864</v>
      </c>
      <c r="D2179" s="137" t="s">
        <v>1872</v>
      </c>
    </row>
    <row r="2180" spans="1:4" ht="20.100000000000001" customHeight="1">
      <c r="A2180" s="137">
        <v>3178</v>
      </c>
      <c r="B2180" s="137"/>
      <c r="C2180" s="137" t="s">
        <v>1864</v>
      </c>
      <c r="D2180" s="137" t="s">
        <v>1873</v>
      </c>
    </row>
    <row r="2181" spans="1:4" ht="20.100000000000001" customHeight="1">
      <c r="A2181" s="137">
        <v>3179</v>
      </c>
      <c r="B2181" s="137"/>
      <c r="C2181" s="137" t="s">
        <v>1864</v>
      </c>
      <c r="D2181" s="137" t="s">
        <v>1874</v>
      </c>
    </row>
    <row r="2182" spans="1:4" ht="20.100000000000001" customHeight="1">
      <c r="A2182" s="137">
        <v>3180</v>
      </c>
      <c r="B2182" s="137"/>
      <c r="C2182" s="137" t="s">
        <v>1864</v>
      </c>
      <c r="D2182" s="137" t="s">
        <v>1875</v>
      </c>
    </row>
    <row r="2183" spans="1:4" ht="20.100000000000001" customHeight="1">
      <c r="A2183" s="137">
        <v>3181</v>
      </c>
      <c r="B2183" s="137"/>
      <c r="C2183" s="137" t="s">
        <v>1864</v>
      </c>
      <c r="D2183" s="137" t="s">
        <v>1876</v>
      </c>
    </row>
    <row r="2184" spans="1:4" ht="20.100000000000001" customHeight="1">
      <c r="A2184" s="137">
        <v>3182</v>
      </c>
      <c r="B2184" s="137"/>
      <c r="C2184" s="137" t="s">
        <v>1864</v>
      </c>
      <c r="D2184" s="137" t="s">
        <v>1877</v>
      </c>
    </row>
    <row r="2185" spans="1:4" ht="20.100000000000001" customHeight="1">
      <c r="A2185" s="137">
        <v>3183</v>
      </c>
      <c r="B2185" s="137"/>
      <c r="C2185" s="137" t="s">
        <v>1864</v>
      </c>
      <c r="D2185" s="137" t="s">
        <v>1878</v>
      </c>
    </row>
    <row r="2186" spans="1:4" ht="20.100000000000001" customHeight="1">
      <c r="A2186" s="137">
        <v>3184</v>
      </c>
      <c r="B2186" s="137"/>
      <c r="C2186" s="137" t="s">
        <v>1864</v>
      </c>
      <c r="D2186" s="137" t="s">
        <v>1879</v>
      </c>
    </row>
    <row r="2187" spans="1:4" ht="20.100000000000001" customHeight="1">
      <c r="A2187" s="137">
        <v>3185</v>
      </c>
      <c r="B2187" s="137"/>
      <c r="C2187" s="137" t="s">
        <v>1864</v>
      </c>
      <c r="D2187" s="137" t="s">
        <v>1880</v>
      </c>
    </row>
    <row r="2188" spans="1:4" ht="20.100000000000001" customHeight="1">
      <c r="A2188" s="137">
        <v>3186</v>
      </c>
      <c r="B2188" s="137"/>
      <c r="C2188" s="137" t="s">
        <v>1864</v>
      </c>
      <c r="D2188" s="137" t="s">
        <v>1881</v>
      </c>
    </row>
    <row r="2189" spans="1:4" ht="20.100000000000001" customHeight="1">
      <c r="A2189" s="137">
        <v>3187</v>
      </c>
      <c r="B2189" s="137"/>
      <c r="C2189" s="137" t="s">
        <v>1864</v>
      </c>
      <c r="D2189" s="137" t="s">
        <v>1882</v>
      </c>
    </row>
    <row r="2190" spans="1:4" ht="20.100000000000001" customHeight="1">
      <c r="A2190" s="137">
        <v>3188</v>
      </c>
      <c r="B2190" s="137"/>
      <c r="C2190" s="137" t="s">
        <v>1864</v>
      </c>
      <c r="D2190" s="137" t="s">
        <v>1883</v>
      </c>
    </row>
    <row r="2191" spans="1:4" ht="20.100000000000001" customHeight="1">
      <c r="A2191" s="137">
        <v>3189</v>
      </c>
      <c r="B2191" s="137"/>
      <c r="C2191" s="137" t="s">
        <v>1864</v>
      </c>
      <c r="D2191" s="137" t="s">
        <v>1884</v>
      </c>
    </row>
    <row r="2192" spans="1:4" ht="20.100000000000001" customHeight="1">
      <c r="A2192" s="137">
        <v>3190</v>
      </c>
      <c r="B2192" s="137"/>
      <c r="C2192" s="137" t="s">
        <v>1864</v>
      </c>
      <c r="D2192" s="137" t="s">
        <v>1885</v>
      </c>
    </row>
    <row r="2193" spans="1:4" ht="20.100000000000001" customHeight="1">
      <c r="A2193" s="137">
        <v>3191</v>
      </c>
      <c r="B2193" s="137"/>
      <c r="C2193" s="137" t="s">
        <v>1864</v>
      </c>
      <c r="D2193" s="137" t="s">
        <v>1886</v>
      </c>
    </row>
    <row r="2194" spans="1:4" ht="20.100000000000001" customHeight="1">
      <c r="A2194" s="137">
        <v>3192</v>
      </c>
      <c r="B2194" s="137"/>
      <c r="C2194" s="137" t="s">
        <v>1864</v>
      </c>
      <c r="D2194" s="137" t="s">
        <v>1887</v>
      </c>
    </row>
    <row r="2195" spans="1:4" ht="20.100000000000001" customHeight="1">
      <c r="A2195" s="137">
        <v>3193</v>
      </c>
      <c r="B2195" s="137"/>
      <c r="C2195" s="137" t="s">
        <v>1864</v>
      </c>
      <c r="D2195" s="137" t="s">
        <v>1888</v>
      </c>
    </row>
    <row r="2196" spans="1:4" ht="20.100000000000001" customHeight="1">
      <c r="A2196" s="137">
        <v>3194</v>
      </c>
      <c r="B2196" s="137"/>
      <c r="C2196" s="137" t="s">
        <v>1864</v>
      </c>
      <c r="D2196" s="137" t="s">
        <v>1889</v>
      </c>
    </row>
    <row r="2197" spans="1:4" ht="20.100000000000001" customHeight="1">
      <c r="A2197" s="137">
        <v>3195</v>
      </c>
      <c r="B2197" s="137"/>
      <c r="C2197" s="137" t="s">
        <v>1864</v>
      </c>
      <c r="D2197" s="137" t="s">
        <v>1890</v>
      </c>
    </row>
    <row r="2198" spans="1:4" ht="20.100000000000001" customHeight="1">
      <c r="A2198" s="137">
        <v>3196</v>
      </c>
      <c r="B2198" s="137"/>
      <c r="C2198" s="137" t="s">
        <v>1864</v>
      </c>
      <c r="D2198" s="137" t="s">
        <v>1891</v>
      </c>
    </row>
    <row r="2199" spans="1:4" ht="20.100000000000001" customHeight="1">
      <c r="A2199" s="137">
        <v>3197</v>
      </c>
      <c r="B2199" s="137"/>
      <c r="C2199" s="137" t="s">
        <v>1864</v>
      </c>
      <c r="D2199" s="137" t="s">
        <v>1892</v>
      </c>
    </row>
    <row r="2200" spans="1:4" ht="20.100000000000001" customHeight="1">
      <c r="A2200" s="137">
        <v>3198</v>
      </c>
      <c r="B2200" s="137"/>
      <c r="C2200" s="137" t="s">
        <v>1864</v>
      </c>
      <c r="D2200" s="137" t="s">
        <v>1893</v>
      </c>
    </row>
    <row r="2201" spans="1:4" ht="20.100000000000001" customHeight="1">
      <c r="A2201" s="137">
        <v>3199</v>
      </c>
      <c r="B2201" s="137"/>
      <c r="C2201" s="137" t="s">
        <v>1864</v>
      </c>
      <c r="D2201" s="158"/>
    </row>
    <row r="2202" spans="1:4" ht="20.100000000000001" customHeight="1">
      <c r="A2202" s="137">
        <v>3200</v>
      </c>
      <c r="B2202" s="137"/>
      <c r="C2202" s="137" t="s">
        <v>1864</v>
      </c>
      <c r="D2202" s="158"/>
    </row>
    <row r="2203" spans="1:4" ht="20.100000000000001" customHeight="1">
      <c r="A2203" s="137">
        <v>3201</v>
      </c>
      <c r="B2203" s="137"/>
      <c r="C2203" s="137" t="s">
        <v>1864</v>
      </c>
      <c r="D2203" s="158"/>
    </row>
    <row r="2204" spans="1:4" ht="20.100000000000001" customHeight="1">
      <c r="A2204" s="137">
        <v>3202</v>
      </c>
      <c r="B2204" s="137"/>
      <c r="C2204" s="137" t="s">
        <v>1864</v>
      </c>
      <c r="D2204" s="158"/>
    </row>
    <row r="2205" spans="1:4" ht="20.100000000000001" customHeight="1">
      <c r="A2205" s="137">
        <v>3203</v>
      </c>
      <c r="B2205" s="137"/>
      <c r="C2205" s="137" t="s">
        <v>1864</v>
      </c>
      <c r="D2205" s="158"/>
    </row>
    <row r="2206" spans="1:4" ht="20.100000000000001" customHeight="1">
      <c r="A2206" s="137">
        <v>3204</v>
      </c>
      <c r="B2206" s="137"/>
      <c r="C2206" s="137" t="s">
        <v>1864</v>
      </c>
      <c r="D2206" s="158"/>
    </row>
    <row r="2207" spans="1:4" ht="20.100000000000001" customHeight="1">
      <c r="A2207" s="137">
        <v>3205</v>
      </c>
      <c r="B2207" s="137"/>
      <c r="C2207" s="137" t="s">
        <v>1864</v>
      </c>
      <c r="D2207" s="158"/>
    </row>
    <row r="2208" spans="1:4" ht="20.100000000000001" customHeight="1">
      <c r="A2208" s="137">
        <v>3206</v>
      </c>
      <c r="B2208" s="137"/>
      <c r="C2208" s="137" t="s">
        <v>1864</v>
      </c>
      <c r="D2208" s="158"/>
    </row>
    <row r="2209" spans="1:4" ht="20.100000000000001" customHeight="1">
      <c r="A2209" s="137">
        <v>3207</v>
      </c>
      <c r="B2209" s="137"/>
      <c r="C2209" s="137" t="s">
        <v>1864</v>
      </c>
      <c r="D2209" s="158"/>
    </row>
    <row r="2210" spans="1:4" ht="20.100000000000001" customHeight="1">
      <c r="A2210" s="137">
        <v>3208</v>
      </c>
      <c r="B2210" s="137"/>
      <c r="C2210" s="137" t="s">
        <v>1864</v>
      </c>
      <c r="D2210" s="158"/>
    </row>
    <row r="2211" spans="1:4" ht="20.100000000000001" customHeight="1">
      <c r="A2211" s="137">
        <v>3209</v>
      </c>
      <c r="B2211" s="137"/>
      <c r="C2211" s="137" t="s">
        <v>1864</v>
      </c>
      <c r="D2211" s="158"/>
    </row>
    <row r="2212" spans="1:4" ht="20.100000000000001" customHeight="1">
      <c r="A2212" s="137">
        <v>3210</v>
      </c>
      <c r="B2212" s="137"/>
      <c r="C2212" s="137" t="s">
        <v>1894</v>
      </c>
      <c r="D2212" s="137" t="s">
        <v>1895</v>
      </c>
    </row>
    <row r="2213" spans="1:4" ht="20.100000000000001" customHeight="1">
      <c r="A2213" s="137">
        <v>3211</v>
      </c>
      <c r="B2213" s="137"/>
      <c r="C2213" s="137" t="s">
        <v>1894</v>
      </c>
      <c r="D2213" s="137" t="s">
        <v>1896</v>
      </c>
    </row>
    <row r="2214" spans="1:4" ht="20.100000000000001" customHeight="1">
      <c r="A2214" s="137">
        <v>3212</v>
      </c>
      <c r="B2214" s="137"/>
      <c r="C2214" s="137" t="s">
        <v>1894</v>
      </c>
      <c r="D2214" s="137" t="s">
        <v>1897</v>
      </c>
    </row>
    <row r="2215" spans="1:4" ht="20.100000000000001" customHeight="1">
      <c r="A2215" s="137">
        <v>3213</v>
      </c>
      <c r="B2215" s="137"/>
      <c r="C2215" s="137" t="s">
        <v>1894</v>
      </c>
      <c r="D2215" s="137" t="s">
        <v>1898</v>
      </c>
    </row>
    <row r="2216" spans="1:4" ht="20.100000000000001" customHeight="1">
      <c r="A2216" s="137">
        <v>3214</v>
      </c>
      <c r="B2216" s="137"/>
      <c r="C2216" s="137" t="s">
        <v>1894</v>
      </c>
      <c r="D2216" s="137" t="s">
        <v>1899</v>
      </c>
    </row>
    <row r="2217" spans="1:4" ht="20.100000000000001" customHeight="1">
      <c r="A2217" s="137">
        <v>3215</v>
      </c>
      <c r="B2217" s="137"/>
      <c r="C2217" s="137" t="s">
        <v>1894</v>
      </c>
      <c r="D2217" s="137" t="s">
        <v>1900</v>
      </c>
    </row>
    <row r="2218" spans="1:4" ht="20.100000000000001" customHeight="1">
      <c r="A2218" s="137">
        <v>3216</v>
      </c>
      <c r="B2218" s="137"/>
      <c r="C2218" s="137" t="s">
        <v>1894</v>
      </c>
      <c r="D2218" s="137" t="s">
        <v>1901</v>
      </c>
    </row>
    <row r="2219" spans="1:4" ht="20.100000000000001" customHeight="1">
      <c r="A2219" s="137">
        <v>3217</v>
      </c>
      <c r="B2219" s="137"/>
      <c r="C2219" s="137" t="s">
        <v>1894</v>
      </c>
      <c r="D2219" s="137" t="s">
        <v>2774</v>
      </c>
    </row>
    <row r="2220" spans="1:4" ht="20.100000000000001" customHeight="1">
      <c r="A2220" s="137">
        <v>3218</v>
      </c>
      <c r="B2220" s="137"/>
      <c r="C2220" s="137" t="s">
        <v>1894</v>
      </c>
      <c r="D2220" s="137" t="s">
        <v>2775</v>
      </c>
    </row>
    <row r="2221" spans="1:4" ht="20.100000000000001" customHeight="1">
      <c r="A2221" s="137">
        <v>3219</v>
      </c>
      <c r="B2221" s="137"/>
      <c r="C2221" s="137" t="s">
        <v>1894</v>
      </c>
      <c r="D2221" s="137" t="s">
        <v>2776</v>
      </c>
    </row>
    <row r="2222" spans="1:4" ht="20.100000000000001" customHeight="1">
      <c r="A2222" s="137">
        <v>3220</v>
      </c>
      <c r="B2222" s="137"/>
      <c r="C2222" s="137" t="s">
        <v>1894</v>
      </c>
      <c r="D2222" s="137" t="s">
        <v>2777</v>
      </c>
    </row>
    <row r="2223" spans="1:4" ht="20.100000000000001" customHeight="1">
      <c r="A2223" s="137">
        <v>3221</v>
      </c>
      <c r="B2223" s="137"/>
      <c r="C2223" s="137" t="s">
        <v>1894</v>
      </c>
      <c r="D2223" s="137" t="s">
        <v>2778</v>
      </c>
    </row>
    <row r="2224" spans="1:4" ht="20.100000000000001" customHeight="1">
      <c r="A2224" s="137">
        <v>3222</v>
      </c>
      <c r="B2224" s="137"/>
      <c r="C2224" s="137" t="s">
        <v>1894</v>
      </c>
      <c r="D2224" s="137" t="s">
        <v>2779</v>
      </c>
    </row>
    <row r="2225" spans="1:4" ht="20.100000000000001" customHeight="1">
      <c r="A2225" s="137">
        <v>3223</v>
      </c>
      <c r="B2225" s="137"/>
      <c r="C2225" s="137" t="s">
        <v>1894</v>
      </c>
      <c r="D2225" s="137" t="s">
        <v>2780</v>
      </c>
    </row>
    <row r="2226" spans="1:4" ht="20.100000000000001" customHeight="1">
      <c r="A2226" s="137">
        <v>3224</v>
      </c>
      <c r="B2226" s="137"/>
      <c r="C2226" s="137" t="s">
        <v>1894</v>
      </c>
      <c r="D2226" s="137" t="s">
        <v>2781</v>
      </c>
    </row>
    <row r="2227" spans="1:4" ht="20.100000000000001" customHeight="1">
      <c r="A2227" s="137">
        <v>3225</v>
      </c>
      <c r="B2227" s="137"/>
      <c r="C2227" s="137" t="s">
        <v>1894</v>
      </c>
      <c r="D2227" s="137" t="s">
        <v>2782</v>
      </c>
    </row>
    <row r="2228" spans="1:4" ht="20.100000000000001" customHeight="1">
      <c r="A2228" s="137">
        <v>3226</v>
      </c>
      <c r="B2228" s="137"/>
      <c r="C2228" s="137" t="s">
        <v>1894</v>
      </c>
      <c r="D2228" s="137" t="s">
        <v>2783</v>
      </c>
    </row>
    <row r="2229" spans="1:4" ht="20.100000000000001" customHeight="1">
      <c r="A2229" s="137">
        <v>3227</v>
      </c>
      <c r="B2229" s="137"/>
      <c r="C2229" s="137" t="s">
        <v>1894</v>
      </c>
      <c r="D2229" s="158"/>
    </row>
    <row r="2230" spans="1:4" ht="20.100000000000001" customHeight="1">
      <c r="A2230" s="137">
        <v>3228</v>
      </c>
      <c r="B2230" s="137"/>
      <c r="C2230" s="137" t="s">
        <v>1894</v>
      </c>
      <c r="D2230" s="158"/>
    </row>
    <row r="2231" spans="1:4" ht="20.100000000000001" customHeight="1">
      <c r="A2231" s="137">
        <v>3229</v>
      </c>
      <c r="B2231" s="137"/>
      <c r="C2231" s="137" t="s">
        <v>1894</v>
      </c>
      <c r="D2231" s="158"/>
    </row>
    <row r="2232" spans="1:4" ht="20.100000000000001" customHeight="1">
      <c r="A2232" s="137">
        <v>3230</v>
      </c>
      <c r="B2232" s="137"/>
      <c r="C2232" s="137" t="s">
        <v>1902</v>
      </c>
      <c r="D2232" s="137" t="s">
        <v>1903</v>
      </c>
    </row>
    <row r="2233" spans="1:4" ht="20.100000000000001" customHeight="1">
      <c r="A2233" s="137">
        <v>3231</v>
      </c>
      <c r="B2233" s="137"/>
      <c r="C2233" s="137" t="s">
        <v>1902</v>
      </c>
      <c r="D2233" s="137" t="s">
        <v>1904</v>
      </c>
    </row>
    <row r="2234" spans="1:4" ht="20.100000000000001" customHeight="1">
      <c r="A2234" s="137">
        <v>3232</v>
      </c>
      <c r="B2234" s="137"/>
      <c r="C2234" s="137" t="s">
        <v>1902</v>
      </c>
      <c r="D2234" s="137" t="s">
        <v>1905</v>
      </c>
    </row>
    <row r="2235" spans="1:4" ht="20.100000000000001" customHeight="1">
      <c r="A2235" s="137">
        <v>3233</v>
      </c>
      <c r="B2235" s="137"/>
      <c r="C2235" s="137" t="s">
        <v>1902</v>
      </c>
      <c r="D2235" s="137" t="s">
        <v>1906</v>
      </c>
    </row>
    <row r="2236" spans="1:4" ht="20.100000000000001" customHeight="1">
      <c r="A2236" s="137">
        <v>3234</v>
      </c>
      <c r="B2236" s="137"/>
      <c r="C2236" s="137" t="s">
        <v>1902</v>
      </c>
      <c r="D2236" s="137" t="s">
        <v>1907</v>
      </c>
    </row>
    <row r="2237" spans="1:4" ht="20.100000000000001" customHeight="1">
      <c r="A2237" s="137">
        <v>3235</v>
      </c>
      <c r="B2237" s="137"/>
      <c r="C2237" s="137" t="s">
        <v>1902</v>
      </c>
      <c r="D2237" s="137" t="s">
        <v>1908</v>
      </c>
    </row>
    <row r="2238" spans="1:4" ht="20.100000000000001" customHeight="1">
      <c r="A2238" s="137">
        <v>3236</v>
      </c>
      <c r="B2238" s="137"/>
      <c r="C2238" s="137" t="s">
        <v>1902</v>
      </c>
      <c r="D2238" s="137" t="s">
        <v>1909</v>
      </c>
    </row>
    <row r="2239" spans="1:4" ht="20.100000000000001" customHeight="1">
      <c r="A2239" s="137">
        <v>3237</v>
      </c>
      <c r="B2239" s="137"/>
      <c r="C2239" s="137" t="s">
        <v>1902</v>
      </c>
      <c r="D2239" s="137" t="s">
        <v>1910</v>
      </c>
    </row>
    <row r="2240" spans="1:4" ht="20.100000000000001" customHeight="1">
      <c r="A2240" s="137">
        <v>3238</v>
      </c>
      <c r="B2240" s="137"/>
      <c r="C2240" s="137" t="s">
        <v>1902</v>
      </c>
      <c r="D2240" s="137" t="s">
        <v>1911</v>
      </c>
    </row>
    <row r="2241" spans="1:4" ht="20.100000000000001" customHeight="1">
      <c r="A2241" s="137">
        <v>3239</v>
      </c>
      <c r="B2241" s="137"/>
      <c r="C2241" s="137" t="s">
        <v>1902</v>
      </c>
      <c r="D2241" s="137" t="s">
        <v>1912</v>
      </c>
    </row>
    <row r="2242" spans="1:4" ht="20.100000000000001" customHeight="1">
      <c r="A2242" s="137">
        <v>3240</v>
      </c>
      <c r="B2242" s="137"/>
      <c r="C2242" s="137" t="s">
        <v>1902</v>
      </c>
      <c r="D2242" s="137" t="s">
        <v>1913</v>
      </c>
    </row>
    <row r="2243" spans="1:4" ht="20.100000000000001" customHeight="1">
      <c r="A2243" s="137">
        <v>3241</v>
      </c>
      <c r="B2243" s="137"/>
      <c r="C2243" s="137" t="s">
        <v>1902</v>
      </c>
      <c r="D2243" s="137" t="s">
        <v>1914</v>
      </c>
    </row>
    <row r="2244" spans="1:4" ht="20.100000000000001" customHeight="1">
      <c r="A2244" s="137">
        <v>3242</v>
      </c>
      <c r="B2244" s="137"/>
      <c r="C2244" s="137" t="s">
        <v>1902</v>
      </c>
      <c r="D2244" s="137" t="s">
        <v>1915</v>
      </c>
    </row>
    <row r="2245" spans="1:4" ht="20.100000000000001" customHeight="1">
      <c r="A2245" s="137">
        <v>3243</v>
      </c>
      <c r="B2245" s="137"/>
      <c r="C2245" s="137" t="s">
        <v>1902</v>
      </c>
      <c r="D2245" s="137" t="s">
        <v>1916</v>
      </c>
    </row>
    <row r="2246" spans="1:4" ht="20.100000000000001" customHeight="1">
      <c r="A2246" s="137">
        <v>3244</v>
      </c>
      <c r="B2246" s="137"/>
      <c r="C2246" s="137" t="s">
        <v>1902</v>
      </c>
      <c r="D2246" s="137" t="s">
        <v>1917</v>
      </c>
    </row>
    <row r="2247" spans="1:4" ht="20.100000000000001" customHeight="1">
      <c r="A2247" s="137">
        <v>3245</v>
      </c>
      <c r="B2247" s="137"/>
      <c r="C2247" s="137" t="s">
        <v>1902</v>
      </c>
      <c r="D2247" s="137" t="s">
        <v>1918</v>
      </c>
    </row>
    <row r="2248" spans="1:4" ht="20.100000000000001" customHeight="1">
      <c r="A2248" s="137">
        <v>3246</v>
      </c>
      <c r="B2248" s="137"/>
      <c r="C2248" s="137" t="s">
        <v>1902</v>
      </c>
      <c r="D2248" s="137" t="s">
        <v>1919</v>
      </c>
    </row>
    <row r="2249" spans="1:4" ht="20.100000000000001" customHeight="1">
      <c r="A2249" s="137">
        <v>3247</v>
      </c>
      <c r="B2249" s="137"/>
      <c r="C2249" s="137" t="s">
        <v>1902</v>
      </c>
      <c r="D2249" s="137" t="s">
        <v>1920</v>
      </c>
    </row>
    <row r="2250" spans="1:4" ht="20.100000000000001" customHeight="1">
      <c r="A2250" s="137">
        <v>3248</v>
      </c>
      <c r="B2250" s="137"/>
      <c r="C2250" s="137" t="s">
        <v>1902</v>
      </c>
      <c r="D2250" s="158"/>
    </row>
    <row r="2251" spans="1:4" ht="20.100000000000001" customHeight="1">
      <c r="A2251" s="137">
        <v>3249</v>
      </c>
      <c r="B2251" s="137"/>
      <c r="C2251" s="137" t="s">
        <v>1902</v>
      </c>
      <c r="D2251" s="158"/>
    </row>
    <row r="2252" spans="1:4" ht="20.100000000000001" customHeight="1">
      <c r="A2252" s="137">
        <v>3250</v>
      </c>
      <c r="B2252" s="137"/>
      <c r="C2252" s="137" t="s">
        <v>1921</v>
      </c>
      <c r="D2252" s="137" t="s">
        <v>1922</v>
      </c>
    </row>
    <row r="2253" spans="1:4" ht="20.100000000000001" customHeight="1">
      <c r="A2253" s="137">
        <v>3251</v>
      </c>
      <c r="B2253" s="137"/>
      <c r="C2253" s="137" t="s">
        <v>1921</v>
      </c>
      <c r="D2253" s="137" t="s">
        <v>1923</v>
      </c>
    </row>
    <row r="2254" spans="1:4" ht="20.100000000000001" customHeight="1">
      <c r="A2254" s="137">
        <v>3252</v>
      </c>
      <c r="B2254" s="137"/>
      <c r="C2254" s="137" t="s">
        <v>1921</v>
      </c>
      <c r="D2254" s="137" t="s">
        <v>1924</v>
      </c>
    </row>
    <row r="2255" spans="1:4" ht="20.100000000000001" customHeight="1">
      <c r="A2255" s="137">
        <v>3253</v>
      </c>
      <c r="B2255" s="137"/>
      <c r="C2255" s="137" t="s">
        <v>1921</v>
      </c>
      <c r="D2255" s="137" t="s">
        <v>1925</v>
      </c>
    </row>
    <row r="2256" spans="1:4" ht="20.100000000000001" customHeight="1">
      <c r="A2256" s="137">
        <v>3254</v>
      </c>
      <c r="B2256" s="137"/>
      <c r="C2256" s="137" t="s">
        <v>1921</v>
      </c>
      <c r="D2256" s="137" t="s">
        <v>1926</v>
      </c>
    </row>
    <row r="2257" spans="1:4" ht="20.100000000000001" customHeight="1">
      <c r="A2257" s="137">
        <v>3255</v>
      </c>
      <c r="B2257" s="137"/>
      <c r="C2257" s="137" t="s">
        <v>1921</v>
      </c>
      <c r="D2257" s="137" t="s">
        <v>1927</v>
      </c>
    </row>
    <row r="2258" spans="1:4" ht="20.100000000000001" customHeight="1">
      <c r="A2258" s="137">
        <v>3256</v>
      </c>
      <c r="B2258" s="137"/>
      <c r="C2258" s="137" t="s">
        <v>1921</v>
      </c>
      <c r="D2258" s="137" t="s">
        <v>1928</v>
      </c>
    </row>
    <row r="2259" spans="1:4" ht="20.100000000000001" customHeight="1">
      <c r="A2259" s="137">
        <v>3257</v>
      </c>
      <c r="B2259" s="137"/>
      <c r="C2259" s="137" t="s">
        <v>1921</v>
      </c>
      <c r="D2259" s="137" t="s">
        <v>1929</v>
      </c>
    </row>
    <row r="2260" spans="1:4" ht="20.100000000000001" customHeight="1">
      <c r="A2260" s="137">
        <v>3258</v>
      </c>
      <c r="B2260" s="137"/>
      <c r="C2260" s="137" t="s">
        <v>1921</v>
      </c>
      <c r="D2260" s="137" t="s">
        <v>1930</v>
      </c>
    </row>
    <row r="2261" spans="1:4" ht="20.100000000000001" customHeight="1">
      <c r="A2261" s="137">
        <v>3259</v>
      </c>
      <c r="B2261" s="137"/>
      <c r="C2261" s="137" t="s">
        <v>1921</v>
      </c>
      <c r="D2261" s="137" t="s">
        <v>1931</v>
      </c>
    </row>
    <row r="2262" spans="1:4" ht="20.100000000000001" customHeight="1">
      <c r="A2262" s="137">
        <v>3260</v>
      </c>
      <c r="B2262" s="137"/>
      <c r="C2262" s="137" t="s">
        <v>1921</v>
      </c>
      <c r="D2262" s="137" t="s">
        <v>1932</v>
      </c>
    </row>
    <row r="2263" spans="1:4" ht="20.100000000000001" customHeight="1">
      <c r="A2263" s="137">
        <v>3261</v>
      </c>
      <c r="B2263" s="137"/>
      <c r="C2263" s="137" t="s">
        <v>1921</v>
      </c>
      <c r="D2263" s="137" t="s">
        <v>1933</v>
      </c>
    </row>
    <row r="2264" spans="1:4" ht="20.100000000000001" customHeight="1">
      <c r="A2264" s="137">
        <v>3262</v>
      </c>
      <c r="B2264" s="137"/>
      <c r="C2264" s="137" t="s">
        <v>1921</v>
      </c>
      <c r="D2264" s="137" t="s">
        <v>1934</v>
      </c>
    </row>
    <row r="2265" spans="1:4" ht="20.100000000000001" customHeight="1">
      <c r="A2265" s="137">
        <v>3263</v>
      </c>
      <c r="B2265" s="137"/>
      <c r="C2265" s="137" t="s">
        <v>1921</v>
      </c>
      <c r="D2265" s="137" t="s">
        <v>1935</v>
      </c>
    </row>
    <row r="2266" spans="1:4" ht="20.100000000000001" customHeight="1">
      <c r="A2266" s="137">
        <v>3264</v>
      </c>
      <c r="B2266" s="137"/>
      <c r="C2266" s="137" t="s">
        <v>1921</v>
      </c>
      <c r="D2266" s="137" t="s">
        <v>1936</v>
      </c>
    </row>
    <row r="2267" spans="1:4" ht="20.100000000000001" customHeight="1">
      <c r="A2267" s="137">
        <v>3265</v>
      </c>
      <c r="B2267" s="137"/>
      <c r="C2267" s="137" t="s">
        <v>1921</v>
      </c>
      <c r="D2267" s="158"/>
    </row>
    <row r="2268" spans="1:4" ht="20.100000000000001" customHeight="1">
      <c r="A2268" s="137">
        <v>3266</v>
      </c>
      <c r="B2268" s="137"/>
      <c r="C2268" s="137" t="s">
        <v>1921</v>
      </c>
      <c r="D2268" s="158"/>
    </row>
    <row r="2269" spans="1:4" ht="20.100000000000001" customHeight="1">
      <c r="A2269" s="137">
        <v>3267</v>
      </c>
      <c r="B2269" s="137"/>
      <c r="C2269" s="137" t="s">
        <v>1921</v>
      </c>
      <c r="D2269" s="158"/>
    </row>
    <row r="2270" spans="1:4" ht="20.100000000000001" customHeight="1">
      <c r="A2270" s="137">
        <v>3268</v>
      </c>
      <c r="B2270" s="137"/>
      <c r="C2270" s="137" t="s">
        <v>1921</v>
      </c>
      <c r="D2270" s="158"/>
    </row>
    <row r="2271" spans="1:4" ht="20.100000000000001" customHeight="1">
      <c r="A2271" s="137">
        <v>3269</v>
      </c>
      <c r="B2271" s="137"/>
      <c r="C2271" s="137" t="s">
        <v>1921</v>
      </c>
      <c r="D2271" s="158"/>
    </row>
    <row r="2272" spans="1:4" ht="20.100000000000001" customHeight="1">
      <c r="A2272" s="137">
        <v>3270</v>
      </c>
      <c r="B2272" s="137"/>
      <c r="C2272" s="137" t="s">
        <v>1937</v>
      </c>
      <c r="D2272" s="137" t="s">
        <v>1938</v>
      </c>
    </row>
    <row r="2273" spans="1:4" ht="20.100000000000001" customHeight="1">
      <c r="A2273" s="137">
        <v>3271</v>
      </c>
      <c r="B2273" s="137"/>
      <c r="C2273" s="137" t="s">
        <v>1937</v>
      </c>
      <c r="D2273" s="137" t="s">
        <v>1939</v>
      </c>
    </row>
    <row r="2274" spans="1:4" ht="20.100000000000001" customHeight="1">
      <c r="A2274" s="137">
        <v>3272</v>
      </c>
      <c r="B2274" s="137"/>
      <c r="C2274" s="137" t="s">
        <v>1937</v>
      </c>
      <c r="D2274" s="137" t="s">
        <v>1940</v>
      </c>
    </row>
    <row r="2275" spans="1:4" ht="20.100000000000001" customHeight="1">
      <c r="A2275" s="137">
        <v>3273</v>
      </c>
      <c r="B2275" s="137"/>
      <c r="C2275" s="137" t="s">
        <v>1937</v>
      </c>
      <c r="D2275" s="137" t="s">
        <v>1941</v>
      </c>
    </row>
    <row r="2276" spans="1:4" ht="20.100000000000001" customHeight="1">
      <c r="A2276" s="137">
        <v>3274</v>
      </c>
      <c r="B2276" s="137"/>
      <c r="C2276" s="137" t="s">
        <v>1937</v>
      </c>
      <c r="D2276" s="137" t="s">
        <v>1942</v>
      </c>
    </row>
    <row r="2277" spans="1:4" ht="20.100000000000001" customHeight="1">
      <c r="A2277" s="137">
        <v>3275</v>
      </c>
      <c r="B2277" s="137"/>
      <c r="C2277" s="137" t="s">
        <v>1937</v>
      </c>
      <c r="D2277" s="137" t="s">
        <v>1943</v>
      </c>
    </row>
    <row r="2278" spans="1:4" ht="20.100000000000001" customHeight="1">
      <c r="A2278" s="137">
        <v>3276</v>
      </c>
      <c r="B2278" s="137"/>
      <c r="C2278" s="137" t="s">
        <v>1937</v>
      </c>
      <c r="D2278" s="137" t="s">
        <v>1944</v>
      </c>
    </row>
    <row r="2279" spans="1:4" ht="20.100000000000001" customHeight="1">
      <c r="A2279" s="137">
        <v>3277</v>
      </c>
      <c r="B2279" s="137"/>
      <c r="C2279" s="137" t="s">
        <v>1937</v>
      </c>
      <c r="D2279" s="137" t="s">
        <v>1945</v>
      </c>
    </row>
    <row r="2280" spans="1:4" ht="20.100000000000001" customHeight="1">
      <c r="A2280" s="137">
        <v>3278</v>
      </c>
      <c r="B2280" s="137"/>
      <c r="C2280" s="137" t="s">
        <v>1937</v>
      </c>
      <c r="D2280" s="137" t="s">
        <v>1946</v>
      </c>
    </row>
    <row r="2281" spans="1:4" ht="20.100000000000001" customHeight="1">
      <c r="A2281" s="137">
        <v>3279</v>
      </c>
      <c r="B2281" s="137"/>
      <c r="C2281" s="137" t="s">
        <v>1937</v>
      </c>
      <c r="D2281" s="137" t="s">
        <v>1947</v>
      </c>
    </row>
    <row r="2282" spans="1:4" ht="20.100000000000001" customHeight="1">
      <c r="A2282" s="137">
        <v>3280</v>
      </c>
      <c r="B2282" s="137"/>
      <c r="C2282" s="137" t="s">
        <v>1937</v>
      </c>
      <c r="D2282" s="137" t="s">
        <v>1948</v>
      </c>
    </row>
    <row r="2283" spans="1:4" ht="20.100000000000001" customHeight="1">
      <c r="A2283" s="137">
        <v>3281</v>
      </c>
      <c r="B2283" s="137"/>
      <c r="C2283" s="137" t="s">
        <v>1937</v>
      </c>
      <c r="D2283" s="137" t="s">
        <v>1949</v>
      </c>
    </row>
    <row r="2284" spans="1:4" ht="20.100000000000001" customHeight="1">
      <c r="A2284" s="137">
        <v>3282</v>
      </c>
      <c r="B2284" s="137"/>
      <c r="C2284" s="137" t="s">
        <v>1937</v>
      </c>
      <c r="D2284" s="137" t="s">
        <v>1950</v>
      </c>
    </row>
    <row r="2285" spans="1:4" ht="20.100000000000001" customHeight="1">
      <c r="A2285" s="137">
        <v>3283</v>
      </c>
      <c r="B2285" s="137"/>
      <c r="C2285" s="137" t="s">
        <v>1937</v>
      </c>
      <c r="D2285" s="137" t="s">
        <v>1951</v>
      </c>
    </row>
    <row r="2286" spans="1:4" ht="20.100000000000001" customHeight="1">
      <c r="A2286" s="137">
        <v>3284</v>
      </c>
      <c r="B2286" s="137"/>
      <c r="C2286" s="137" t="s">
        <v>1937</v>
      </c>
      <c r="D2286" s="137" t="s">
        <v>1952</v>
      </c>
    </row>
    <row r="2287" spans="1:4" ht="20.100000000000001" customHeight="1">
      <c r="A2287" s="137">
        <v>3285</v>
      </c>
      <c r="B2287" s="137"/>
      <c r="C2287" s="137" t="s">
        <v>1937</v>
      </c>
      <c r="D2287" s="158"/>
    </row>
    <row r="2288" spans="1:4" ht="20.100000000000001" customHeight="1">
      <c r="A2288" s="137">
        <v>3286</v>
      </c>
      <c r="B2288" s="137"/>
      <c r="C2288" s="137" t="s">
        <v>1937</v>
      </c>
      <c r="D2288" s="158"/>
    </row>
    <row r="2289" spans="1:4" ht="20.100000000000001" customHeight="1">
      <c r="A2289" s="137">
        <v>3287</v>
      </c>
      <c r="B2289" s="137"/>
      <c r="C2289" s="137" t="s">
        <v>1937</v>
      </c>
      <c r="D2289" s="158"/>
    </row>
    <row r="2290" spans="1:4" ht="20.100000000000001" customHeight="1">
      <c r="A2290" s="137">
        <v>3288</v>
      </c>
      <c r="B2290" s="137"/>
      <c r="C2290" s="137" t="s">
        <v>1937</v>
      </c>
      <c r="D2290" s="158"/>
    </row>
    <row r="2291" spans="1:4" ht="20.100000000000001" customHeight="1">
      <c r="A2291" s="137">
        <v>3289</v>
      </c>
      <c r="B2291" s="137"/>
      <c r="C2291" s="137" t="s">
        <v>1937</v>
      </c>
      <c r="D2291" s="158"/>
    </row>
    <row r="2292" spans="1:4" ht="20.100000000000001" customHeight="1">
      <c r="A2292" s="137">
        <v>3290</v>
      </c>
      <c r="B2292" s="137"/>
      <c r="C2292" s="137" t="s">
        <v>1953</v>
      </c>
      <c r="D2292" s="137" t="s">
        <v>1954</v>
      </c>
    </row>
    <row r="2293" spans="1:4" ht="20.100000000000001" customHeight="1">
      <c r="A2293" s="137">
        <v>3291</v>
      </c>
      <c r="B2293" s="137"/>
      <c r="C2293" s="137" t="s">
        <v>1953</v>
      </c>
      <c r="D2293" s="137" t="s">
        <v>1955</v>
      </c>
    </row>
    <row r="2294" spans="1:4" ht="20.100000000000001" customHeight="1">
      <c r="A2294" s="137">
        <v>3292</v>
      </c>
      <c r="B2294" s="137"/>
      <c r="C2294" s="137" t="s">
        <v>1953</v>
      </c>
      <c r="D2294" s="137" t="s">
        <v>1956</v>
      </c>
    </row>
    <row r="2295" spans="1:4" ht="20.100000000000001" customHeight="1">
      <c r="A2295" s="137">
        <v>3293</v>
      </c>
      <c r="B2295" s="137"/>
      <c r="C2295" s="137" t="s">
        <v>1953</v>
      </c>
      <c r="D2295" s="137" t="s">
        <v>1957</v>
      </c>
    </row>
    <row r="2296" spans="1:4" ht="20.100000000000001" customHeight="1">
      <c r="A2296" s="137">
        <v>3294</v>
      </c>
      <c r="B2296" s="137"/>
      <c r="C2296" s="137" t="s">
        <v>1953</v>
      </c>
      <c r="D2296" s="137" t="s">
        <v>1958</v>
      </c>
    </row>
    <row r="2297" spans="1:4" ht="20.100000000000001" customHeight="1">
      <c r="A2297" s="137">
        <v>3295</v>
      </c>
      <c r="B2297" s="137"/>
      <c r="C2297" s="137" t="s">
        <v>1953</v>
      </c>
      <c r="D2297" s="137" t="s">
        <v>1959</v>
      </c>
    </row>
    <row r="2298" spans="1:4" ht="20.100000000000001" customHeight="1">
      <c r="A2298" s="137">
        <v>3296</v>
      </c>
      <c r="B2298" s="137"/>
      <c r="C2298" s="137" t="s">
        <v>1953</v>
      </c>
      <c r="D2298" s="137" t="s">
        <v>1960</v>
      </c>
    </row>
    <row r="2299" spans="1:4" ht="20.100000000000001" customHeight="1">
      <c r="A2299" s="137">
        <v>3297</v>
      </c>
      <c r="B2299" s="137"/>
      <c r="C2299" s="137" t="s">
        <v>1953</v>
      </c>
      <c r="D2299" s="137" t="s">
        <v>1961</v>
      </c>
    </row>
    <row r="2300" spans="1:4" ht="20.100000000000001" customHeight="1">
      <c r="A2300" s="137">
        <v>3298</v>
      </c>
      <c r="B2300" s="137"/>
      <c r="C2300" s="137" t="s">
        <v>1953</v>
      </c>
      <c r="D2300" s="137" t="s">
        <v>1962</v>
      </c>
    </row>
    <row r="2301" spans="1:4" ht="20.100000000000001" customHeight="1">
      <c r="A2301" s="137">
        <v>3299</v>
      </c>
      <c r="B2301" s="137"/>
      <c r="C2301" s="137" t="s">
        <v>1953</v>
      </c>
      <c r="D2301" s="137" t="s">
        <v>1963</v>
      </c>
    </row>
    <row r="2302" spans="1:4" ht="20.100000000000001" customHeight="1">
      <c r="A2302" s="137">
        <v>3300</v>
      </c>
      <c r="B2302" s="137"/>
      <c r="C2302" s="137" t="s">
        <v>1953</v>
      </c>
      <c r="D2302" s="137" t="s">
        <v>1964</v>
      </c>
    </row>
    <row r="2303" spans="1:4" ht="20.100000000000001" customHeight="1">
      <c r="A2303" s="137">
        <v>3301</v>
      </c>
      <c r="B2303" s="137"/>
      <c r="C2303" s="137" t="s">
        <v>1953</v>
      </c>
      <c r="D2303" s="137" t="s">
        <v>1965</v>
      </c>
    </row>
    <row r="2304" spans="1:4" ht="20.100000000000001" customHeight="1">
      <c r="A2304" s="137">
        <v>3302</v>
      </c>
      <c r="B2304" s="137"/>
      <c r="C2304" s="137" t="s">
        <v>1953</v>
      </c>
      <c r="D2304" s="158"/>
    </row>
    <row r="2305" spans="1:4" ht="20.100000000000001" customHeight="1">
      <c r="A2305" s="137">
        <v>3303</v>
      </c>
      <c r="B2305" s="137"/>
      <c r="C2305" s="137" t="s">
        <v>1953</v>
      </c>
      <c r="D2305" s="158"/>
    </row>
    <row r="2306" spans="1:4" ht="20.100000000000001" customHeight="1">
      <c r="A2306" s="137">
        <v>3304</v>
      </c>
      <c r="B2306" s="137"/>
      <c r="C2306" s="137" t="s">
        <v>1953</v>
      </c>
      <c r="D2306" s="158"/>
    </row>
    <row r="2307" spans="1:4" ht="20.100000000000001" customHeight="1">
      <c r="A2307" s="137">
        <v>3305</v>
      </c>
      <c r="B2307" s="137"/>
      <c r="C2307" s="137" t="s">
        <v>1953</v>
      </c>
      <c r="D2307" s="158"/>
    </row>
    <row r="2308" spans="1:4" ht="20.100000000000001" customHeight="1">
      <c r="A2308" s="137">
        <v>3306</v>
      </c>
      <c r="B2308" s="137"/>
      <c r="C2308" s="137" t="s">
        <v>1953</v>
      </c>
      <c r="D2308" s="158"/>
    </row>
    <row r="2309" spans="1:4" ht="20.100000000000001" customHeight="1">
      <c r="A2309" s="137">
        <v>3307</v>
      </c>
      <c r="B2309" s="137"/>
      <c r="C2309" s="137" t="s">
        <v>1953</v>
      </c>
      <c r="D2309" s="158"/>
    </row>
    <row r="2310" spans="1:4" ht="20.100000000000001" customHeight="1">
      <c r="A2310" s="137">
        <v>3308</v>
      </c>
      <c r="B2310" s="137"/>
      <c r="C2310" s="137" t="s">
        <v>1953</v>
      </c>
      <c r="D2310" s="158"/>
    </row>
    <row r="2311" spans="1:4" ht="20.100000000000001" customHeight="1">
      <c r="A2311" s="137">
        <v>3309</v>
      </c>
      <c r="B2311" s="137"/>
      <c r="C2311" s="137" t="s">
        <v>1953</v>
      </c>
      <c r="D2311" s="158"/>
    </row>
    <row r="2312" spans="1:4" ht="20.100000000000001" customHeight="1">
      <c r="A2312" s="137">
        <v>3310</v>
      </c>
      <c r="B2312" s="137"/>
      <c r="C2312" s="137" t="s">
        <v>1966</v>
      </c>
      <c r="D2312" s="137" t="s">
        <v>1938</v>
      </c>
    </row>
    <row r="2313" spans="1:4" ht="20.100000000000001" customHeight="1">
      <c r="A2313" s="137">
        <v>3311</v>
      </c>
      <c r="B2313" s="137"/>
      <c r="C2313" s="137" t="s">
        <v>1966</v>
      </c>
      <c r="D2313" s="137" t="s">
        <v>1939</v>
      </c>
    </row>
    <row r="2314" spans="1:4" ht="20.100000000000001" customHeight="1">
      <c r="A2314" s="137">
        <v>3312</v>
      </c>
      <c r="B2314" s="137"/>
      <c r="C2314" s="137" t="s">
        <v>1966</v>
      </c>
      <c r="D2314" s="137" t="s">
        <v>1940</v>
      </c>
    </row>
    <row r="2315" spans="1:4" ht="20.100000000000001" customHeight="1">
      <c r="A2315" s="137">
        <v>3313</v>
      </c>
      <c r="B2315" s="137"/>
      <c r="C2315" s="137" t="s">
        <v>1966</v>
      </c>
      <c r="D2315" s="137" t="s">
        <v>1941</v>
      </c>
    </row>
    <row r="2316" spans="1:4" ht="20.100000000000001" customHeight="1">
      <c r="A2316" s="137">
        <v>3314</v>
      </c>
      <c r="B2316" s="137"/>
      <c r="C2316" s="137" t="s">
        <v>1966</v>
      </c>
      <c r="D2316" s="137" t="s">
        <v>1942</v>
      </c>
    </row>
    <row r="2317" spans="1:4" ht="20.100000000000001" customHeight="1">
      <c r="A2317" s="137">
        <v>3315</v>
      </c>
      <c r="B2317" s="137"/>
      <c r="C2317" s="137" t="s">
        <v>1966</v>
      </c>
      <c r="D2317" s="137" t="s">
        <v>1943</v>
      </c>
    </row>
    <row r="2318" spans="1:4" ht="20.100000000000001" customHeight="1">
      <c r="A2318" s="137">
        <v>3316</v>
      </c>
      <c r="B2318" s="137"/>
      <c r="C2318" s="137" t="s">
        <v>1966</v>
      </c>
      <c r="D2318" s="137" t="s">
        <v>1944</v>
      </c>
    </row>
    <row r="2319" spans="1:4" ht="20.100000000000001" customHeight="1">
      <c r="A2319" s="137">
        <v>3317</v>
      </c>
      <c r="B2319" s="137"/>
      <c r="C2319" s="137" t="s">
        <v>1966</v>
      </c>
      <c r="D2319" s="137" t="s">
        <v>1945</v>
      </c>
    </row>
    <row r="2320" spans="1:4" ht="20.100000000000001" customHeight="1">
      <c r="A2320" s="137">
        <v>3318</v>
      </c>
      <c r="B2320" s="137"/>
      <c r="C2320" s="137" t="s">
        <v>1966</v>
      </c>
      <c r="D2320" s="137" t="s">
        <v>1946</v>
      </c>
    </row>
    <row r="2321" spans="1:4" ht="20.100000000000001" customHeight="1">
      <c r="A2321" s="137">
        <v>3319</v>
      </c>
      <c r="B2321" s="137"/>
      <c r="C2321" s="137" t="s">
        <v>1966</v>
      </c>
      <c r="D2321" s="137" t="s">
        <v>1947</v>
      </c>
    </row>
    <row r="2322" spans="1:4" ht="20.100000000000001" customHeight="1">
      <c r="A2322" s="137">
        <v>3320</v>
      </c>
      <c r="B2322" s="137"/>
      <c r="C2322" s="137" t="s">
        <v>1966</v>
      </c>
      <c r="D2322" s="137" t="s">
        <v>1948</v>
      </c>
    </row>
    <row r="2323" spans="1:4" ht="20.100000000000001" customHeight="1">
      <c r="A2323" s="137">
        <v>3321</v>
      </c>
      <c r="B2323" s="137"/>
      <c r="C2323" s="137" t="s">
        <v>1966</v>
      </c>
      <c r="D2323" s="137" t="s">
        <v>1949</v>
      </c>
    </row>
    <row r="2324" spans="1:4" ht="20.100000000000001" customHeight="1">
      <c r="A2324" s="137">
        <v>3322</v>
      </c>
      <c r="B2324" s="137"/>
      <c r="C2324" s="137" t="s">
        <v>1966</v>
      </c>
      <c r="D2324" s="137" t="s">
        <v>1950</v>
      </c>
    </row>
    <row r="2325" spans="1:4" ht="20.100000000000001" customHeight="1">
      <c r="A2325" s="137">
        <v>3323</v>
      </c>
      <c r="B2325" s="137"/>
      <c r="C2325" s="137" t="s">
        <v>1966</v>
      </c>
      <c r="D2325" s="137" t="s">
        <v>1951</v>
      </c>
    </row>
    <row r="2326" spans="1:4" ht="20.100000000000001" customHeight="1">
      <c r="A2326" s="137">
        <v>3324</v>
      </c>
      <c r="B2326" s="137"/>
      <c r="C2326" s="137" t="s">
        <v>1966</v>
      </c>
      <c r="D2326" s="137" t="s">
        <v>1952</v>
      </c>
    </row>
    <row r="2327" spans="1:4" ht="20.100000000000001" customHeight="1">
      <c r="A2327" s="137">
        <v>3325</v>
      </c>
      <c r="B2327" s="137"/>
      <c r="C2327" s="137" t="s">
        <v>1966</v>
      </c>
      <c r="D2327" s="158"/>
    </row>
    <row r="2328" spans="1:4" ht="20.100000000000001" customHeight="1">
      <c r="A2328" s="137">
        <v>3326</v>
      </c>
      <c r="B2328" s="137"/>
      <c r="C2328" s="137" t="s">
        <v>1966</v>
      </c>
      <c r="D2328" s="158"/>
    </row>
    <row r="2329" spans="1:4" ht="20.100000000000001" customHeight="1">
      <c r="A2329" s="137">
        <v>3327</v>
      </c>
      <c r="B2329" s="137"/>
      <c r="C2329" s="137" t="s">
        <v>1966</v>
      </c>
      <c r="D2329" s="158"/>
    </row>
    <row r="2330" spans="1:4" ht="20.100000000000001" customHeight="1">
      <c r="A2330" s="137">
        <v>3328</v>
      </c>
      <c r="B2330" s="137"/>
      <c r="C2330" s="137" t="s">
        <v>1966</v>
      </c>
      <c r="D2330" s="158"/>
    </row>
    <row r="2331" spans="1:4" ht="20.100000000000001" customHeight="1">
      <c r="A2331" s="137">
        <v>3329</v>
      </c>
      <c r="B2331" s="137"/>
      <c r="C2331" s="137" t="s">
        <v>1966</v>
      </c>
      <c r="D2331" s="158"/>
    </row>
    <row r="2332" spans="1:4" ht="20.100000000000001" customHeight="1">
      <c r="A2332" s="137">
        <v>3330</v>
      </c>
      <c r="B2332" s="137"/>
      <c r="C2332" s="137" t="s">
        <v>1967</v>
      </c>
      <c r="D2332" s="137" t="s">
        <v>1968</v>
      </c>
    </row>
    <row r="2333" spans="1:4" ht="20.100000000000001" customHeight="1">
      <c r="A2333" s="137">
        <v>3331</v>
      </c>
      <c r="B2333" s="137"/>
      <c r="C2333" s="137" t="s">
        <v>1967</v>
      </c>
      <c r="D2333" s="137" t="s">
        <v>1969</v>
      </c>
    </row>
    <row r="2334" spans="1:4" ht="20.100000000000001" customHeight="1">
      <c r="A2334" s="137">
        <v>3332</v>
      </c>
      <c r="B2334" s="137"/>
      <c r="C2334" s="137" t="s">
        <v>1967</v>
      </c>
      <c r="D2334" s="137" t="s">
        <v>1970</v>
      </c>
    </row>
    <row r="2335" spans="1:4" ht="20.100000000000001" customHeight="1">
      <c r="A2335" s="137">
        <v>3333</v>
      </c>
      <c r="B2335" s="137"/>
      <c r="C2335" s="137" t="s">
        <v>1967</v>
      </c>
      <c r="D2335" s="137" t="s">
        <v>1971</v>
      </c>
    </row>
    <row r="2336" spans="1:4" ht="20.100000000000001" customHeight="1">
      <c r="A2336" s="137">
        <v>3334</v>
      </c>
      <c r="B2336" s="137"/>
      <c r="C2336" s="137" t="s">
        <v>1967</v>
      </c>
      <c r="D2336" s="137" t="s">
        <v>1972</v>
      </c>
    </row>
    <row r="2337" spans="1:4" ht="20.100000000000001" customHeight="1">
      <c r="A2337" s="137">
        <v>3335</v>
      </c>
      <c r="B2337" s="137"/>
      <c r="C2337" s="137" t="s">
        <v>1967</v>
      </c>
      <c r="D2337" s="137" t="s">
        <v>1973</v>
      </c>
    </row>
    <row r="2338" spans="1:4" ht="20.100000000000001" customHeight="1">
      <c r="A2338" s="137">
        <v>3336</v>
      </c>
      <c r="B2338" s="137"/>
      <c r="C2338" s="137" t="s">
        <v>1967</v>
      </c>
      <c r="D2338" s="137" t="s">
        <v>1974</v>
      </c>
    </row>
    <row r="2339" spans="1:4" ht="20.100000000000001" customHeight="1">
      <c r="A2339" s="137">
        <v>3337</v>
      </c>
      <c r="B2339" s="137"/>
      <c r="C2339" s="137" t="s">
        <v>1967</v>
      </c>
      <c r="D2339" s="137" t="s">
        <v>1975</v>
      </c>
    </row>
    <row r="2340" spans="1:4" ht="20.100000000000001" customHeight="1">
      <c r="A2340" s="137">
        <v>3338</v>
      </c>
      <c r="B2340" s="137"/>
      <c r="C2340" s="137" t="s">
        <v>1967</v>
      </c>
      <c r="D2340" s="137" t="s">
        <v>1976</v>
      </c>
    </row>
    <row r="2341" spans="1:4" ht="20.100000000000001" customHeight="1">
      <c r="A2341" s="137">
        <v>3339</v>
      </c>
      <c r="B2341" s="137"/>
      <c r="C2341" s="137" t="s">
        <v>1967</v>
      </c>
      <c r="D2341" s="137" t="s">
        <v>1977</v>
      </c>
    </row>
    <row r="2342" spans="1:4" ht="20.100000000000001" customHeight="1">
      <c r="A2342" s="137">
        <v>3340</v>
      </c>
      <c r="B2342" s="137"/>
      <c r="C2342" s="137" t="s">
        <v>1967</v>
      </c>
      <c r="D2342" s="137" t="s">
        <v>1978</v>
      </c>
    </row>
    <row r="2343" spans="1:4" ht="20.100000000000001" customHeight="1">
      <c r="A2343" s="137">
        <v>3341</v>
      </c>
      <c r="B2343" s="137"/>
      <c r="C2343" s="137" t="s">
        <v>1967</v>
      </c>
      <c r="D2343" s="137" t="s">
        <v>1979</v>
      </c>
    </row>
    <row r="2344" spans="1:4" ht="20.100000000000001" customHeight="1">
      <c r="A2344" s="137">
        <v>3342</v>
      </c>
      <c r="B2344" s="137"/>
      <c r="C2344" s="137" t="s">
        <v>1967</v>
      </c>
      <c r="D2344" s="137" t="s">
        <v>1980</v>
      </c>
    </row>
    <row r="2345" spans="1:4" ht="20.100000000000001" customHeight="1">
      <c r="A2345" s="137">
        <v>3343</v>
      </c>
      <c r="B2345" s="137"/>
      <c r="C2345" s="137" t="s">
        <v>1967</v>
      </c>
      <c r="D2345" s="137" t="s">
        <v>1981</v>
      </c>
    </row>
    <row r="2346" spans="1:4" ht="20.100000000000001" customHeight="1">
      <c r="A2346" s="137">
        <v>3344</v>
      </c>
      <c r="B2346" s="137"/>
      <c r="C2346" s="137" t="s">
        <v>1967</v>
      </c>
      <c r="D2346" s="137" t="s">
        <v>1982</v>
      </c>
    </row>
    <row r="2347" spans="1:4" ht="20.100000000000001" customHeight="1">
      <c r="A2347" s="137">
        <v>3345</v>
      </c>
      <c r="B2347" s="137"/>
      <c r="C2347" s="137" t="s">
        <v>1967</v>
      </c>
      <c r="D2347" s="137" t="s">
        <v>1983</v>
      </c>
    </row>
    <row r="2348" spans="1:4" ht="20.100000000000001" customHeight="1">
      <c r="A2348" s="137">
        <v>3346</v>
      </c>
      <c r="B2348" s="137"/>
      <c r="C2348" s="137" t="s">
        <v>1967</v>
      </c>
      <c r="D2348" s="137" t="s">
        <v>1984</v>
      </c>
    </row>
    <row r="2349" spans="1:4" ht="20.100000000000001" customHeight="1">
      <c r="A2349" s="137">
        <v>3347</v>
      </c>
      <c r="B2349" s="137"/>
      <c r="C2349" s="137" t="s">
        <v>1967</v>
      </c>
      <c r="D2349" s="137" t="s">
        <v>1985</v>
      </c>
    </row>
    <row r="2350" spans="1:4" ht="20.100000000000001" customHeight="1">
      <c r="A2350" s="137">
        <v>3348</v>
      </c>
      <c r="B2350" s="137"/>
      <c r="C2350" s="137" t="s">
        <v>1967</v>
      </c>
      <c r="D2350" s="137" t="s">
        <v>1986</v>
      </c>
    </row>
    <row r="2351" spans="1:4" ht="20.100000000000001" customHeight="1">
      <c r="A2351" s="137">
        <v>3349</v>
      </c>
      <c r="B2351" s="137"/>
      <c r="C2351" s="137" t="s">
        <v>1967</v>
      </c>
      <c r="D2351" s="137" t="s">
        <v>1987</v>
      </c>
    </row>
    <row r="2352" spans="1:4" ht="20.100000000000001" customHeight="1">
      <c r="A2352" s="137">
        <v>3350</v>
      </c>
      <c r="B2352" s="137"/>
      <c r="C2352" s="137" t="s">
        <v>1967</v>
      </c>
      <c r="D2352" s="137" t="s">
        <v>1988</v>
      </c>
    </row>
    <row r="2353" spans="1:4" ht="20.100000000000001" customHeight="1">
      <c r="A2353" s="137">
        <v>3351</v>
      </c>
      <c r="B2353" s="137"/>
      <c r="C2353" s="137" t="s">
        <v>1967</v>
      </c>
      <c r="D2353" s="137" t="s">
        <v>1989</v>
      </c>
    </row>
    <row r="2354" spans="1:4" ht="20.100000000000001" customHeight="1">
      <c r="A2354" s="137">
        <v>3352</v>
      </c>
      <c r="B2354" s="137"/>
      <c r="C2354" s="137" t="s">
        <v>1967</v>
      </c>
      <c r="D2354" s="137" t="s">
        <v>1990</v>
      </c>
    </row>
    <row r="2355" spans="1:4" ht="20.100000000000001" customHeight="1">
      <c r="A2355" s="137">
        <v>3353</v>
      </c>
      <c r="B2355" s="137"/>
      <c r="C2355" s="137" t="s">
        <v>1967</v>
      </c>
      <c r="D2355" s="158"/>
    </row>
    <row r="2356" spans="1:4" ht="20.100000000000001" customHeight="1">
      <c r="A2356" s="137">
        <v>3354</v>
      </c>
      <c r="B2356" s="137"/>
      <c r="C2356" s="137" t="s">
        <v>1967</v>
      </c>
      <c r="D2356" s="158"/>
    </row>
    <row r="2357" spans="1:4" ht="20.100000000000001" customHeight="1">
      <c r="A2357" s="137">
        <v>3355</v>
      </c>
      <c r="B2357" s="137"/>
      <c r="C2357" s="137" t="s">
        <v>1967</v>
      </c>
      <c r="D2357" s="158"/>
    </row>
    <row r="2358" spans="1:4" ht="20.100000000000001" customHeight="1">
      <c r="A2358" s="137">
        <v>3356</v>
      </c>
      <c r="B2358" s="137"/>
      <c r="C2358" s="137" t="s">
        <v>1967</v>
      </c>
      <c r="D2358" s="158"/>
    </row>
    <row r="2359" spans="1:4" ht="20.100000000000001" customHeight="1">
      <c r="A2359" s="137">
        <v>3357</v>
      </c>
      <c r="B2359" s="137"/>
      <c r="C2359" s="137" t="s">
        <v>1967</v>
      </c>
      <c r="D2359" s="158"/>
    </row>
    <row r="2360" spans="1:4" ht="20.100000000000001" customHeight="1">
      <c r="A2360" s="137">
        <v>3358</v>
      </c>
      <c r="B2360" s="137"/>
      <c r="C2360" s="137" t="s">
        <v>1967</v>
      </c>
      <c r="D2360" s="158"/>
    </row>
    <row r="2361" spans="1:4" ht="20.100000000000001" customHeight="1">
      <c r="A2361" s="137">
        <v>3359</v>
      </c>
      <c r="B2361" s="137"/>
      <c r="C2361" s="137" t="s">
        <v>1967</v>
      </c>
      <c r="D2361" s="158"/>
    </row>
    <row r="2362" spans="1:4" ht="20.100000000000001" customHeight="1">
      <c r="A2362" s="137">
        <v>3360</v>
      </c>
      <c r="B2362" s="137"/>
      <c r="C2362" s="137" t="s">
        <v>1991</v>
      </c>
      <c r="D2362" s="137" t="s">
        <v>1968</v>
      </c>
    </row>
    <row r="2363" spans="1:4" ht="20.100000000000001" customHeight="1">
      <c r="A2363" s="137">
        <v>3361</v>
      </c>
      <c r="B2363" s="137"/>
      <c r="C2363" s="137" t="s">
        <v>1991</v>
      </c>
      <c r="D2363" s="137" t="s">
        <v>1969</v>
      </c>
    </row>
    <row r="2364" spans="1:4" ht="20.100000000000001" customHeight="1">
      <c r="A2364" s="137">
        <v>3362</v>
      </c>
      <c r="B2364" s="137"/>
      <c r="C2364" s="137" t="s">
        <v>1991</v>
      </c>
      <c r="D2364" s="137" t="s">
        <v>1970</v>
      </c>
    </row>
    <row r="2365" spans="1:4" ht="20.100000000000001" customHeight="1">
      <c r="A2365" s="137">
        <v>3363</v>
      </c>
      <c r="B2365" s="137"/>
      <c r="C2365" s="137" t="s">
        <v>1991</v>
      </c>
      <c r="D2365" s="137" t="s">
        <v>1971</v>
      </c>
    </row>
    <row r="2366" spans="1:4" ht="20.100000000000001" customHeight="1">
      <c r="A2366" s="137">
        <v>3364</v>
      </c>
      <c r="B2366" s="137"/>
      <c r="C2366" s="137" t="s">
        <v>1991</v>
      </c>
      <c r="D2366" s="137" t="s">
        <v>1972</v>
      </c>
    </row>
    <row r="2367" spans="1:4" ht="20.100000000000001" customHeight="1">
      <c r="A2367" s="137">
        <v>3365</v>
      </c>
      <c r="B2367" s="137"/>
      <c r="C2367" s="137" t="s">
        <v>1991</v>
      </c>
      <c r="D2367" s="137" t="s">
        <v>1992</v>
      </c>
    </row>
    <row r="2368" spans="1:4" ht="20.100000000000001" customHeight="1">
      <c r="A2368" s="137">
        <v>3366</v>
      </c>
      <c r="B2368" s="137"/>
      <c r="C2368" s="137" t="s">
        <v>1991</v>
      </c>
      <c r="D2368" s="137" t="s">
        <v>1974</v>
      </c>
    </row>
    <row r="2369" spans="1:4" ht="20.100000000000001" customHeight="1">
      <c r="A2369" s="137">
        <v>3367</v>
      </c>
      <c r="B2369" s="137"/>
      <c r="C2369" s="137" t="s">
        <v>1991</v>
      </c>
      <c r="D2369" s="137" t="s">
        <v>1993</v>
      </c>
    </row>
    <row r="2370" spans="1:4" ht="20.100000000000001" customHeight="1">
      <c r="A2370" s="137">
        <v>3368</v>
      </c>
      <c r="B2370" s="137"/>
      <c r="C2370" s="137" t="s">
        <v>1991</v>
      </c>
      <c r="D2370" s="137" t="s">
        <v>1976</v>
      </c>
    </row>
    <row r="2371" spans="1:4" ht="20.100000000000001" customHeight="1">
      <c r="A2371" s="137">
        <v>3369</v>
      </c>
      <c r="B2371" s="137"/>
      <c r="C2371" s="137" t="s">
        <v>1991</v>
      </c>
      <c r="D2371" s="137" t="s">
        <v>1994</v>
      </c>
    </row>
    <row r="2372" spans="1:4" ht="20.100000000000001" customHeight="1">
      <c r="A2372" s="137">
        <v>3370</v>
      </c>
      <c r="B2372" s="137"/>
      <c r="C2372" s="137" t="s">
        <v>1991</v>
      </c>
      <c r="D2372" s="137" t="s">
        <v>1995</v>
      </c>
    </row>
    <row r="2373" spans="1:4" ht="20.100000000000001" customHeight="1">
      <c r="A2373" s="137">
        <v>3371</v>
      </c>
      <c r="B2373" s="137"/>
      <c r="C2373" s="137" t="s">
        <v>1991</v>
      </c>
      <c r="D2373" s="137" t="s">
        <v>1996</v>
      </c>
    </row>
    <row r="2374" spans="1:4" ht="20.100000000000001" customHeight="1">
      <c r="A2374" s="137">
        <v>3372</v>
      </c>
      <c r="B2374" s="137"/>
      <c r="C2374" s="137" t="s">
        <v>1991</v>
      </c>
      <c r="D2374" s="137" t="s">
        <v>1997</v>
      </c>
    </row>
    <row r="2375" spans="1:4" ht="20.100000000000001" customHeight="1">
      <c r="A2375" s="137">
        <v>3373</v>
      </c>
      <c r="B2375" s="137"/>
      <c r="C2375" s="137" t="s">
        <v>1991</v>
      </c>
      <c r="D2375" s="137" t="s">
        <v>1981</v>
      </c>
    </row>
    <row r="2376" spans="1:4" ht="20.100000000000001" customHeight="1">
      <c r="A2376" s="137">
        <v>3374</v>
      </c>
      <c r="B2376" s="137"/>
      <c r="C2376" s="137" t="s">
        <v>1991</v>
      </c>
      <c r="D2376" s="137" t="s">
        <v>1998</v>
      </c>
    </row>
    <row r="2377" spans="1:4" ht="20.100000000000001" customHeight="1">
      <c r="A2377" s="137">
        <v>3375</v>
      </c>
      <c r="B2377" s="137"/>
      <c r="C2377" s="137" t="s">
        <v>1991</v>
      </c>
      <c r="D2377" s="137" t="s">
        <v>1983</v>
      </c>
    </row>
    <row r="2378" spans="1:4" ht="20.100000000000001" customHeight="1">
      <c r="A2378" s="137">
        <v>3376</v>
      </c>
      <c r="B2378" s="137"/>
      <c r="C2378" s="137" t="s">
        <v>1991</v>
      </c>
      <c r="D2378" s="137" t="s">
        <v>1984</v>
      </c>
    </row>
    <row r="2379" spans="1:4" ht="20.100000000000001" customHeight="1">
      <c r="A2379" s="137">
        <v>3377</v>
      </c>
      <c r="B2379" s="137"/>
      <c r="C2379" s="137" t="s">
        <v>1991</v>
      </c>
      <c r="D2379" s="137" t="s">
        <v>1985</v>
      </c>
    </row>
    <row r="2380" spans="1:4" ht="20.100000000000001" customHeight="1">
      <c r="A2380" s="137">
        <v>3378</v>
      </c>
      <c r="B2380" s="137"/>
      <c r="C2380" s="137" t="s">
        <v>1991</v>
      </c>
      <c r="D2380" s="137" t="s">
        <v>1986</v>
      </c>
    </row>
    <row r="2381" spans="1:4" ht="20.100000000000001" customHeight="1">
      <c r="A2381" s="137">
        <v>3379</v>
      </c>
      <c r="B2381" s="137"/>
      <c r="C2381" s="137" t="s">
        <v>1991</v>
      </c>
      <c r="D2381" s="137" t="s">
        <v>1987</v>
      </c>
    </row>
    <row r="2382" spans="1:4" ht="20.100000000000001" customHeight="1">
      <c r="A2382" s="137">
        <v>3380</v>
      </c>
      <c r="B2382" s="137"/>
      <c r="C2382" s="137" t="s">
        <v>1991</v>
      </c>
      <c r="D2382" s="137" t="s">
        <v>1999</v>
      </c>
    </row>
    <row r="2383" spans="1:4" ht="20.100000000000001" customHeight="1">
      <c r="A2383" s="137">
        <v>3381</v>
      </c>
      <c r="B2383" s="137"/>
      <c r="C2383" s="137" t="s">
        <v>1991</v>
      </c>
      <c r="D2383" s="137" t="s">
        <v>2000</v>
      </c>
    </row>
    <row r="2384" spans="1:4" ht="20.100000000000001" customHeight="1">
      <c r="A2384" s="137">
        <v>3382</v>
      </c>
      <c r="B2384" s="137"/>
      <c r="C2384" s="137" t="s">
        <v>1991</v>
      </c>
      <c r="D2384" s="137" t="s">
        <v>2001</v>
      </c>
    </row>
    <row r="2385" spans="1:4" ht="20.100000000000001" customHeight="1">
      <c r="A2385" s="137">
        <v>3383</v>
      </c>
      <c r="B2385" s="137"/>
      <c r="C2385" s="137" t="s">
        <v>1991</v>
      </c>
      <c r="D2385" s="158"/>
    </row>
    <row r="2386" spans="1:4" ht="20.100000000000001" customHeight="1">
      <c r="A2386" s="137">
        <v>3384</v>
      </c>
      <c r="B2386" s="137"/>
      <c r="C2386" s="137" t="s">
        <v>1991</v>
      </c>
      <c r="D2386" s="158"/>
    </row>
    <row r="2387" spans="1:4" ht="20.100000000000001" customHeight="1">
      <c r="A2387" s="137">
        <v>3385</v>
      </c>
      <c r="B2387" s="137"/>
      <c r="C2387" s="137" t="s">
        <v>1991</v>
      </c>
      <c r="D2387" s="158"/>
    </row>
    <row r="2388" spans="1:4" ht="20.100000000000001" customHeight="1">
      <c r="A2388" s="137">
        <v>3386</v>
      </c>
      <c r="B2388" s="137"/>
      <c r="C2388" s="137" t="s">
        <v>1991</v>
      </c>
      <c r="D2388" s="158"/>
    </row>
    <row r="2389" spans="1:4" ht="20.100000000000001" customHeight="1">
      <c r="A2389" s="137">
        <v>3387</v>
      </c>
      <c r="B2389" s="137"/>
      <c r="C2389" s="137" t="s">
        <v>1991</v>
      </c>
      <c r="D2389" s="158"/>
    </row>
    <row r="2390" spans="1:4" ht="20.100000000000001" customHeight="1">
      <c r="A2390" s="137">
        <v>3388</v>
      </c>
      <c r="B2390" s="137"/>
      <c r="C2390" s="137" t="s">
        <v>1991</v>
      </c>
      <c r="D2390" s="158"/>
    </row>
    <row r="2391" spans="1:4" ht="20.100000000000001" customHeight="1">
      <c r="A2391" s="137">
        <v>3389</v>
      </c>
      <c r="B2391" s="137"/>
      <c r="C2391" s="137" t="s">
        <v>1991</v>
      </c>
      <c r="D2391" s="158"/>
    </row>
    <row r="2392" spans="1:4" ht="20.100000000000001" customHeight="1">
      <c r="A2392" s="137">
        <v>3390</v>
      </c>
      <c r="B2392" s="137"/>
      <c r="C2392" s="137" t="s">
        <v>2002</v>
      </c>
      <c r="D2392" s="137" t="s">
        <v>2003</v>
      </c>
    </row>
    <row r="2393" spans="1:4" ht="20.100000000000001" customHeight="1">
      <c r="A2393" s="137">
        <v>3391</v>
      </c>
      <c r="B2393" s="137"/>
      <c r="C2393" s="137" t="s">
        <v>2002</v>
      </c>
      <c r="D2393" s="137" t="s">
        <v>2004</v>
      </c>
    </row>
    <row r="2394" spans="1:4" ht="20.100000000000001" customHeight="1">
      <c r="A2394" s="137">
        <v>3392</v>
      </c>
      <c r="B2394" s="137"/>
      <c r="C2394" s="137" t="s">
        <v>2002</v>
      </c>
      <c r="D2394" s="137" t="s">
        <v>2005</v>
      </c>
    </row>
    <row r="2395" spans="1:4" ht="20.100000000000001" customHeight="1">
      <c r="A2395" s="137">
        <v>3393</v>
      </c>
      <c r="B2395" s="137"/>
      <c r="C2395" s="137" t="s">
        <v>2002</v>
      </c>
      <c r="D2395" s="137" t="s">
        <v>2006</v>
      </c>
    </row>
    <row r="2396" spans="1:4" ht="20.100000000000001" customHeight="1">
      <c r="A2396" s="137">
        <v>3394</v>
      </c>
      <c r="B2396" s="137"/>
      <c r="C2396" s="137" t="s">
        <v>2002</v>
      </c>
      <c r="D2396" s="137" t="s">
        <v>2007</v>
      </c>
    </row>
    <row r="2397" spans="1:4" ht="20.100000000000001" customHeight="1">
      <c r="A2397" s="137">
        <v>3395</v>
      </c>
      <c r="B2397" s="137"/>
      <c r="C2397" s="137" t="s">
        <v>2002</v>
      </c>
      <c r="D2397" s="137" t="s">
        <v>2008</v>
      </c>
    </row>
    <row r="2398" spans="1:4" ht="20.100000000000001" customHeight="1">
      <c r="A2398" s="137">
        <v>3396</v>
      </c>
      <c r="B2398" s="137"/>
      <c r="C2398" s="137" t="s">
        <v>2002</v>
      </c>
      <c r="D2398" s="137" t="s">
        <v>2009</v>
      </c>
    </row>
    <row r="2399" spans="1:4" ht="20.100000000000001" customHeight="1">
      <c r="A2399" s="137">
        <v>3397</v>
      </c>
      <c r="B2399" s="137"/>
      <c r="C2399" s="137" t="s">
        <v>2002</v>
      </c>
      <c r="D2399" s="137" t="s">
        <v>2010</v>
      </c>
    </row>
    <row r="2400" spans="1:4" ht="20.100000000000001" customHeight="1">
      <c r="A2400" s="137">
        <v>3398</v>
      </c>
      <c r="B2400" s="137"/>
      <c r="C2400" s="137" t="s">
        <v>2002</v>
      </c>
      <c r="D2400" s="137" t="s">
        <v>2011</v>
      </c>
    </row>
    <row r="2401" spans="1:4" ht="20.100000000000001" customHeight="1">
      <c r="A2401" s="137">
        <v>3399</v>
      </c>
      <c r="B2401" s="137"/>
      <c r="C2401" s="137" t="s">
        <v>2002</v>
      </c>
      <c r="D2401" s="137" t="s">
        <v>2012</v>
      </c>
    </row>
    <row r="2402" spans="1:4" ht="20.100000000000001" customHeight="1">
      <c r="A2402" s="137">
        <v>3400</v>
      </c>
      <c r="B2402" s="137"/>
      <c r="C2402" s="137" t="s">
        <v>2002</v>
      </c>
      <c r="D2402" s="137" t="s">
        <v>2013</v>
      </c>
    </row>
    <row r="2403" spans="1:4" ht="20.100000000000001" customHeight="1">
      <c r="A2403" s="137">
        <v>3401</v>
      </c>
      <c r="B2403" s="137"/>
      <c r="C2403" s="137" t="s">
        <v>2002</v>
      </c>
      <c r="D2403" s="137" t="s">
        <v>2014</v>
      </c>
    </row>
    <row r="2404" spans="1:4" ht="20.100000000000001" customHeight="1">
      <c r="A2404" s="137">
        <v>3402</v>
      </c>
      <c r="B2404" s="137"/>
      <c r="C2404" s="137" t="s">
        <v>2002</v>
      </c>
      <c r="D2404" s="137" t="s">
        <v>2015</v>
      </c>
    </row>
    <row r="2405" spans="1:4" ht="20.100000000000001" customHeight="1">
      <c r="A2405" s="137">
        <v>3403</v>
      </c>
      <c r="B2405" s="137"/>
      <c r="C2405" s="137" t="s">
        <v>2002</v>
      </c>
      <c r="D2405" s="137" t="s">
        <v>2016</v>
      </c>
    </row>
    <row r="2406" spans="1:4" ht="20.100000000000001" customHeight="1">
      <c r="A2406" s="137">
        <v>3404</v>
      </c>
      <c r="B2406" s="137"/>
      <c r="C2406" s="137" t="s">
        <v>2002</v>
      </c>
      <c r="D2406" s="137" t="s">
        <v>2017</v>
      </c>
    </row>
    <row r="2407" spans="1:4" ht="20.100000000000001" customHeight="1">
      <c r="A2407" s="137">
        <v>3405</v>
      </c>
      <c r="B2407" s="137"/>
      <c r="C2407" s="137" t="s">
        <v>2002</v>
      </c>
      <c r="D2407" s="137" t="s">
        <v>2018</v>
      </c>
    </row>
    <row r="2408" spans="1:4" ht="20.100000000000001" customHeight="1">
      <c r="A2408" s="137">
        <v>3406</v>
      </c>
      <c r="B2408" s="137"/>
      <c r="C2408" s="137" t="s">
        <v>2002</v>
      </c>
      <c r="D2408" s="158"/>
    </row>
    <row r="2409" spans="1:4" ht="20.100000000000001" customHeight="1">
      <c r="A2409" s="137">
        <v>3407</v>
      </c>
      <c r="B2409" s="137"/>
      <c r="C2409" s="137" t="s">
        <v>2002</v>
      </c>
      <c r="D2409" s="158"/>
    </row>
    <row r="2410" spans="1:4" ht="20.100000000000001" customHeight="1">
      <c r="A2410" s="137">
        <v>3408</v>
      </c>
      <c r="B2410" s="137"/>
      <c r="C2410" s="137" t="s">
        <v>2002</v>
      </c>
      <c r="D2410" s="158"/>
    </row>
    <row r="2411" spans="1:4" ht="20.100000000000001" customHeight="1">
      <c r="A2411" s="137">
        <v>3409</v>
      </c>
      <c r="B2411" s="137"/>
      <c r="C2411" s="137" t="s">
        <v>2002</v>
      </c>
      <c r="D2411" s="158"/>
    </row>
    <row r="2412" spans="1:4" ht="20.100000000000001" customHeight="1">
      <c r="A2412" s="137">
        <v>3410</v>
      </c>
      <c r="B2412" s="137"/>
      <c r="C2412" s="137" t="s">
        <v>2019</v>
      </c>
      <c r="D2412" s="137" t="s">
        <v>2020</v>
      </c>
    </row>
    <row r="2413" spans="1:4" ht="20.100000000000001" customHeight="1">
      <c r="A2413" s="137">
        <v>3411</v>
      </c>
      <c r="B2413" s="137"/>
      <c r="C2413" s="137" t="s">
        <v>2019</v>
      </c>
      <c r="D2413" s="137" t="s">
        <v>2021</v>
      </c>
    </row>
    <row r="2414" spans="1:4" ht="20.100000000000001" customHeight="1">
      <c r="A2414" s="137">
        <v>3412</v>
      </c>
      <c r="B2414" s="137"/>
      <c r="C2414" s="137" t="s">
        <v>2019</v>
      </c>
      <c r="D2414" s="137" t="s">
        <v>2022</v>
      </c>
    </row>
    <row r="2415" spans="1:4" ht="20.100000000000001" customHeight="1">
      <c r="A2415" s="137">
        <v>3413</v>
      </c>
      <c r="B2415" s="137"/>
      <c r="C2415" s="137" t="s">
        <v>2019</v>
      </c>
      <c r="D2415" s="137" t="s">
        <v>2023</v>
      </c>
    </row>
    <row r="2416" spans="1:4" ht="20.100000000000001" customHeight="1">
      <c r="A2416" s="137">
        <v>3414</v>
      </c>
      <c r="B2416" s="137"/>
      <c r="C2416" s="137" t="s">
        <v>2019</v>
      </c>
      <c r="D2416" s="137" t="s">
        <v>2024</v>
      </c>
    </row>
    <row r="2417" spans="1:4" ht="20.100000000000001" customHeight="1">
      <c r="A2417" s="137">
        <v>3415</v>
      </c>
      <c r="B2417" s="137"/>
      <c r="C2417" s="137" t="s">
        <v>2019</v>
      </c>
      <c r="D2417" s="137" t="s">
        <v>2025</v>
      </c>
    </row>
    <row r="2418" spans="1:4" ht="20.100000000000001" customHeight="1">
      <c r="A2418" s="137">
        <v>3416</v>
      </c>
      <c r="B2418" s="137"/>
      <c r="C2418" s="137" t="s">
        <v>2019</v>
      </c>
      <c r="D2418" s="137" t="s">
        <v>2026</v>
      </c>
    </row>
    <row r="2419" spans="1:4" ht="20.100000000000001" customHeight="1">
      <c r="A2419" s="137">
        <v>3417</v>
      </c>
      <c r="B2419" s="137"/>
      <c r="C2419" s="137" t="s">
        <v>2019</v>
      </c>
      <c r="D2419" s="137" t="s">
        <v>2027</v>
      </c>
    </row>
    <row r="2420" spans="1:4" ht="20.100000000000001" customHeight="1">
      <c r="A2420" s="137">
        <v>3418</v>
      </c>
      <c r="B2420" s="137"/>
      <c r="C2420" s="137" t="s">
        <v>2019</v>
      </c>
      <c r="D2420" s="137" t="s">
        <v>2028</v>
      </c>
    </row>
    <row r="2421" spans="1:4" ht="20.100000000000001" customHeight="1">
      <c r="A2421" s="137">
        <v>3419</v>
      </c>
      <c r="B2421" s="137"/>
      <c r="C2421" s="137" t="s">
        <v>2019</v>
      </c>
      <c r="D2421" s="137" t="s">
        <v>2029</v>
      </c>
    </row>
    <row r="2422" spans="1:4" ht="20.100000000000001" customHeight="1">
      <c r="A2422" s="137">
        <v>3420</v>
      </c>
      <c r="B2422" s="137"/>
      <c r="C2422" s="137" t="s">
        <v>2019</v>
      </c>
      <c r="D2422" s="137" t="s">
        <v>2030</v>
      </c>
    </row>
    <row r="2423" spans="1:4" ht="20.100000000000001" customHeight="1">
      <c r="A2423" s="137">
        <v>3421</v>
      </c>
      <c r="B2423" s="137"/>
      <c r="C2423" s="137" t="s">
        <v>2019</v>
      </c>
      <c r="D2423" s="137" t="s">
        <v>2031</v>
      </c>
    </row>
    <row r="2424" spans="1:4" ht="20.100000000000001" customHeight="1">
      <c r="A2424" s="137">
        <v>3422</v>
      </c>
      <c r="B2424" s="137"/>
      <c r="C2424" s="137" t="s">
        <v>2019</v>
      </c>
      <c r="D2424" s="137" t="s">
        <v>2032</v>
      </c>
    </row>
    <row r="2425" spans="1:4" ht="20.100000000000001" customHeight="1">
      <c r="A2425" s="137">
        <v>3423</v>
      </c>
      <c r="B2425" s="137"/>
      <c r="C2425" s="137" t="s">
        <v>2019</v>
      </c>
      <c r="D2425" s="137" t="s">
        <v>2033</v>
      </c>
    </row>
    <row r="2426" spans="1:4" ht="20.100000000000001" customHeight="1">
      <c r="A2426" s="137">
        <v>3424</v>
      </c>
      <c r="B2426" s="137"/>
      <c r="C2426" s="137" t="s">
        <v>2019</v>
      </c>
      <c r="D2426" s="137" t="s">
        <v>2034</v>
      </c>
    </row>
    <row r="2427" spans="1:4" ht="20.100000000000001" customHeight="1">
      <c r="A2427" s="137">
        <v>3425</v>
      </c>
      <c r="B2427" s="137"/>
      <c r="C2427" s="137" t="s">
        <v>2019</v>
      </c>
      <c r="D2427" s="137" t="s">
        <v>2035</v>
      </c>
    </row>
    <row r="2428" spans="1:4" ht="20.100000000000001" customHeight="1">
      <c r="A2428" s="137">
        <v>3426</v>
      </c>
      <c r="B2428" s="137"/>
      <c r="C2428" s="137" t="s">
        <v>2019</v>
      </c>
      <c r="D2428" s="137" t="s">
        <v>2036</v>
      </c>
    </row>
    <row r="2429" spans="1:4" ht="20.100000000000001" customHeight="1">
      <c r="A2429" s="137">
        <v>3427</v>
      </c>
      <c r="B2429" s="137"/>
      <c r="C2429" s="137" t="s">
        <v>2019</v>
      </c>
      <c r="D2429" s="137" t="s">
        <v>2037</v>
      </c>
    </row>
    <row r="2430" spans="1:4" ht="20.100000000000001" customHeight="1">
      <c r="A2430" s="137">
        <v>3428</v>
      </c>
      <c r="B2430" s="137"/>
      <c r="C2430" s="137" t="s">
        <v>2019</v>
      </c>
      <c r="D2430" s="137" t="s">
        <v>2038</v>
      </c>
    </row>
    <row r="2431" spans="1:4" ht="20.100000000000001" customHeight="1">
      <c r="A2431" s="137">
        <v>3429</v>
      </c>
      <c r="B2431" s="137"/>
      <c r="C2431" s="137" t="s">
        <v>2019</v>
      </c>
      <c r="D2431" s="137" t="s">
        <v>2039</v>
      </c>
    </row>
    <row r="2432" spans="1:4" ht="20.100000000000001" customHeight="1">
      <c r="A2432" s="137">
        <v>3430</v>
      </c>
      <c r="B2432" s="137"/>
      <c r="C2432" s="137" t="s">
        <v>2019</v>
      </c>
      <c r="D2432" s="137" t="s">
        <v>2040</v>
      </c>
    </row>
    <row r="2433" spans="1:4" ht="20.100000000000001" customHeight="1">
      <c r="A2433" s="137">
        <v>3431</v>
      </c>
      <c r="B2433" s="137"/>
      <c r="C2433" s="137" t="s">
        <v>2019</v>
      </c>
      <c r="D2433" s="137" t="s">
        <v>2041</v>
      </c>
    </row>
    <row r="2434" spans="1:4" ht="20.100000000000001" customHeight="1">
      <c r="A2434" s="137">
        <v>3432</v>
      </c>
      <c r="B2434" s="137"/>
      <c r="C2434" s="137" t="s">
        <v>2019</v>
      </c>
      <c r="D2434" s="137" t="s">
        <v>2042</v>
      </c>
    </row>
    <row r="2435" spans="1:4" ht="20.100000000000001" customHeight="1">
      <c r="A2435" s="137">
        <v>3433</v>
      </c>
      <c r="B2435" s="137"/>
      <c r="C2435" s="137" t="s">
        <v>2019</v>
      </c>
      <c r="D2435" s="137" t="s">
        <v>2043</v>
      </c>
    </row>
    <row r="2436" spans="1:4" ht="20.100000000000001" customHeight="1">
      <c r="A2436" s="137">
        <v>3434</v>
      </c>
      <c r="B2436" s="137"/>
      <c r="C2436" s="137" t="s">
        <v>2019</v>
      </c>
      <c r="D2436" s="137" t="s">
        <v>2044</v>
      </c>
    </row>
    <row r="2437" spans="1:4" ht="20.100000000000001" customHeight="1">
      <c r="A2437" s="137">
        <v>3435</v>
      </c>
      <c r="B2437" s="137"/>
      <c r="C2437" s="137" t="s">
        <v>2019</v>
      </c>
      <c r="D2437" s="137" t="s">
        <v>2045</v>
      </c>
    </row>
    <row r="2438" spans="1:4" ht="20.100000000000001" customHeight="1">
      <c r="A2438" s="137">
        <v>3436</v>
      </c>
      <c r="B2438" s="137"/>
      <c r="C2438" s="137" t="s">
        <v>2019</v>
      </c>
      <c r="D2438" s="137" t="s">
        <v>2046</v>
      </c>
    </row>
    <row r="2439" spans="1:4" ht="20.100000000000001" customHeight="1">
      <c r="A2439" s="137">
        <v>3437</v>
      </c>
      <c r="B2439" s="137"/>
      <c r="C2439" s="137" t="s">
        <v>2019</v>
      </c>
      <c r="D2439" s="137" t="s">
        <v>2047</v>
      </c>
    </row>
    <row r="2440" spans="1:4" ht="20.100000000000001" customHeight="1">
      <c r="A2440" s="137">
        <v>3438</v>
      </c>
      <c r="B2440" s="137"/>
      <c r="C2440" s="137" t="s">
        <v>2019</v>
      </c>
      <c r="D2440" s="137" t="s">
        <v>2048</v>
      </c>
    </row>
    <row r="2441" spans="1:4" ht="20.100000000000001" customHeight="1">
      <c r="A2441" s="137">
        <v>3439</v>
      </c>
      <c r="B2441" s="137"/>
      <c r="C2441" s="137" t="s">
        <v>2019</v>
      </c>
      <c r="D2441" s="137" t="s">
        <v>2049</v>
      </c>
    </row>
    <row r="2442" spans="1:4" ht="20.100000000000001" customHeight="1">
      <c r="A2442" s="137">
        <v>3440</v>
      </c>
      <c r="B2442" s="137"/>
      <c r="C2442" s="137" t="s">
        <v>2019</v>
      </c>
      <c r="D2442" s="137" t="s">
        <v>2050</v>
      </c>
    </row>
    <row r="2443" spans="1:4" ht="20.100000000000001" customHeight="1">
      <c r="A2443" s="137">
        <v>3441</v>
      </c>
      <c r="B2443" s="137"/>
      <c r="C2443" s="137" t="s">
        <v>2019</v>
      </c>
      <c r="D2443" s="137" t="s">
        <v>2051</v>
      </c>
    </row>
    <row r="2444" spans="1:4" ht="20.100000000000001" customHeight="1">
      <c r="A2444" s="137">
        <v>3442</v>
      </c>
      <c r="B2444" s="137"/>
      <c r="C2444" s="137" t="s">
        <v>2019</v>
      </c>
      <c r="D2444" s="137" t="s">
        <v>2052</v>
      </c>
    </row>
    <row r="2445" spans="1:4" ht="20.100000000000001" customHeight="1">
      <c r="A2445" s="137">
        <v>3443</v>
      </c>
      <c r="B2445" s="137"/>
      <c r="C2445" s="137" t="s">
        <v>2019</v>
      </c>
      <c r="D2445" s="137" t="s">
        <v>2053</v>
      </c>
    </row>
    <row r="2446" spans="1:4" ht="20.100000000000001" customHeight="1">
      <c r="A2446" s="137">
        <v>3444</v>
      </c>
      <c r="B2446" s="137"/>
      <c r="C2446" s="137" t="s">
        <v>2019</v>
      </c>
      <c r="D2446" s="137" t="s">
        <v>2054</v>
      </c>
    </row>
    <row r="2447" spans="1:4" ht="20.100000000000001" customHeight="1">
      <c r="A2447" s="137">
        <v>3445</v>
      </c>
      <c r="B2447" s="137"/>
      <c r="C2447" s="137" t="s">
        <v>2019</v>
      </c>
      <c r="D2447" s="137" t="s">
        <v>2055</v>
      </c>
    </row>
    <row r="2448" spans="1:4" ht="20.100000000000001" customHeight="1">
      <c r="A2448" s="137">
        <v>3446</v>
      </c>
      <c r="B2448" s="137"/>
      <c r="C2448" s="137" t="s">
        <v>2019</v>
      </c>
      <c r="D2448" s="158"/>
    </row>
    <row r="2449" spans="1:4" ht="20.100000000000001" customHeight="1">
      <c r="A2449" s="137">
        <v>3447</v>
      </c>
      <c r="B2449" s="137"/>
      <c r="C2449" s="137" t="s">
        <v>2019</v>
      </c>
      <c r="D2449" s="158"/>
    </row>
    <row r="2450" spans="1:4" ht="20.100000000000001" customHeight="1">
      <c r="A2450" s="137">
        <v>3448</v>
      </c>
      <c r="B2450" s="137"/>
      <c r="C2450" s="137" t="s">
        <v>2019</v>
      </c>
      <c r="D2450" s="158"/>
    </row>
    <row r="2451" spans="1:4" ht="20.100000000000001" customHeight="1">
      <c r="A2451" s="137">
        <v>3449</v>
      </c>
      <c r="B2451" s="137"/>
      <c r="C2451" s="137" t="s">
        <v>2019</v>
      </c>
      <c r="D2451" s="158"/>
    </row>
    <row r="2452" spans="1:4" ht="20.100000000000001" customHeight="1">
      <c r="A2452" s="137">
        <v>3450</v>
      </c>
      <c r="B2452" s="137"/>
      <c r="C2452" s="137" t="s">
        <v>2056</v>
      </c>
      <c r="D2452" s="137" t="s">
        <v>671</v>
      </c>
    </row>
    <row r="2453" spans="1:4" ht="20.100000000000001" customHeight="1">
      <c r="A2453" s="137">
        <v>3451</v>
      </c>
      <c r="B2453" s="137"/>
      <c r="C2453" s="137" t="s">
        <v>2056</v>
      </c>
      <c r="D2453" s="137" t="s">
        <v>2057</v>
      </c>
    </row>
    <row r="2454" spans="1:4" ht="20.100000000000001" customHeight="1">
      <c r="A2454" s="137">
        <v>3452</v>
      </c>
      <c r="B2454" s="137"/>
      <c r="C2454" s="137" t="s">
        <v>2056</v>
      </c>
      <c r="D2454" s="137" t="s">
        <v>2058</v>
      </c>
    </row>
    <row r="2455" spans="1:4" ht="20.100000000000001" customHeight="1">
      <c r="A2455" s="137">
        <v>3453</v>
      </c>
      <c r="B2455" s="137"/>
      <c r="C2455" s="137" t="s">
        <v>2056</v>
      </c>
      <c r="D2455" s="137" t="s">
        <v>2059</v>
      </c>
    </row>
    <row r="2456" spans="1:4" ht="20.100000000000001" customHeight="1">
      <c r="A2456" s="137">
        <v>3454</v>
      </c>
      <c r="B2456" s="137"/>
      <c r="C2456" s="137" t="s">
        <v>2056</v>
      </c>
      <c r="D2456" s="137" t="s">
        <v>2060</v>
      </c>
    </row>
    <row r="2457" spans="1:4" ht="20.100000000000001" customHeight="1">
      <c r="A2457" s="137">
        <v>3455</v>
      </c>
      <c r="B2457" s="137"/>
      <c r="C2457" s="137" t="s">
        <v>2056</v>
      </c>
      <c r="D2457" s="137" t="s">
        <v>2061</v>
      </c>
    </row>
    <row r="2458" spans="1:4" ht="20.100000000000001" customHeight="1">
      <c r="A2458" s="137">
        <v>3456</v>
      </c>
      <c r="B2458" s="137"/>
      <c r="C2458" s="137" t="s">
        <v>2056</v>
      </c>
      <c r="D2458" s="137" t="s">
        <v>677</v>
      </c>
    </row>
    <row r="2459" spans="1:4" ht="20.100000000000001" customHeight="1">
      <c r="A2459" s="137">
        <v>3457</v>
      </c>
      <c r="B2459" s="137"/>
      <c r="C2459" s="137" t="s">
        <v>2056</v>
      </c>
      <c r="D2459" s="137" t="s">
        <v>2062</v>
      </c>
    </row>
    <row r="2460" spans="1:4" ht="20.100000000000001" customHeight="1">
      <c r="A2460" s="137">
        <v>3458</v>
      </c>
      <c r="B2460" s="137"/>
      <c r="C2460" s="137" t="s">
        <v>2056</v>
      </c>
      <c r="D2460" s="137" t="s">
        <v>2063</v>
      </c>
    </row>
    <row r="2461" spans="1:4" ht="20.100000000000001" customHeight="1">
      <c r="A2461" s="137">
        <v>3459</v>
      </c>
      <c r="B2461" s="137"/>
      <c r="C2461" s="137" t="s">
        <v>2056</v>
      </c>
      <c r="D2461" s="137" t="s">
        <v>2064</v>
      </c>
    </row>
    <row r="2462" spans="1:4" ht="20.100000000000001" customHeight="1">
      <c r="A2462" s="137">
        <v>3460</v>
      </c>
      <c r="B2462" s="137"/>
      <c r="C2462" s="137" t="s">
        <v>2056</v>
      </c>
      <c r="D2462" s="137" t="s">
        <v>2065</v>
      </c>
    </row>
    <row r="2463" spans="1:4" ht="20.100000000000001" customHeight="1">
      <c r="A2463" s="137">
        <v>3461</v>
      </c>
      <c r="B2463" s="137"/>
      <c r="C2463" s="137" t="s">
        <v>2056</v>
      </c>
      <c r="D2463" s="137" t="s">
        <v>2066</v>
      </c>
    </row>
    <row r="2464" spans="1:4" ht="20.100000000000001" customHeight="1">
      <c r="A2464" s="137">
        <v>3462</v>
      </c>
      <c r="B2464" s="137"/>
      <c r="C2464" s="137" t="s">
        <v>2056</v>
      </c>
      <c r="D2464" s="137" t="s">
        <v>2067</v>
      </c>
    </row>
    <row r="2465" spans="1:4" ht="20.100000000000001" customHeight="1">
      <c r="A2465" s="137">
        <v>3463</v>
      </c>
      <c r="B2465" s="137"/>
      <c r="C2465" s="137" t="s">
        <v>2056</v>
      </c>
      <c r="D2465" s="137" t="s">
        <v>2068</v>
      </c>
    </row>
    <row r="2466" spans="1:4" ht="20.100000000000001" customHeight="1">
      <c r="A2466" s="137">
        <v>3464</v>
      </c>
      <c r="B2466" s="137"/>
      <c r="C2466" s="137" t="s">
        <v>2056</v>
      </c>
      <c r="D2466" s="137" t="s">
        <v>2069</v>
      </c>
    </row>
    <row r="2467" spans="1:4" ht="20.100000000000001" customHeight="1">
      <c r="A2467" s="137">
        <v>3465</v>
      </c>
      <c r="B2467" s="137"/>
      <c r="C2467" s="137" t="s">
        <v>2056</v>
      </c>
      <c r="D2467" s="137" t="s">
        <v>686</v>
      </c>
    </row>
    <row r="2468" spans="1:4" ht="20.100000000000001" customHeight="1">
      <c r="A2468" s="137">
        <v>3466</v>
      </c>
      <c r="B2468" s="137"/>
      <c r="C2468" s="137" t="s">
        <v>2056</v>
      </c>
      <c r="D2468" s="137" t="s">
        <v>2070</v>
      </c>
    </row>
    <row r="2469" spans="1:4" ht="20.100000000000001" customHeight="1">
      <c r="A2469" s="137">
        <v>3467</v>
      </c>
      <c r="B2469" s="137"/>
      <c r="C2469" s="137" t="s">
        <v>2056</v>
      </c>
      <c r="D2469" s="137" t="s">
        <v>2071</v>
      </c>
    </row>
    <row r="2470" spans="1:4" ht="20.100000000000001" customHeight="1">
      <c r="A2470" s="137">
        <v>3468</v>
      </c>
      <c r="B2470" s="137"/>
      <c r="C2470" s="137" t="s">
        <v>2056</v>
      </c>
      <c r="D2470" s="158"/>
    </row>
    <row r="2471" spans="1:4" ht="20.100000000000001" customHeight="1">
      <c r="A2471" s="137">
        <v>3469</v>
      </c>
      <c r="B2471" s="137"/>
      <c r="C2471" s="137" t="s">
        <v>2056</v>
      </c>
      <c r="D2471" s="158"/>
    </row>
    <row r="2472" spans="1:4" ht="20.100000000000001" customHeight="1">
      <c r="A2472" s="137">
        <v>3470</v>
      </c>
      <c r="B2472" s="137"/>
      <c r="C2472" s="137" t="s">
        <v>2072</v>
      </c>
      <c r="D2472" s="137" t="s">
        <v>2073</v>
      </c>
    </row>
    <row r="2473" spans="1:4" ht="20.100000000000001" customHeight="1">
      <c r="A2473" s="137">
        <v>3471</v>
      </c>
      <c r="B2473" s="137"/>
      <c r="C2473" s="137" t="s">
        <v>2072</v>
      </c>
      <c r="D2473" s="137" t="s">
        <v>2074</v>
      </c>
    </row>
    <row r="2474" spans="1:4" ht="20.100000000000001" customHeight="1">
      <c r="A2474" s="137">
        <v>3472</v>
      </c>
      <c r="B2474" s="137"/>
      <c r="C2474" s="137" t="s">
        <v>2072</v>
      </c>
      <c r="D2474" s="137" t="s">
        <v>2075</v>
      </c>
    </row>
    <row r="2475" spans="1:4" ht="20.100000000000001" customHeight="1">
      <c r="A2475" s="137">
        <v>3473</v>
      </c>
      <c r="B2475" s="137"/>
      <c r="C2475" s="137" t="s">
        <v>2072</v>
      </c>
      <c r="D2475" s="137" t="s">
        <v>2076</v>
      </c>
    </row>
    <row r="2476" spans="1:4" ht="20.100000000000001" customHeight="1">
      <c r="A2476" s="137">
        <v>3474</v>
      </c>
      <c r="B2476" s="137"/>
      <c r="C2476" s="137" t="s">
        <v>2072</v>
      </c>
      <c r="D2476" s="137" t="s">
        <v>2077</v>
      </c>
    </row>
    <row r="2477" spans="1:4" ht="20.100000000000001" customHeight="1">
      <c r="A2477" s="137">
        <v>3475</v>
      </c>
      <c r="B2477" s="137"/>
      <c r="C2477" s="137" t="s">
        <v>2072</v>
      </c>
      <c r="D2477" s="137" t="s">
        <v>2078</v>
      </c>
    </row>
    <row r="2478" spans="1:4" ht="20.100000000000001" customHeight="1">
      <c r="A2478" s="137">
        <v>3476</v>
      </c>
      <c r="B2478" s="137"/>
      <c r="C2478" s="137" t="s">
        <v>2072</v>
      </c>
      <c r="D2478" s="137" t="s">
        <v>2079</v>
      </c>
    </row>
    <row r="2479" spans="1:4" ht="20.100000000000001" customHeight="1">
      <c r="A2479" s="137">
        <v>3477</v>
      </c>
      <c r="B2479" s="137"/>
      <c r="C2479" s="137" t="s">
        <v>2072</v>
      </c>
      <c r="D2479" s="137" t="s">
        <v>2080</v>
      </c>
    </row>
    <row r="2480" spans="1:4" ht="20.100000000000001" customHeight="1">
      <c r="A2480" s="137">
        <v>3478</v>
      </c>
      <c r="B2480" s="137"/>
      <c r="C2480" s="137" t="s">
        <v>2072</v>
      </c>
      <c r="D2480" s="137" t="s">
        <v>2081</v>
      </c>
    </row>
    <row r="2481" spans="1:4" ht="20.100000000000001" customHeight="1">
      <c r="A2481" s="137">
        <v>3479</v>
      </c>
      <c r="B2481" s="137"/>
      <c r="C2481" s="137" t="s">
        <v>2072</v>
      </c>
      <c r="D2481" s="137" t="s">
        <v>2082</v>
      </c>
    </row>
    <row r="2482" spans="1:4" ht="20.100000000000001" customHeight="1">
      <c r="A2482" s="137">
        <v>3480</v>
      </c>
      <c r="B2482" s="137"/>
      <c r="C2482" s="137" t="s">
        <v>2072</v>
      </c>
      <c r="D2482" s="137" t="s">
        <v>2083</v>
      </c>
    </row>
    <row r="2483" spans="1:4" ht="20.100000000000001" customHeight="1">
      <c r="A2483" s="137">
        <v>3481</v>
      </c>
      <c r="B2483" s="137"/>
      <c r="C2483" s="137" t="s">
        <v>2072</v>
      </c>
      <c r="D2483" s="137" t="s">
        <v>2084</v>
      </c>
    </row>
    <row r="2484" spans="1:4" ht="20.100000000000001" customHeight="1">
      <c r="A2484" s="137">
        <v>3482</v>
      </c>
      <c r="B2484" s="137"/>
      <c r="C2484" s="137" t="s">
        <v>2072</v>
      </c>
      <c r="D2484" s="137" t="s">
        <v>2085</v>
      </c>
    </row>
    <row r="2485" spans="1:4" ht="20.100000000000001" customHeight="1">
      <c r="A2485" s="137">
        <v>3483</v>
      </c>
      <c r="B2485" s="137"/>
      <c r="C2485" s="137" t="s">
        <v>2072</v>
      </c>
      <c r="D2485" s="137" t="s">
        <v>2086</v>
      </c>
    </row>
    <row r="2486" spans="1:4" ht="20.100000000000001" customHeight="1">
      <c r="A2486" s="137">
        <v>3484</v>
      </c>
      <c r="B2486" s="137"/>
      <c r="C2486" s="137" t="s">
        <v>2072</v>
      </c>
      <c r="D2486" s="137" t="s">
        <v>2087</v>
      </c>
    </row>
    <row r="2487" spans="1:4" ht="20.100000000000001" customHeight="1">
      <c r="A2487" s="137">
        <v>3485</v>
      </c>
      <c r="B2487" s="137"/>
      <c r="C2487" s="137" t="s">
        <v>2072</v>
      </c>
      <c r="D2487" s="137" t="s">
        <v>2088</v>
      </c>
    </row>
    <row r="2488" spans="1:4" ht="20.100000000000001" customHeight="1">
      <c r="A2488" s="137">
        <v>3486</v>
      </c>
      <c r="B2488" s="137"/>
      <c r="C2488" s="137" t="s">
        <v>2072</v>
      </c>
      <c r="D2488" s="137" t="s">
        <v>2089</v>
      </c>
    </row>
    <row r="2489" spans="1:4" ht="20.100000000000001" customHeight="1">
      <c r="A2489" s="137">
        <v>3487</v>
      </c>
      <c r="B2489" s="137"/>
      <c r="C2489" s="137" t="s">
        <v>2072</v>
      </c>
      <c r="D2489" s="137" t="s">
        <v>2090</v>
      </c>
    </row>
    <row r="2490" spans="1:4" ht="20.100000000000001" customHeight="1">
      <c r="A2490" s="137">
        <v>3488</v>
      </c>
      <c r="B2490" s="137"/>
      <c r="C2490" s="137" t="s">
        <v>2072</v>
      </c>
      <c r="D2490" s="137" t="s">
        <v>2091</v>
      </c>
    </row>
    <row r="2491" spans="1:4" ht="20.100000000000001" customHeight="1">
      <c r="A2491" s="137">
        <v>3489</v>
      </c>
      <c r="B2491" s="137"/>
      <c r="C2491" s="137" t="s">
        <v>2072</v>
      </c>
      <c r="D2491" s="137" t="s">
        <v>2092</v>
      </c>
    </row>
    <row r="2492" spans="1:4" ht="20.100000000000001" customHeight="1">
      <c r="A2492" s="137">
        <v>3490</v>
      </c>
      <c r="B2492" s="137"/>
      <c r="C2492" s="137" t="s">
        <v>2072</v>
      </c>
      <c r="D2492" s="137" t="s">
        <v>2093</v>
      </c>
    </row>
    <row r="2493" spans="1:4" ht="20.100000000000001" customHeight="1">
      <c r="A2493" s="137">
        <v>3491</v>
      </c>
      <c r="B2493" s="137"/>
      <c r="C2493" s="137" t="s">
        <v>2072</v>
      </c>
      <c r="D2493" s="137" t="s">
        <v>2094</v>
      </c>
    </row>
    <row r="2494" spans="1:4" ht="20.100000000000001" customHeight="1">
      <c r="A2494" s="137">
        <v>3492</v>
      </c>
      <c r="B2494" s="137"/>
      <c r="C2494" s="137" t="s">
        <v>2072</v>
      </c>
      <c r="D2494" s="137" t="s">
        <v>2095</v>
      </c>
    </row>
    <row r="2495" spans="1:4" ht="20.100000000000001" customHeight="1">
      <c r="A2495" s="137">
        <v>3493</v>
      </c>
      <c r="B2495" s="137"/>
      <c r="C2495" s="137" t="s">
        <v>2072</v>
      </c>
      <c r="D2495" s="137" t="s">
        <v>2096</v>
      </c>
    </row>
    <row r="2496" spans="1:4" ht="20.100000000000001" customHeight="1">
      <c r="A2496" s="137">
        <v>3494</v>
      </c>
      <c r="B2496" s="137"/>
      <c r="C2496" s="137" t="s">
        <v>2072</v>
      </c>
      <c r="D2496" s="137" t="s">
        <v>2097</v>
      </c>
    </row>
    <row r="2497" spans="1:4" ht="20.100000000000001" customHeight="1">
      <c r="A2497" s="137">
        <v>3495</v>
      </c>
      <c r="B2497" s="137"/>
      <c r="C2497" s="137" t="s">
        <v>2072</v>
      </c>
      <c r="D2497" s="137" t="s">
        <v>2098</v>
      </c>
    </row>
    <row r="2498" spans="1:4" ht="20.100000000000001" customHeight="1">
      <c r="A2498" s="137">
        <v>3496</v>
      </c>
      <c r="B2498" s="137"/>
      <c r="C2498" s="137" t="s">
        <v>2072</v>
      </c>
      <c r="D2498" s="137" t="s">
        <v>2099</v>
      </c>
    </row>
    <row r="2499" spans="1:4" ht="20.100000000000001" customHeight="1">
      <c r="A2499" s="137">
        <v>3497</v>
      </c>
      <c r="B2499" s="137"/>
      <c r="C2499" s="137" t="s">
        <v>2072</v>
      </c>
      <c r="D2499" s="137" t="s">
        <v>2100</v>
      </c>
    </row>
    <row r="2500" spans="1:4" ht="20.100000000000001" customHeight="1">
      <c r="A2500" s="137">
        <v>3498</v>
      </c>
      <c r="B2500" s="137"/>
      <c r="C2500" s="137" t="s">
        <v>2072</v>
      </c>
      <c r="D2500" s="158"/>
    </row>
    <row r="2501" spans="1:4" ht="20.100000000000001" customHeight="1">
      <c r="A2501" s="137">
        <v>3499</v>
      </c>
      <c r="B2501" s="137"/>
      <c r="C2501" s="137" t="s">
        <v>2072</v>
      </c>
      <c r="D2501" s="158"/>
    </row>
    <row r="2502" spans="1:4" ht="20.100000000000001" customHeight="1">
      <c r="A2502" s="137">
        <v>3500</v>
      </c>
      <c r="B2502" s="137"/>
      <c r="C2502" s="137" t="s">
        <v>2101</v>
      </c>
      <c r="D2502" s="137" t="s">
        <v>2102</v>
      </c>
    </row>
    <row r="2503" spans="1:4" ht="20.100000000000001" customHeight="1">
      <c r="A2503" s="137">
        <v>3501</v>
      </c>
      <c r="B2503" s="137"/>
      <c r="C2503" s="137" t="s">
        <v>2101</v>
      </c>
      <c r="D2503" s="137" t="s">
        <v>2103</v>
      </c>
    </row>
    <row r="2504" spans="1:4" ht="20.100000000000001" customHeight="1">
      <c r="A2504" s="137">
        <v>3502</v>
      </c>
      <c r="B2504" s="137"/>
      <c r="C2504" s="137" t="s">
        <v>2101</v>
      </c>
      <c r="D2504" s="137" t="s">
        <v>2104</v>
      </c>
    </row>
    <row r="2505" spans="1:4" ht="20.100000000000001" customHeight="1">
      <c r="A2505" s="137">
        <v>3503</v>
      </c>
      <c r="B2505" s="137"/>
      <c r="C2505" s="137" t="s">
        <v>2101</v>
      </c>
      <c r="D2505" s="137" t="s">
        <v>2105</v>
      </c>
    </row>
    <row r="2506" spans="1:4" ht="20.100000000000001" customHeight="1">
      <c r="A2506" s="137">
        <v>3504</v>
      </c>
      <c r="B2506" s="137"/>
      <c r="C2506" s="137" t="s">
        <v>2101</v>
      </c>
      <c r="D2506" s="137" t="s">
        <v>2106</v>
      </c>
    </row>
    <row r="2507" spans="1:4" ht="20.100000000000001" customHeight="1">
      <c r="A2507" s="137">
        <v>3505</v>
      </c>
      <c r="B2507" s="137"/>
      <c r="C2507" s="137" t="s">
        <v>2101</v>
      </c>
      <c r="D2507" s="137" t="s">
        <v>2107</v>
      </c>
    </row>
    <row r="2508" spans="1:4" ht="20.100000000000001" customHeight="1">
      <c r="A2508" s="137">
        <v>3506</v>
      </c>
      <c r="B2508" s="137"/>
      <c r="C2508" s="137" t="s">
        <v>2101</v>
      </c>
      <c r="D2508" s="137" t="s">
        <v>2108</v>
      </c>
    </row>
    <row r="2509" spans="1:4" ht="20.100000000000001" customHeight="1">
      <c r="A2509" s="137">
        <v>3507</v>
      </c>
      <c r="B2509" s="137"/>
      <c r="C2509" s="137" t="s">
        <v>2101</v>
      </c>
      <c r="D2509" s="137" t="s">
        <v>2109</v>
      </c>
    </row>
    <row r="2510" spans="1:4" ht="20.100000000000001" customHeight="1">
      <c r="A2510" s="137">
        <v>3508</v>
      </c>
      <c r="B2510" s="137"/>
      <c r="C2510" s="137" t="s">
        <v>2101</v>
      </c>
      <c r="D2510" s="137" t="s">
        <v>2110</v>
      </c>
    </row>
    <row r="2511" spans="1:4" ht="20.100000000000001" customHeight="1">
      <c r="A2511" s="137">
        <v>3509</v>
      </c>
      <c r="B2511" s="137"/>
      <c r="C2511" s="137" t="s">
        <v>2101</v>
      </c>
      <c r="D2511" s="137" t="s">
        <v>2111</v>
      </c>
    </row>
    <row r="2512" spans="1:4" ht="20.100000000000001" customHeight="1">
      <c r="A2512" s="137">
        <v>3510</v>
      </c>
      <c r="B2512" s="137"/>
      <c r="C2512" s="137" t="s">
        <v>2101</v>
      </c>
      <c r="D2512" s="137" t="s">
        <v>2112</v>
      </c>
    </row>
    <row r="2513" spans="1:4" ht="20.100000000000001" customHeight="1">
      <c r="A2513" s="137">
        <v>3511</v>
      </c>
      <c r="B2513" s="137"/>
      <c r="C2513" s="137" t="s">
        <v>2101</v>
      </c>
      <c r="D2513" s="137" t="s">
        <v>2113</v>
      </c>
    </row>
    <row r="2514" spans="1:4" ht="20.100000000000001" customHeight="1">
      <c r="A2514" s="137">
        <v>3512</v>
      </c>
      <c r="B2514" s="137"/>
      <c r="C2514" s="137" t="s">
        <v>2101</v>
      </c>
      <c r="D2514" s="137" t="s">
        <v>2114</v>
      </c>
    </row>
    <row r="2515" spans="1:4" ht="20.100000000000001" customHeight="1">
      <c r="A2515" s="137">
        <v>3513</v>
      </c>
      <c r="B2515" s="137"/>
      <c r="C2515" s="137" t="s">
        <v>2101</v>
      </c>
      <c r="D2515" s="137" t="s">
        <v>2115</v>
      </c>
    </row>
    <row r="2516" spans="1:4" ht="20.100000000000001" customHeight="1">
      <c r="A2516" s="137">
        <v>3514</v>
      </c>
      <c r="B2516" s="137"/>
      <c r="C2516" s="137" t="s">
        <v>2101</v>
      </c>
      <c r="D2516" s="137" t="s">
        <v>2116</v>
      </c>
    </row>
    <row r="2517" spans="1:4" ht="20.100000000000001" customHeight="1">
      <c r="A2517" s="137">
        <v>3515</v>
      </c>
      <c r="B2517" s="137"/>
      <c r="C2517" s="137" t="s">
        <v>2101</v>
      </c>
      <c r="D2517" s="137" t="s">
        <v>2117</v>
      </c>
    </row>
    <row r="2518" spans="1:4" ht="20.100000000000001" customHeight="1">
      <c r="A2518" s="137">
        <v>3516</v>
      </c>
      <c r="B2518" s="137"/>
      <c r="C2518" s="137" t="s">
        <v>2101</v>
      </c>
      <c r="D2518" s="137" t="s">
        <v>2118</v>
      </c>
    </row>
    <row r="2519" spans="1:4" ht="20.100000000000001" customHeight="1">
      <c r="A2519" s="137">
        <v>3517</v>
      </c>
      <c r="B2519" s="137"/>
      <c r="C2519" s="137" t="s">
        <v>2101</v>
      </c>
      <c r="D2519" s="137" t="s">
        <v>2119</v>
      </c>
    </row>
    <row r="2520" spans="1:4" ht="20.100000000000001" customHeight="1">
      <c r="A2520" s="137">
        <v>3518</v>
      </c>
      <c r="B2520" s="137"/>
      <c r="C2520" s="137" t="s">
        <v>2101</v>
      </c>
      <c r="D2520" s="137" t="s">
        <v>2120</v>
      </c>
    </row>
    <row r="2521" spans="1:4" ht="20.100000000000001" customHeight="1">
      <c r="A2521" s="137">
        <v>3519</v>
      </c>
      <c r="B2521" s="137"/>
      <c r="C2521" s="137" t="s">
        <v>2101</v>
      </c>
      <c r="D2521" s="137" t="s">
        <v>2121</v>
      </c>
    </row>
    <row r="2522" spans="1:4" ht="20.100000000000001" customHeight="1">
      <c r="A2522" s="137">
        <v>3520</v>
      </c>
      <c r="B2522" s="137"/>
      <c r="C2522" s="137" t="s">
        <v>2101</v>
      </c>
      <c r="D2522" s="137" t="s">
        <v>2122</v>
      </c>
    </row>
    <row r="2523" spans="1:4" ht="20.100000000000001" customHeight="1">
      <c r="A2523" s="137">
        <v>3521</v>
      </c>
      <c r="B2523" s="137"/>
      <c r="C2523" s="137" t="s">
        <v>2101</v>
      </c>
      <c r="D2523" s="137" t="s">
        <v>2123</v>
      </c>
    </row>
    <row r="2524" spans="1:4" ht="20.100000000000001" customHeight="1">
      <c r="A2524" s="137">
        <v>3522</v>
      </c>
      <c r="B2524" s="137"/>
      <c r="C2524" s="137" t="s">
        <v>2101</v>
      </c>
      <c r="D2524" s="137" t="s">
        <v>2124</v>
      </c>
    </row>
    <row r="2525" spans="1:4" ht="20.100000000000001" customHeight="1">
      <c r="A2525" s="137">
        <v>3523</v>
      </c>
      <c r="B2525" s="137"/>
      <c r="C2525" s="137" t="s">
        <v>2101</v>
      </c>
      <c r="D2525" s="137" t="s">
        <v>1145</v>
      </c>
    </row>
    <row r="2526" spans="1:4" ht="20.100000000000001" customHeight="1">
      <c r="A2526" s="137">
        <v>3524</v>
      </c>
      <c r="B2526" s="137"/>
      <c r="C2526" s="137" t="s">
        <v>2101</v>
      </c>
      <c r="D2526" s="137" t="s">
        <v>1263</v>
      </c>
    </row>
    <row r="2527" spans="1:4" ht="20.100000000000001" customHeight="1">
      <c r="A2527" s="137">
        <v>3525</v>
      </c>
      <c r="B2527" s="137"/>
      <c r="C2527" s="137" t="s">
        <v>2101</v>
      </c>
      <c r="D2527" s="137" t="s">
        <v>1264</v>
      </c>
    </row>
    <row r="2528" spans="1:4" ht="20.100000000000001" customHeight="1">
      <c r="A2528" s="137">
        <v>3526</v>
      </c>
      <c r="B2528" s="137"/>
      <c r="C2528" s="137" t="s">
        <v>2101</v>
      </c>
      <c r="D2528" s="158"/>
    </row>
    <row r="2529" spans="1:4" ht="20.100000000000001" customHeight="1">
      <c r="A2529" s="137">
        <v>3527</v>
      </c>
      <c r="B2529" s="137"/>
      <c r="C2529" s="137" t="s">
        <v>2101</v>
      </c>
      <c r="D2529" s="158"/>
    </row>
    <row r="2530" spans="1:4" ht="20.100000000000001" customHeight="1">
      <c r="A2530" s="137">
        <v>3528</v>
      </c>
      <c r="B2530" s="137"/>
      <c r="C2530" s="137" t="s">
        <v>2101</v>
      </c>
      <c r="D2530" s="158"/>
    </row>
    <row r="2531" spans="1:4" ht="20.100000000000001" customHeight="1">
      <c r="A2531" s="137">
        <v>3529</v>
      </c>
      <c r="B2531" s="137"/>
      <c r="C2531" s="137" t="s">
        <v>2101</v>
      </c>
      <c r="D2531" s="158"/>
    </row>
    <row r="2532" spans="1:4" ht="20.100000000000001" customHeight="1">
      <c r="A2532" s="137">
        <v>3530</v>
      </c>
      <c r="B2532" s="137"/>
      <c r="C2532" s="137" t="s">
        <v>2125</v>
      </c>
      <c r="D2532" s="137" t="s">
        <v>2126</v>
      </c>
    </row>
    <row r="2533" spans="1:4" ht="20.100000000000001" customHeight="1">
      <c r="A2533" s="137">
        <v>3531</v>
      </c>
      <c r="B2533" s="137"/>
      <c r="C2533" s="137" t="s">
        <v>2125</v>
      </c>
      <c r="D2533" s="137" t="s">
        <v>2127</v>
      </c>
    </row>
    <row r="2534" spans="1:4" ht="20.100000000000001" customHeight="1">
      <c r="A2534" s="137">
        <v>3532</v>
      </c>
      <c r="B2534" s="137"/>
      <c r="C2534" s="137" t="s">
        <v>2125</v>
      </c>
      <c r="D2534" s="137" t="s">
        <v>2128</v>
      </c>
    </row>
    <row r="2535" spans="1:4" ht="20.100000000000001" customHeight="1">
      <c r="A2535" s="137">
        <v>3533</v>
      </c>
      <c r="B2535" s="137"/>
      <c r="C2535" s="137" t="s">
        <v>2125</v>
      </c>
      <c r="D2535" s="137" t="s">
        <v>2129</v>
      </c>
    </row>
    <row r="2536" spans="1:4" ht="20.100000000000001" customHeight="1">
      <c r="A2536" s="137">
        <v>3534</v>
      </c>
      <c r="B2536" s="137"/>
      <c r="C2536" s="137" t="s">
        <v>2125</v>
      </c>
      <c r="D2536" s="137" t="s">
        <v>2130</v>
      </c>
    </row>
    <row r="2537" spans="1:4" ht="20.100000000000001" customHeight="1">
      <c r="A2537" s="137">
        <v>3535</v>
      </c>
      <c r="B2537" s="137"/>
      <c r="C2537" s="137" t="s">
        <v>2125</v>
      </c>
      <c r="D2537" s="137" t="s">
        <v>2131</v>
      </c>
    </row>
    <row r="2538" spans="1:4" ht="20.100000000000001" customHeight="1">
      <c r="A2538" s="137">
        <v>3536</v>
      </c>
      <c r="B2538" s="137"/>
      <c r="C2538" s="137" t="s">
        <v>2125</v>
      </c>
      <c r="D2538" s="137" t="s">
        <v>2132</v>
      </c>
    </row>
    <row r="2539" spans="1:4" ht="20.100000000000001" customHeight="1">
      <c r="A2539" s="137">
        <v>3537</v>
      </c>
      <c r="B2539" s="137"/>
      <c r="C2539" s="137" t="s">
        <v>2125</v>
      </c>
      <c r="D2539" s="137" t="s">
        <v>2133</v>
      </c>
    </row>
    <row r="2540" spans="1:4" ht="20.100000000000001" customHeight="1">
      <c r="A2540" s="137">
        <v>3538</v>
      </c>
      <c r="B2540" s="137"/>
      <c r="C2540" s="137" t="s">
        <v>2125</v>
      </c>
      <c r="D2540" s="158"/>
    </row>
    <row r="2541" spans="1:4" ht="20.100000000000001" customHeight="1">
      <c r="A2541" s="137">
        <v>3539</v>
      </c>
      <c r="B2541" s="137"/>
      <c r="C2541" s="137" t="s">
        <v>2125</v>
      </c>
      <c r="D2541" s="158"/>
    </row>
    <row r="2542" spans="1:4" ht="20.100000000000001" customHeight="1">
      <c r="A2542" s="137">
        <v>3540</v>
      </c>
      <c r="B2542" s="137"/>
      <c r="C2542" s="137" t="s">
        <v>2134</v>
      </c>
      <c r="D2542" s="137" t="s">
        <v>2135</v>
      </c>
    </row>
    <row r="2543" spans="1:4" ht="20.100000000000001" customHeight="1">
      <c r="A2543" s="137">
        <v>3541</v>
      </c>
      <c r="B2543" s="137"/>
      <c r="C2543" s="137" t="s">
        <v>2134</v>
      </c>
      <c r="D2543" s="137" t="s">
        <v>2136</v>
      </c>
    </row>
    <row r="2544" spans="1:4" ht="20.100000000000001" customHeight="1">
      <c r="A2544" s="137">
        <v>3542</v>
      </c>
      <c r="B2544" s="137"/>
      <c r="C2544" s="137" t="s">
        <v>2134</v>
      </c>
      <c r="D2544" s="137" t="s">
        <v>2137</v>
      </c>
    </row>
    <row r="2545" spans="1:4" ht="20.100000000000001" customHeight="1">
      <c r="A2545" s="137">
        <v>3543</v>
      </c>
      <c r="B2545" s="137"/>
      <c r="C2545" s="137" t="s">
        <v>2134</v>
      </c>
      <c r="D2545" s="137" t="s">
        <v>2138</v>
      </c>
    </row>
    <row r="2546" spans="1:4" ht="20.100000000000001" customHeight="1">
      <c r="A2546" s="137">
        <v>3544</v>
      </c>
      <c r="B2546" s="137"/>
      <c r="C2546" s="137" t="s">
        <v>2134</v>
      </c>
      <c r="D2546" s="137" t="s">
        <v>2139</v>
      </c>
    </row>
    <row r="2547" spans="1:4" ht="20.100000000000001" customHeight="1">
      <c r="A2547" s="137">
        <v>3545</v>
      </c>
      <c r="B2547" s="137"/>
      <c r="C2547" s="137" t="s">
        <v>2134</v>
      </c>
      <c r="D2547" s="137" t="s">
        <v>2140</v>
      </c>
    </row>
    <row r="2548" spans="1:4" ht="20.100000000000001" customHeight="1">
      <c r="A2548" s="137">
        <v>3546</v>
      </c>
      <c r="B2548" s="137"/>
      <c r="C2548" s="137" t="s">
        <v>2134</v>
      </c>
      <c r="D2548" s="137" t="s">
        <v>2141</v>
      </c>
    </row>
    <row r="2549" spans="1:4" ht="20.100000000000001" customHeight="1">
      <c r="A2549" s="137">
        <v>3547</v>
      </c>
      <c r="B2549" s="137"/>
      <c r="C2549" s="137" t="s">
        <v>2134</v>
      </c>
      <c r="D2549" s="137" t="s">
        <v>2142</v>
      </c>
    </row>
    <row r="2550" spans="1:4" ht="20.100000000000001" customHeight="1">
      <c r="A2550" s="137">
        <v>3548</v>
      </c>
      <c r="B2550" s="137"/>
      <c r="C2550" s="137" t="s">
        <v>2134</v>
      </c>
      <c r="D2550" s="137" t="s">
        <v>2143</v>
      </c>
    </row>
    <row r="2551" spans="1:4" ht="20.100000000000001" customHeight="1">
      <c r="A2551" s="137">
        <v>3549</v>
      </c>
      <c r="B2551" s="137"/>
      <c r="C2551" s="137" t="s">
        <v>2134</v>
      </c>
      <c r="D2551" s="137" t="s">
        <v>2144</v>
      </c>
    </row>
    <row r="2552" spans="1:4" ht="20.100000000000001" customHeight="1">
      <c r="A2552" s="137">
        <v>3550</v>
      </c>
      <c r="B2552" s="137"/>
      <c r="C2552" s="137" t="s">
        <v>2134</v>
      </c>
      <c r="D2552" s="137" t="s">
        <v>2145</v>
      </c>
    </row>
    <row r="2553" spans="1:4" ht="20.100000000000001" customHeight="1">
      <c r="A2553" s="137">
        <v>3551</v>
      </c>
      <c r="B2553" s="137"/>
      <c r="C2553" s="137" t="s">
        <v>2134</v>
      </c>
      <c r="D2553" s="137" t="s">
        <v>2146</v>
      </c>
    </row>
    <row r="2554" spans="1:4" ht="20.100000000000001" customHeight="1">
      <c r="A2554" s="137">
        <v>3552</v>
      </c>
      <c r="B2554" s="137"/>
      <c r="C2554" s="137" t="s">
        <v>2134</v>
      </c>
      <c r="D2554" s="137" t="s">
        <v>2147</v>
      </c>
    </row>
    <row r="2555" spans="1:4" ht="20.100000000000001" customHeight="1">
      <c r="A2555" s="137">
        <v>3553</v>
      </c>
      <c r="B2555" s="137"/>
      <c r="C2555" s="137" t="s">
        <v>2134</v>
      </c>
      <c r="D2555" s="137" t="s">
        <v>2148</v>
      </c>
    </row>
    <row r="2556" spans="1:4" ht="20.100000000000001" customHeight="1">
      <c r="A2556" s="137">
        <v>3554</v>
      </c>
      <c r="B2556" s="137"/>
      <c r="C2556" s="137" t="s">
        <v>2134</v>
      </c>
      <c r="D2556" s="137" t="s">
        <v>2149</v>
      </c>
    </row>
    <row r="2557" spans="1:4" ht="20.100000000000001" customHeight="1">
      <c r="A2557" s="137">
        <v>3555</v>
      </c>
      <c r="B2557" s="137"/>
      <c r="C2557" s="137" t="s">
        <v>2134</v>
      </c>
      <c r="D2557" s="137" t="s">
        <v>2150</v>
      </c>
    </row>
    <row r="2558" spans="1:4" ht="20.100000000000001" customHeight="1">
      <c r="A2558" s="137">
        <v>3556</v>
      </c>
      <c r="B2558" s="137"/>
      <c r="C2558" s="137" t="s">
        <v>2134</v>
      </c>
      <c r="D2558" s="137" t="s">
        <v>2151</v>
      </c>
    </row>
    <row r="2559" spans="1:4" ht="20.100000000000001" customHeight="1">
      <c r="A2559" s="137">
        <v>3557</v>
      </c>
      <c r="B2559" s="137"/>
      <c r="C2559" s="137" t="s">
        <v>2134</v>
      </c>
      <c r="D2559" s="137" t="s">
        <v>2152</v>
      </c>
    </row>
    <row r="2560" spans="1:4" ht="20.100000000000001" customHeight="1">
      <c r="A2560" s="137">
        <v>3558</v>
      </c>
      <c r="B2560" s="137"/>
      <c r="C2560" s="137" t="s">
        <v>2134</v>
      </c>
      <c r="D2560" s="137" t="s">
        <v>2153</v>
      </c>
    </row>
    <row r="2561" spans="1:4" ht="20.100000000000001" customHeight="1">
      <c r="A2561" s="137">
        <v>3559</v>
      </c>
      <c r="B2561" s="137"/>
      <c r="C2561" s="137" t="s">
        <v>2134</v>
      </c>
      <c r="D2561" s="137" t="s">
        <v>2154</v>
      </c>
    </row>
    <row r="2562" spans="1:4" ht="20.100000000000001" customHeight="1">
      <c r="A2562" s="137">
        <v>3560</v>
      </c>
      <c r="B2562" s="137"/>
      <c r="C2562" s="137" t="s">
        <v>2134</v>
      </c>
      <c r="D2562" s="137" t="s">
        <v>2155</v>
      </c>
    </row>
    <row r="2563" spans="1:4" ht="20.100000000000001" customHeight="1">
      <c r="A2563" s="137">
        <v>3561</v>
      </c>
      <c r="B2563" s="137"/>
      <c r="C2563" s="137" t="s">
        <v>2134</v>
      </c>
      <c r="D2563" s="137" t="s">
        <v>2156</v>
      </c>
    </row>
    <row r="2564" spans="1:4" ht="20.100000000000001" customHeight="1">
      <c r="A2564" s="137">
        <v>3562</v>
      </c>
      <c r="B2564" s="137"/>
      <c r="C2564" s="137" t="s">
        <v>2134</v>
      </c>
      <c r="D2564" s="137" t="s">
        <v>2157</v>
      </c>
    </row>
    <row r="2565" spans="1:4" ht="20.100000000000001" customHeight="1">
      <c r="A2565" s="137">
        <v>3563</v>
      </c>
      <c r="B2565" s="137"/>
      <c r="C2565" s="137" t="s">
        <v>2134</v>
      </c>
      <c r="D2565" s="137" t="s">
        <v>2158</v>
      </c>
    </row>
    <row r="2566" spans="1:4" ht="20.100000000000001" customHeight="1">
      <c r="A2566" s="137">
        <v>3564</v>
      </c>
      <c r="B2566" s="137"/>
      <c r="C2566" s="137" t="s">
        <v>2134</v>
      </c>
      <c r="D2566" s="137" t="s">
        <v>2159</v>
      </c>
    </row>
    <row r="2567" spans="1:4" ht="20.100000000000001" customHeight="1">
      <c r="A2567" s="137">
        <v>3565</v>
      </c>
      <c r="B2567" s="137"/>
      <c r="C2567" s="137" t="s">
        <v>2134</v>
      </c>
      <c r="D2567" s="137" t="s">
        <v>2160</v>
      </c>
    </row>
    <row r="2568" spans="1:4" ht="20.100000000000001" customHeight="1">
      <c r="A2568" s="137">
        <v>3566</v>
      </c>
      <c r="B2568" s="137"/>
      <c r="C2568" s="137" t="s">
        <v>2134</v>
      </c>
      <c r="D2568" s="137" t="s">
        <v>2161</v>
      </c>
    </row>
    <row r="2569" spans="1:4" ht="20.100000000000001" customHeight="1">
      <c r="A2569" s="137">
        <v>3567</v>
      </c>
      <c r="B2569" s="137"/>
      <c r="C2569" s="137" t="s">
        <v>2134</v>
      </c>
      <c r="D2569" s="137" t="s">
        <v>2162</v>
      </c>
    </row>
    <row r="2570" spans="1:4" ht="20.100000000000001" customHeight="1">
      <c r="A2570" s="137">
        <v>3568</v>
      </c>
      <c r="B2570" s="137"/>
      <c r="C2570" s="137" t="s">
        <v>2134</v>
      </c>
      <c r="D2570" s="137" t="s">
        <v>2163</v>
      </c>
    </row>
    <row r="2571" spans="1:4" ht="20.100000000000001" customHeight="1">
      <c r="A2571" s="137">
        <v>3569</v>
      </c>
      <c r="B2571" s="137"/>
      <c r="C2571" s="137" t="s">
        <v>2134</v>
      </c>
      <c r="D2571" s="158"/>
    </row>
    <row r="2572" spans="1:4" ht="20.100000000000001" customHeight="1">
      <c r="A2572" s="137">
        <v>3570</v>
      </c>
      <c r="B2572" s="137"/>
      <c r="C2572" s="137" t="s">
        <v>2164</v>
      </c>
      <c r="D2572" s="137" t="s">
        <v>2165</v>
      </c>
    </row>
    <row r="2573" spans="1:4" ht="20.100000000000001" customHeight="1">
      <c r="A2573" s="137">
        <v>3571</v>
      </c>
      <c r="B2573" s="137"/>
      <c r="C2573" s="137" t="s">
        <v>2164</v>
      </c>
      <c r="D2573" s="137" t="s">
        <v>2166</v>
      </c>
    </row>
    <row r="2574" spans="1:4" ht="20.100000000000001" customHeight="1">
      <c r="A2574" s="137">
        <v>3572</v>
      </c>
      <c r="B2574" s="137"/>
      <c r="C2574" s="137" t="s">
        <v>2164</v>
      </c>
      <c r="D2574" s="137" t="s">
        <v>2167</v>
      </c>
    </row>
    <row r="2575" spans="1:4" ht="20.100000000000001" customHeight="1">
      <c r="A2575" s="137">
        <v>3573</v>
      </c>
      <c r="B2575" s="137"/>
      <c r="C2575" s="137" t="s">
        <v>2164</v>
      </c>
      <c r="D2575" s="137" t="s">
        <v>2168</v>
      </c>
    </row>
    <row r="2576" spans="1:4" ht="20.100000000000001" customHeight="1">
      <c r="A2576" s="137">
        <v>3574</v>
      </c>
      <c r="B2576" s="137"/>
      <c r="C2576" s="137" t="s">
        <v>2164</v>
      </c>
      <c r="D2576" s="137" t="s">
        <v>2169</v>
      </c>
    </row>
    <row r="2577" spans="1:4" ht="20.100000000000001" customHeight="1">
      <c r="A2577" s="137">
        <v>3575</v>
      </c>
      <c r="B2577" s="137"/>
      <c r="C2577" s="137" t="s">
        <v>2164</v>
      </c>
      <c r="D2577" s="137" t="s">
        <v>2170</v>
      </c>
    </row>
    <row r="2578" spans="1:4" ht="20.100000000000001" customHeight="1">
      <c r="A2578" s="137">
        <v>3576</v>
      </c>
      <c r="B2578" s="137"/>
      <c r="C2578" s="137" t="s">
        <v>2164</v>
      </c>
      <c r="D2578" s="137" t="s">
        <v>2171</v>
      </c>
    </row>
    <row r="2579" spans="1:4" ht="20.100000000000001" customHeight="1">
      <c r="A2579" s="137">
        <v>3577</v>
      </c>
      <c r="B2579" s="137"/>
      <c r="C2579" s="137" t="s">
        <v>2164</v>
      </c>
      <c r="D2579" s="137" t="s">
        <v>2172</v>
      </c>
    </row>
    <row r="2580" spans="1:4" ht="20.100000000000001" customHeight="1">
      <c r="A2580" s="137">
        <v>3578</v>
      </c>
      <c r="B2580" s="137"/>
      <c r="C2580" s="137" t="s">
        <v>2164</v>
      </c>
      <c r="D2580" s="137" t="s">
        <v>2173</v>
      </c>
    </row>
    <row r="2581" spans="1:4" ht="20.100000000000001" customHeight="1">
      <c r="A2581" s="137">
        <v>3579</v>
      </c>
      <c r="B2581" s="137"/>
      <c r="C2581" s="137" t="s">
        <v>2164</v>
      </c>
      <c r="D2581" s="137" t="s">
        <v>2174</v>
      </c>
    </row>
    <row r="2582" spans="1:4" ht="20.100000000000001" customHeight="1">
      <c r="A2582" s="137">
        <v>3580</v>
      </c>
      <c r="B2582" s="137"/>
      <c r="C2582" s="137" t="s">
        <v>2164</v>
      </c>
      <c r="D2582" s="137" t="s">
        <v>2175</v>
      </c>
    </row>
    <row r="2583" spans="1:4" ht="20.100000000000001" customHeight="1">
      <c r="A2583" s="137">
        <v>3581</v>
      </c>
      <c r="B2583" s="137"/>
      <c r="C2583" s="137" t="s">
        <v>2164</v>
      </c>
      <c r="D2583" s="137" t="s">
        <v>2176</v>
      </c>
    </row>
    <row r="2584" spans="1:4" ht="20.100000000000001" customHeight="1">
      <c r="A2584" s="137">
        <v>3582</v>
      </c>
      <c r="B2584" s="137"/>
      <c r="C2584" s="137" t="s">
        <v>2164</v>
      </c>
      <c r="D2584" s="137" t="s">
        <v>2177</v>
      </c>
    </row>
    <row r="2585" spans="1:4" ht="20.100000000000001" customHeight="1">
      <c r="A2585" s="137">
        <v>3583</v>
      </c>
      <c r="B2585" s="137"/>
      <c r="C2585" s="137" t="s">
        <v>2164</v>
      </c>
      <c r="D2585" s="137" t="s">
        <v>2178</v>
      </c>
    </row>
    <row r="2586" spans="1:4" ht="20.100000000000001" customHeight="1">
      <c r="A2586" s="137">
        <v>3584</v>
      </c>
      <c r="B2586" s="137"/>
      <c r="C2586" s="137" t="s">
        <v>2164</v>
      </c>
      <c r="D2586" s="137" t="s">
        <v>2179</v>
      </c>
    </row>
    <row r="2587" spans="1:4" ht="20.100000000000001" customHeight="1">
      <c r="A2587" s="137">
        <v>3585</v>
      </c>
      <c r="B2587" s="137"/>
      <c r="C2587" s="137" t="s">
        <v>2164</v>
      </c>
      <c r="D2587" s="137" t="s">
        <v>2180</v>
      </c>
    </row>
    <row r="2588" spans="1:4" ht="20.100000000000001" customHeight="1">
      <c r="A2588" s="137">
        <v>3586</v>
      </c>
      <c r="B2588" s="137"/>
      <c r="C2588" s="137" t="s">
        <v>2164</v>
      </c>
      <c r="D2588" s="137" t="s">
        <v>2181</v>
      </c>
    </row>
    <row r="2589" spans="1:4" ht="20.100000000000001" customHeight="1">
      <c r="A2589" s="137">
        <v>3587</v>
      </c>
      <c r="B2589" s="137"/>
      <c r="C2589" s="137" t="s">
        <v>2164</v>
      </c>
      <c r="D2589" s="137" t="s">
        <v>2182</v>
      </c>
    </row>
    <row r="2590" spans="1:4" ht="20.100000000000001" customHeight="1">
      <c r="A2590" s="137">
        <v>3588</v>
      </c>
      <c r="B2590" s="137"/>
      <c r="C2590" s="137" t="s">
        <v>2164</v>
      </c>
      <c r="D2590" s="137" t="s">
        <v>2183</v>
      </c>
    </row>
    <row r="2591" spans="1:4" ht="20.100000000000001" customHeight="1">
      <c r="A2591" s="137">
        <v>3589</v>
      </c>
      <c r="B2591" s="137"/>
      <c r="C2591" s="137" t="s">
        <v>2164</v>
      </c>
      <c r="D2591" s="137" t="s">
        <v>2184</v>
      </c>
    </row>
    <row r="2592" spans="1:4" ht="20.100000000000001" customHeight="1">
      <c r="A2592" s="137">
        <v>3590</v>
      </c>
      <c r="B2592" s="137"/>
      <c r="C2592" s="137" t="s">
        <v>2164</v>
      </c>
      <c r="D2592" s="137" t="s">
        <v>2185</v>
      </c>
    </row>
    <row r="2593" spans="1:4" ht="20.100000000000001" customHeight="1">
      <c r="A2593" s="137">
        <v>3591</v>
      </c>
      <c r="B2593" s="137"/>
      <c r="C2593" s="137" t="s">
        <v>2164</v>
      </c>
      <c r="D2593" s="137" t="s">
        <v>2186</v>
      </c>
    </row>
    <row r="2594" spans="1:4" ht="20.100000000000001" customHeight="1">
      <c r="A2594" s="137">
        <v>3592</v>
      </c>
      <c r="B2594" s="137"/>
      <c r="C2594" s="137" t="s">
        <v>2164</v>
      </c>
      <c r="D2594" s="137" t="s">
        <v>2187</v>
      </c>
    </row>
    <row r="2595" spans="1:4" ht="20.100000000000001" customHeight="1">
      <c r="A2595" s="137">
        <v>3593</v>
      </c>
      <c r="B2595" s="137"/>
      <c r="C2595" s="137" t="s">
        <v>2164</v>
      </c>
      <c r="D2595" s="137" t="s">
        <v>2188</v>
      </c>
    </row>
    <row r="2596" spans="1:4" ht="20.100000000000001" customHeight="1">
      <c r="A2596" s="137">
        <v>3594</v>
      </c>
      <c r="B2596" s="137"/>
      <c r="C2596" s="137" t="s">
        <v>2164</v>
      </c>
      <c r="D2596" s="137" t="s">
        <v>2189</v>
      </c>
    </row>
    <row r="2597" spans="1:4" ht="20.100000000000001" customHeight="1">
      <c r="A2597" s="137">
        <v>3595</v>
      </c>
      <c r="B2597" s="137"/>
      <c r="C2597" s="137" t="s">
        <v>2164</v>
      </c>
      <c r="D2597" s="137" t="s">
        <v>2190</v>
      </c>
    </row>
    <row r="2598" spans="1:4" ht="20.100000000000001" customHeight="1">
      <c r="A2598" s="137">
        <v>3596</v>
      </c>
      <c r="B2598" s="137"/>
      <c r="C2598" s="137" t="s">
        <v>2164</v>
      </c>
      <c r="D2598" s="137" t="s">
        <v>2191</v>
      </c>
    </row>
    <row r="2599" spans="1:4" ht="20.100000000000001" customHeight="1">
      <c r="A2599" s="137">
        <v>3597</v>
      </c>
      <c r="B2599" s="137"/>
      <c r="C2599" s="137" t="s">
        <v>2164</v>
      </c>
      <c r="D2599" s="137" t="s">
        <v>2192</v>
      </c>
    </row>
    <row r="2600" spans="1:4" ht="20.100000000000001" customHeight="1">
      <c r="A2600" s="137">
        <v>3598</v>
      </c>
      <c r="B2600" s="137"/>
      <c r="C2600" s="137" t="s">
        <v>2164</v>
      </c>
      <c r="D2600" s="137" t="s">
        <v>2193</v>
      </c>
    </row>
    <row r="2601" spans="1:4" ht="20.100000000000001" customHeight="1">
      <c r="A2601" s="137">
        <v>3599</v>
      </c>
      <c r="B2601" s="137"/>
      <c r="C2601" s="137" t="s">
        <v>2164</v>
      </c>
      <c r="D2601" s="137" t="s">
        <v>2194</v>
      </c>
    </row>
    <row r="2602" spans="1:4" ht="20.100000000000001" customHeight="1">
      <c r="A2602" s="137">
        <v>3600</v>
      </c>
      <c r="B2602" s="137"/>
      <c r="C2602" s="137" t="s">
        <v>2164</v>
      </c>
      <c r="D2602" s="137" t="s">
        <v>2195</v>
      </c>
    </row>
    <row r="2603" spans="1:4" ht="20.100000000000001" customHeight="1">
      <c r="A2603" s="137">
        <v>3601</v>
      </c>
      <c r="B2603" s="137"/>
      <c r="C2603" s="137" t="s">
        <v>2164</v>
      </c>
      <c r="D2603" s="137" t="s">
        <v>2196</v>
      </c>
    </row>
    <row r="2604" spans="1:4" ht="20.100000000000001" customHeight="1">
      <c r="A2604" s="137">
        <v>3602</v>
      </c>
      <c r="B2604" s="137"/>
      <c r="C2604" s="137" t="s">
        <v>2164</v>
      </c>
      <c r="D2604" s="137" t="s">
        <v>2197</v>
      </c>
    </row>
    <row r="2605" spans="1:4" ht="20.100000000000001" customHeight="1">
      <c r="A2605" s="137">
        <v>3603</v>
      </c>
      <c r="B2605" s="137"/>
      <c r="C2605" s="137" t="s">
        <v>2164</v>
      </c>
      <c r="D2605" s="137" t="s">
        <v>2198</v>
      </c>
    </row>
    <row r="2606" spans="1:4" ht="20.100000000000001" customHeight="1">
      <c r="A2606" s="137">
        <v>3604</v>
      </c>
      <c r="B2606" s="137"/>
      <c r="C2606" s="137" t="s">
        <v>2164</v>
      </c>
      <c r="D2606" s="137" t="s">
        <v>2199</v>
      </c>
    </row>
    <row r="2607" spans="1:4" ht="20.100000000000001" customHeight="1">
      <c r="A2607" s="137">
        <v>3605</v>
      </c>
      <c r="B2607" s="137"/>
      <c r="C2607" s="137" t="s">
        <v>2164</v>
      </c>
      <c r="D2607" s="137" t="s">
        <v>2200</v>
      </c>
    </row>
    <row r="2608" spans="1:4" ht="20.100000000000001" customHeight="1">
      <c r="A2608" s="137">
        <v>3606</v>
      </c>
      <c r="B2608" s="137"/>
      <c r="C2608" s="137" t="s">
        <v>2164</v>
      </c>
      <c r="D2608" s="137" t="s">
        <v>2201</v>
      </c>
    </row>
    <row r="2609" spans="1:4" ht="20.100000000000001" customHeight="1">
      <c r="A2609" s="137">
        <v>3607</v>
      </c>
      <c r="B2609" s="137"/>
      <c r="C2609" s="137" t="s">
        <v>2164</v>
      </c>
      <c r="D2609" s="137" t="s">
        <v>2202</v>
      </c>
    </row>
    <row r="2610" spans="1:4" ht="20.100000000000001" customHeight="1">
      <c r="A2610" s="137">
        <v>3608</v>
      </c>
      <c r="B2610" s="137"/>
      <c r="C2610" s="137" t="s">
        <v>2164</v>
      </c>
      <c r="D2610" s="137" t="s">
        <v>2203</v>
      </c>
    </row>
    <row r="2611" spans="1:4" ht="20.100000000000001" customHeight="1">
      <c r="A2611" s="137">
        <v>3609</v>
      </c>
      <c r="B2611" s="137"/>
      <c r="C2611" s="137" t="s">
        <v>2164</v>
      </c>
      <c r="D2611" s="137" t="s">
        <v>2204</v>
      </c>
    </row>
    <row r="2612" spans="1:4" ht="20.100000000000001" customHeight="1">
      <c r="A2612" s="137">
        <v>3610</v>
      </c>
      <c r="B2612" s="137"/>
      <c r="C2612" s="137" t="s">
        <v>2164</v>
      </c>
      <c r="D2612" s="137" t="s">
        <v>2205</v>
      </c>
    </row>
    <row r="2613" spans="1:4" ht="20.100000000000001" customHeight="1">
      <c r="A2613" s="137">
        <v>3611</v>
      </c>
      <c r="B2613" s="137"/>
      <c r="C2613" s="137" t="s">
        <v>2164</v>
      </c>
      <c r="D2613" s="137" t="s">
        <v>2206</v>
      </c>
    </row>
    <row r="2614" spans="1:4" ht="20.100000000000001" customHeight="1">
      <c r="A2614" s="137">
        <v>3612</v>
      </c>
      <c r="B2614" s="137"/>
      <c r="C2614" s="137" t="s">
        <v>2164</v>
      </c>
      <c r="D2614" s="137" t="s">
        <v>2207</v>
      </c>
    </row>
    <row r="2615" spans="1:4" ht="20.100000000000001" customHeight="1">
      <c r="A2615" s="137">
        <v>3613</v>
      </c>
      <c r="B2615" s="137"/>
      <c r="C2615" s="137" t="s">
        <v>2164</v>
      </c>
      <c r="D2615" s="137" t="s">
        <v>2208</v>
      </c>
    </row>
    <row r="2616" spans="1:4" ht="20.100000000000001" customHeight="1">
      <c r="A2616" s="137">
        <v>3614</v>
      </c>
      <c r="B2616" s="137"/>
      <c r="C2616" s="137" t="s">
        <v>2164</v>
      </c>
      <c r="D2616" s="137" t="s">
        <v>2209</v>
      </c>
    </row>
    <row r="2617" spans="1:4" ht="20.100000000000001" customHeight="1">
      <c r="A2617" s="137">
        <v>3615</v>
      </c>
      <c r="B2617" s="137"/>
      <c r="C2617" s="137" t="s">
        <v>2164</v>
      </c>
      <c r="D2617" s="137" t="s">
        <v>2210</v>
      </c>
    </row>
    <row r="2618" spans="1:4" ht="20.100000000000001" customHeight="1">
      <c r="A2618" s="137">
        <v>3616</v>
      </c>
      <c r="B2618" s="137"/>
      <c r="C2618" s="137" t="s">
        <v>2164</v>
      </c>
      <c r="D2618" s="137" t="s">
        <v>2211</v>
      </c>
    </row>
    <row r="2619" spans="1:4" ht="20.100000000000001" customHeight="1">
      <c r="A2619" s="137">
        <v>3617</v>
      </c>
      <c r="B2619" s="137"/>
      <c r="C2619" s="137" t="s">
        <v>2164</v>
      </c>
      <c r="D2619" s="158"/>
    </row>
    <row r="2620" spans="1:4" ht="20.100000000000001" customHeight="1">
      <c r="A2620" s="137">
        <v>3618</v>
      </c>
      <c r="B2620" s="137"/>
      <c r="C2620" s="137" t="s">
        <v>2164</v>
      </c>
      <c r="D2620" s="158"/>
    </row>
    <row r="2621" spans="1:4" ht="20.100000000000001" customHeight="1">
      <c r="A2621" s="137">
        <v>3619</v>
      </c>
      <c r="B2621" s="137"/>
      <c r="C2621" s="137" t="s">
        <v>2164</v>
      </c>
      <c r="D2621" s="158"/>
    </row>
    <row r="2622" spans="1:4" ht="20.100000000000001" customHeight="1">
      <c r="A2622" s="137">
        <v>3620</v>
      </c>
      <c r="B2622" s="137"/>
      <c r="C2622" s="137" t="s">
        <v>2212</v>
      </c>
      <c r="D2622" s="137" t="s">
        <v>2213</v>
      </c>
    </row>
    <row r="2623" spans="1:4" ht="20.100000000000001" customHeight="1">
      <c r="A2623" s="137">
        <v>3621</v>
      </c>
      <c r="B2623" s="137"/>
      <c r="C2623" s="137" t="s">
        <v>2212</v>
      </c>
      <c r="D2623" s="137" t="s">
        <v>2214</v>
      </c>
    </row>
    <row r="2624" spans="1:4" ht="20.100000000000001" customHeight="1">
      <c r="A2624" s="137">
        <v>3622</v>
      </c>
      <c r="B2624" s="137"/>
      <c r="C2624" s="137" t="s">
        <v>2212</v>
      </c>
      <c r="D2624" s="137" t="s">
        <v>2215</v>
      </c>
    </row>
    <row r="2625" spans="1:4" ht="20.100000000000001" customHeight="1">
      <c r="A2625" s="137">
        <v>3623</v>
      </c>
      <c r="B2625" s="137"/>
      <c r="C2625" s="137" t="s">
        <v>2212</v>
      </c>
      <c r="D2625" s="137" t="s">
        <v>2216</v>
      </c>
    </row>
    <row r="2626" spans="1:4" ht="20.100000000000001" customHeight="1">
      <c r="A2626" s="137">
        <v>3624</v>
      </c>
      <c r="B2626" s="137"/>
      <c r="C2626" s="137" t="s">
        <v>2212</v>
      </c>
      <c r="D2626" s="137" t="s">
        <v>2217</v>
      </c>
    </row>
    <row r="2627" spans="1:4" ht="20.100000000000001" customHeight="1">
      <c r="A2627" s="137">
        <v>3625</v>
      </c>
      <c r="B2627" s="137"/>
      <c r="C2627" s="137" t="s">
        <v>2212</v>
      </c>
      <c r="D2627" s="137" t="s">
        <v>2218</v>
      </c>
    </row>
    <row r="2628" spans="1:4" ht="20.100000000000001" customHeight="1">
      <c r="A2628" s="137">
        <v>3626</v>
      </c>
      <c r="B2628" s="137"/>
      <c r="C2628" s="137" t="s">
        <v>2212</v>
      </c>
      <c r="D2628" s="137" t="s">
        <v>2219</v>
      </c>
    </row>
    <row r="2629" spans="1:4" ht="20.100000000000001" customHeight="1">
      <c r="A2629" s="137">
        <v>3627</v>
      </c>
      <c r="B2629" s="137"/>
      <c r="C2629" s="137" t="s">
        <v>2212</v>
      </c>
      <c r="D2629" s="137" t="s">
        <v>2220</v>
      </c>
    </row>
    <row r="2630" spans="1:4" ht="20.100000000000001" customHeight="1">
      <c r="A2630" s="137">
        <v>3628</v>
      </c>
      <c r="B2630" s="137"/>
      <c r="C2630" s="137" t="s">
        <v>2212</v>
      </c>
      <c r="D2630" s="137" t="s">
        <v>2221</v>
      </c>
    </row>
    <row r="2631" spans="1:4" ht="20.100000000000001" customHeight="1">
      <c r="A2631" s="137">
        <v>3629</v>
      </c>
      <c r="B2631" s="137"/>
      <c r="C2631" s="137" t="s">
        <v>2212</v>
      </c>
      <c r="D2631" s="137" t="s">
        <v>2222</v>
      </c>
    </row>
    <row r="2632" spans="1:4" ht="20.100000000000001" customHeight="1">
      <c r="A2632" s="137">
        <v>3630</v>
      </c>
      <c r="B2632" s="137"/>
      <c r="C2632" s="137" t="s">
        <v>2212</v>
      </c>
      <c r="D2632" s="137" t="s">
        <v>2223</v>
      </c>
    </row>
    <row r="2633" spans="1:4" ht="20.100000000000001" customHeight="1">
      <c r="A2633" s="137">
        <v>3631</v>
      </c>
      <c r="B2633" s="137"/>
      <c r="C2633" s="137" t="s">
        <v>2212</v>
      </c>
      <c r="D2633" s="137" t="s">
        <v>2224</v>
      </c>
    </row>
    <row r="2634" spans="1:4" ht="20.100000000000001" customHeight="1">
      <c r="A2634" s="137">
        <v>3632</v>
      </c>
      <c r="B2634" s="137"/>
      <c r="C2634" s="137" t="s">
        <v>2212</v>
      </c>
      <c r="D2634" s="137" t="s">
        <v>2225</v>
      </c>
    </row>
    <row r="2635" spans="1:4" ht="20.100000000000001" customHeight="1">
      <c r="A2635" s="137">
        <v>3633</v>
      </c>
      <c r="B2635" s="137"/>
      <c r="C2635" s="137" t="s">
        <v>2212</v>
      </c>
      <c r="D2635" s="137" t="s">
        <v>2226</v>
      </c>
    </row>
    <row r="2636" spans="1:4" ht="20.100000000000001" customHeight="1">
      <c r="A2636" s="137">
        <v>3634</v>
      </c>
      <c r="B2636" s="137"/>
      <c r="C2636" s="137" t="s">
        <v>2212</v>
      </c>
      <c r="D2636" s="137" t="s">
        <v>2227</v>
      </c>
    </row>
    <row r="2637" spans="1:4" ht="20.100000000000001" customHeight="1">
      <c r="A2637" s="137">
        <v>3635</v>
      </c>
      <c r="B2637" s="137"/>
      <c r="C2637" s="137" t="s">
        <v>2212</v>
      </c>
      <c r="D2637" s="158"/>
    </row>
    <row r="2638" spans="1:4" ht="20.100000000000001" customHeight="1">
      <c r="A2638" s="137">
        <v>3636</v>
      </c>
      <c r="B2638" s="137"/>
      <c r="C2638" s="137" t="s">
        <v>2212</v>
      </c>
      <c r="D2638" s="158"/>
    </row>
    <row r="2639" spans="1:4" ht="20.100000000000001" customHeight="1">
      <c r="A2639" s="137">
        <v>3637</v>
      </c>
      <c r="B2639" s="137"/>
      <c r="C2639" s="137" t="s">
        <v>2212</v>
      </c>
      <c r="D2639" s="158"/>
    </row>
    <row r="2640" spans="1:4" ht="20.100000000000001" customHeight="1">
      <c r="A2640" s="137">
        <v>3638</v>
      </c>
      <c r="B2640" s="137"/>
      <c r="C2640" s="137" t="s">
        <v>2212</v>
      </c>
      <c r="D2640" s="158"/>
    </row>
    <row r="2641" spans="1:4" ht="20.100000000000001" customHeight="1">
      <c r="A2641" s="137">
        <v>3639</v>
      </c>
      <c r="B2641" s="137"/>
      <c r="C2641" s="137" t="s">
        <v>2212</v>
      </c>
      <c r="D2641" s="158"/>
    </row>
    <row r="2642" spans="1:4" ht="20.100000000000001" customHeight="1">
      <c r="A2642" s="137">
        <v>3640</v>
      </c>
      <c r="B2642" s="137"/>
      <c r="C2642" s="137" t="s">
        <v>2228</v>
      </c>
      <c r="D2642" s="137" t="s">
        <v>2229</v>
      </c>
    </row>
    <row r="2643" spans="1:4" ht="20.100000000000001" customHeight="1">
      <c r="A2643" s="137">
        <v>3641</v>
      </c>
      <c r="B2643" s="137"/>
      <c r="C2643" s="137" t="s">
        <v>2228</v>
      </c>
      <c r="D2643" s="137" t="s">
        <v>2230</v>
      </c>
    </row>
    <row r="2644" spans="1:4" ht="20.100000000000001" customHeight="1">
      <c r="A2644" s="137">
        <v>3642</v>
      </c>
      <c r="B2644" s="137"/>
      <c r="C2644" s="137" t="s">
        <v>2228</v>
      </c>
      <c r="D2644" s="137" t="s">
        <v>2231</v>
      </c>
    </row>
    <row r="2645" spans="1:4" ht="20.100000000000001" customHeight="1">
      <c r="A2645" s="137">
        <v>3643</v>
      </c>
      <c r="B2645" s="137"/>
      <c r="C2645" s="137" t="s">
        <v>2228</v>
      </c>
      <c r="D2645" s="137" t="s">
        <v>2232</v>
      </c>
    </row>
    <row r="2646" spans="1:4" ht="20.100000000000001" customHeight="1">
      <c r="A2646" s="137">
        <v>3644</v>
      </c>
      <c r="B2646" s="137"/>
      <c r="C2646" s="137" t="s">
        <v>2228</v>
      </c>
      <c r="D2646" s="137" t="s">
        <v>2233</v>
      </c>
    </row>
    <row r="2647" spans="1:4" ht="20.100000000000001" customHeight="1">
      <c r="A2647" s="137">
        <v>3645</v>
      </c>
      <c r="B2647" s="137"/>
      <c r="C2647" s="137" t="s">
        <v>2228</v>
      </c>
      <c r="D2647" s="137" t="s">
        <v>2234</v>
      </c>
    </row>
    <row r="2648" spans="1:4" ht="20.100000000000001" customHeight="1">
      <c r="A2648" s="137">
        <v>3646</v>
      </c>
      <c r="B2648" s="137"/>
      <c r="C2648" s="137" t="s">
        <v>2228</v>
      </c>
      <c r="D2648" s="137" t="s">
        <v>2235</v>
      </c>
    </row>
    <row r="2649" spans="1:4" ht="20.100000000000001" customHeight="1">
      <c r="A2649" s="137">
        <v>3647</v>
      </c>
      <c r="B2649" s="137"/>
      <c r="C2649" s="137" t="s">
        <v>2228</v>
      </c>
      <c r="D2649" s="137" t="s">
        <v>2150</v>
      </c>
    </row>
    <row r="2650" spans="1:4" ht="20.100000000000001" customHeight="1">
      <c r="A2650" s="137">
        <v>3648</v>
      </c>
      <c r="B2650" s="137"/>
      <c r="C2650" s="137" t="s">
        <v>2228</v>
      </c>
      <c r="D2650" s="137" t="s">
        <v>2236</v>
      </c>
    </row>
    <row r="2651" spans="1:4" ht="20.100000000000001" customHeight="1">
      <c r="A2651" s="137">
        <v>3649</v>
      </c>
      <c r="B2651" s="137"/>
      <c r="C2651" s="137" t="s">
        <v>2228</v>
      </c>
      <c r="D2651" s="137" t="s">
        <v>2237</v>
      </c>
    </row>
    <row r="2652" spans="1:4" ht="20.100000000000001" customHeight="1">
      <c r="A2652" s="137">
        <v>3650</v>
      </c>
      <c r="B2652" s="137"/>
      <c r="C2652" s="137" t="s">
        <v>2228</v>
      </c>
      <c r="D2652" s="137" t="s">
        <v>2238</v>
      </c>
    </row>
    <row r="2653" spans="1:4" ht="20.100000000000001" customHeight="1">
      <c r="A2653" s="137">
        <v>3651</v>
      </c>
      <c r="B2653" s="137"/>
      <c r="C2653" s="137" t="s">
        <v>2228</v>
      </c>
      <c r="D2653" s="137" t="s">
        <v>2239</v>
      </c>
    </row>
    <row r="2654" spans="1:4" ht="20.100000000000001" customHeight="1">
      <c r="A2654" s="137">
        <v>3652</v>
      </c>
      <c r="B2654" s="137"/>
      <c r="C2654" s="137" t="s">
        <v>2228</v>
      </c>
      <c r="D2654" s="137" t="s">
        <v>2240</v>
      </c>
    </row>
    <row r="2655" spans="1:4" ht="20.100000000000001" customHeight="1">
      <c r="A2655" s="137">
        <v>3653</v>
      </c>
      <c r="B2655" s="137"/>
      <c r="C2655" s="137" t="s">
        <v>2228</v>
      </c>
      <c r="D2655" s="137" t="s">
        <v>2241</v>
      </c>
    </row>
    <row r="2656" spans="1:4" ht="20.100000000000001" customHeight="1">
      <c r="A2656" s="137">
        <v>3654</v>
      </c>
      <c r="B2656" s="137"/>
      <c r="C2656" s="137" t="s">
        <v>2228</v>
      </c>
      <c r="D2656" s="137" t="s">
        <v>2242</v>
      </c>
    </row>
    <row r="2657" spans="1:4" ht="20.100000000000001" customHeight="1">
      <c r="A2657" s="137">
        <v>3655</v>
      </c>
      <c r="B2657" s="137"/>
      <c r="C2657" s="137" t="s">
        <v>2228</v>
      </c>
      <c r="D2657" s="137" t="s">
        <v>2243</v>
      </c>
    </row>
    <row r="2658" spans="1:4" ht="20.100000000000001" customHeight="1">
      <c r="A2658" s="137">
        <v>3656</v>
      </c>
      <c r="B2658" s="137"/>
      <c r="C2658" s="137" t="s">
        <v>2228</v>
      </c>
      <c r="D2658" s="137" t="s">
        <v>2244</v>
      </c>
    </row>
    <row r="2659" spans="1:4" ht="20.100000000000001" customHeight="1">
      <c r="A2659" s="137">
        <v>3657</v>
      </c>
      <c r="B2659" s="137"/>
      <c r="C2659" s="137" t="s">
        <v>2228</v>
      </c>
      <c r="D2659" s="137" t="s">
        <v>2245</v>
      </c>
    </row>
    <row r="2660" spans="1:4" ht="20.100000000000001" customHeight="1">
      <c r="A2660" s="137">
        <v>3658</v>
      </c>
      <c r="B2660" s="137"/>
      <c r="C2660" s="137" t="s">
        <v>2228</v>
      </c>
      <c r="D2660" s="137" t="s">
        <v>2246</v>
      </c>
    </row>
    <row r="2661" spans="1:4" ht="20.100000000000001" customHeight="1">
      <c r="A2661" s="137">
        <v>3659</v>
      </c>
      <c r="B2661" s="137"/>
      <c r="C2661" s="137" t="s">
        <v>2228</v>
      </c>
      <c r="D2661" s="137" t="s">
        <v>2247</v>
      </c>
    </row>
    <row r="2662" spans="1:4" ht="20.100000000000001" customHeight="1">
      <c r="A2662" s="137">
        <v>3660</v>
      </c>
      <c r="B2662" s="137"/>
      <c r="C2662" s="137" t="s">
        <v>2228</v>
      </c>
      <c r="D2662" s="137" t="s">
        <v>2248</v>
      </c>
    </row>
    <row r="2663" spans="1:4" ht="20.100000000000001" customHeight="1">
      <c r="A2663" s="137">
        <v>3661</v>
      </c>
      <c r="B2663" s="137"/>
      <c r="C2663" s="137" t="s">
        <v>2228</v>
      </c>
      <c r="D2663" s="137" t="s">
        <v>2249</v>
      </c>
    </row>
    <row r="2664" spans="1:4" ht="20.100000000000001" customHeight="1">
      <c r="A2664" s="137">
        <v>3662</v>
      </c>
      <c r="B2664" s="137"/>
      <c r="C2664" s="137" t="s">
        <v>2228</v>
      </c>
      <c r="D2664" s="158"/>
    </row>
    <row r="2665" spans="1:4" ht="20.100000000000001" customHeight="1">
      <c r="A2665" s="137">
        <v>3663</v>
      </c>
      <c r="B2665" s="137"/>
      <c r="C2665" s="137" t="s">
        <v>2228</v>
      </c>
      <c r="D2665" s="158"/>
    </row>
    <row r="2666" spans="1:4" ht="20.100000000000001" customHeight="1">
      <c r="A2666" s="137">
        <v>3664</v>
      </c>
      <c r="B2666" s="137"/>
      <c r="C2666" s="137" t="s">
        <v>2228</v>
      </c>
      <c r="D2666" s="158"/>
    </row>
    <row r="2667" spans="1:4" ht="20.100000000000001" customHeight="1">
      <c r="A2667" s="137">
        <v>3665</v>
      </c>
      <c r="B2667" s="137"/>
      <c r="C2667" s="137" t="s">
        <v>2228</v>
      </c>
      <c r="D2667" s="158"/>
    </row>
    <row r="2668" spans="1:4" ht="20.100000000000001" customHeight="1">
      <c r="A2668" s="137">
        <v>3666</v>
      </c>
      <c r="B2668" s="137"/>
      <c r="C2668" s="137" t="s">
        <v>2228</v>
      </c>
      <c r="D2668" s="158"/>
    </row>
    <row r="2669" spans="1:4" ht="20.100000000000001" customHeight="1">
      <c r="A2669" s="137">
        <v>3667</v>
      </c>
      <c r="B2669" s="137"/>
      <c r="C2669" s="137" t="s">
        <v>2228</v>
      </c>
      <c r="D2669" s="158"/>
    </row>
    <row r="2670" spans="1:4" ht="20.100000000000001" customHeight="1">
      <c r="A2670" s="137">
        <v>3668</v>
      </c>
      <c r="B2670" s="137"/>
      <c r="C2670" s="137" t="s">
        <v>2228</v>
      </c>
      <c r="D2670" s="158"/>
    </row>
    <row r="2671" spans="1:4" ht="20.100000000000001" customHeight="1">
      <c r="A2671" s="137">
        <v>3669</v>
      </c>
      <c r="B2671" s="137"/>
      <c r="C2671" s="137" t="s">
        <v>2228</v>
      </c>
      <c r="D2671" s="158"/>
    </row>
    <row r="2672" spans="1:4" ht="20.100000000000001" customHeight="1">
      <c r="A2672" s="137">
        <v>3670</v>
      </c>
      <c r="B2672" s="137"/>
      <c r="C2672" s="137" t="s">
        <v>2250</v>
      </c>
      <c r="D2672" s="137" t="s">
        <v>2251</v>
      </c>
    </row>
    <row r="2673" spans="1:4" ht="20.100000000000001" customHeight="1">
      <c r="A2673" s="137">
        <v>3671</v>
      </c>
      <c r="B2673" s="137"/>
      <c r="C2673" s="137" t="s">
        <v>2250</v>
      </c>
      <c r="D2673" s="137" t="s">
        <v>2252</v>
      </c>
    </row>
    <row r="2674" spans="1:4" ht="20.100000000000001" customHeight="1">
      <c r="A2674" s="137">
        <v>3672</v>
      </c>
      <c r="B2674" s="137"/>
      <c r="C2674" s="137" t="s">
        <v>2250</v>
      </c>
      <c r="D2674" s="137" t="s">
        <v>2253</v>
      </c>
    </row>
    <row r="2675" spans="1:4" ht="20.100000000000001" customHeight="1">
      <c r="A2675" s="137">
        <v>3673</v>
      </c>
      <c r="B2675" s="137"/>
      <c r="C2675" s="137" t="s">
        <v>2250</v>
      </c>
      <c r="D2675" s="137" t="s">
        <v>2254</v>
      </c>
    </row>
    <row r="2676" spans="1:4" ht="20.100000000000001" customHeight="1">
      <c r="A2676" s="137">
        <v>3674</v>
      </c>
      <c r="B2676" s="137"/>
      <c r="C2676" s="137" t="s">
        <v>2250</v>
      </c>
      <c r="D2676" s="137" t="s">
        <v>2255</v>
      </c>
    </row>
    <row r="2677" spans="1:4" ht="20.100000000000001" customHeight="1">
      <c r="A2677" s="137">
        <v>3675</v>
      </c>
      <c r="B2677" s="137"/>
      <c r="C2677" s="137" t="s">
        <v>2250</v>
      </c>
      <c r="D2677" s="137" t="s">
        <v>2256</v>
      </c>
    </row>
    <row r="2678" spans="1:4" ht="20.100000000000001" customHeight="1">
      <c r="A2678" s="137">
        <v>3676</v>
      </c>
      <c r="B2678" s="137"/>
      <c r="C2678" s="137" t="s">
        <v>2250</v>
      </c>
      <c r="D2678" s="137" t="s">
        <v>2257</v>
      </c>
    </row>
    <row r="2679" spans="1:4" ht="20.100000000000001" customHeight="1">
      <c r="A2679" s="137">
        <v>3677</v>
      </c>
      <c r="B2679" s="137"/>
      <c r="C2679" s="137" t="s">
        <v>2250</v>
      </c>
      <c r="D2679" s="137" t="s">
        <v>2258</v>
      </c>
    </row>
    <row r="2680" spans="1:4" ht="20.100000000000001" customHeight="1">
      <c r="A2680" s="137">
        <v>3678</v>
      </c>
      <c r="B2680" s="137"/>
      <c r="C2680" s="137" t="s">
        <v>2250</v>
      </c>
      <c r="D2680" s="137" t="s">
        <v>2259</v>
      </c>
    </row>
    <row r="2681" spans="1:4" ht="20.100000000000001" customHeight="1">
      <c r="A2681" s="137">
        <v>3679</v>
      </c>
      <c r="B2681" s="137"/>
      <c r="C2681" s="137" t="s">
        <v>2250</v>
      </c>
      <c r="D2681" s="137" t="s">
        <v>2260</v>
      </c>
    </row>
    <row r="2682" spans="1:4" ht="20.100000000000001" customHeight="1">
      <c r="A2682" s="137">
        <v>3680</v>
      </c>
      <c r="B2682" s="137"/>
      <c r="C2682" s="137" t="s">
        <v>2250</v>
      </c>
      <c r="D2682" s="137" t="s">
        <v>2261</v>
      </c>
    </row>
    <row r="2683" spans="1:4" ht="20.100000000000001" customHeight="1">
      <c r="A2683" s="137">
        <v>3681</v>
      </c>
      <c r="B2683" s="137"/>
      <c r="C2683" s="137" t="s">
        <v>2250</v>
      </c>
      <c r="D2683" s="137" t="s">
        <v>2262</v>
      </c>
    </row>
    <row r="2684" spans="1:4" ht="20.100000000000001" customHeight="1">
      <c r="A2684" s="137">
        <v>3682</v>
      </c>
      <c r="B2684" s="137"/>
      <c r="C2684" s="137" t="s">
        <v>2250</v>
      </c>
      <c r="D2684" s="137" t="s">
        <v>2263</v>
      </c>
    </row>
    <row r="2685" spans="1:4" ht="20.100000000000001" customHeight="1">
      <c r="A2685" s="137">
        <v>3683</v>
      </c>
      <c r="B2685" s="137"/>
      <c r="C2685" s="137" t="s">
        <v>2250</v>
      </c>
      <c r="D2685" s="137" t="s">
        <v>2264</v>
      </c>
    </row>
    <row r="2686" spans="1:4" ht="20.100000000000001" customHeight="1">
      <c r="A2686" s="137">
        <v>3684</v>
      </c>
      <c r="B2686" s="137"/>
      <c r="C2686" s="137" t="s">
        <v>2250</v>
      </c>
      <c r="D2686" s="137" t="s">
        <v>2265</v>
      </c>
    </row>
    <row r="2687" spans="1:4" ht="20.100000000000001" customHeight="1">
      <c r="A2687" s="137">
        <v>3685</v>
      </c>
      <c r="B2687" s="137"/>
      <c r="C2687" s="137" t="s">
        <v>2250</v>
      </c>
      <c r="D2687" s="137" t="s">
        <v>2266</v>
      </c>
    </row>
    <row r="2688" spans="1:4" ht="20.100000000000001" customHeight="1">
      <c r="A2688" s="137">
        <v>3686</v>
      </c>
      <c r="B2688" s="137"/>
      <c r="C2688" s="137" t="s">
        <v>2250</v>
      </c>
      <c r="D2688" s="137" t="s">
        <v>2267</v>
      </c>
    </row>
    <row r="2689" spans="1:4" ht="20.100000000000001" customHeight="1">
      <c r="A2689" s="137">
        <v>3687</v>
      </c>
      <c r="B2689" s="137"/>
      <c r="C2689" s="137" t="s">
        <v>2250</v>
      </c>
      <c r="D2689" s="137" t="s">
        <v>2268</v>
      </c>
    </row>
    <row r="2690" spans="1:4" ht="20.100000000000001" customHeight="1">
      <c r="A2690" s="137">
        <v>3688</v>
      </c>
      <c r="B2690" s="137"/>
      <c r="C2690" s="137" t="s">
        <v>2250</v>
      </c>
      <c r="D2690" s="137" t="s">
        <v>2269</v>
      </c>
    </row>
    <row r="2691" spans="1:4" ht="20.100000000000001" customHeight="1">
      <c r="A2691" s="137">
        <v>3689</v>
      </c>
      <c r="B2691" s="137"/>
      <c r="C2691" s="137" t="s">
        <v>2250</v>
      </c>
      <c r="D2691" s="137" t="s">
        <v>2270</v>
      </c>
    </row>
    <row r="2692" spans="1:4" ht="20.100000000000001" customHeight="1">
      <c r="A2692" s="137">
        <v>3690</v>
      </c>
      <c r="B2692" s="137"/>
      <c r="C2692" s="137" t="s">
        <v>2250</v>
      </c>
      <c r="D2692" s="137" t="s">
        <v>2271</v>
      </c>
    </row>
    <row r="2693" spans="1:4" ht="20.100000000000001" customHeight="1">
      <c r="A2693" s="137">
        <v>3691</v>
      </c>
      <c r="B2693" s="137"/>
      <c r="C2693" s="137" t="s">
        <v>2250</v>
      </c>
      <c r="D2693" s="137" t="s">
        <v>2272</v>
      </c>
    </row>
    <row r="2694" spans="1:4" ht="20.100000000000001" customHeight="1">
      <c r="A2694" s="137">
        <v>3692</v>
      </c>
      <c r="B2694" s="137"/>
      <c r="C2694" s="137" t="s">
        <v>2250</v>
      </c>
      <c r="D2694" s="137" t="s">
        <v>2273</v>
      </c>
    </row>
    <row r="2695" spans="1:4" ht="20.100000000000001" customHeight="1">
      <c r="A2695" s="137">
        <v>3693</v>
      </c>
      <c r="B2695" s="137"/>
      <c r="C2695" s="137" t="s">
        <v>2250</v>
      </c>
      <c r="D2695" s="137" t="s">
        <v>2274</v>
      </c>
    </row>
    <row r="2696" spans="1:4" ht="20.100000000000001" customHeight="1">
      <c r="A2696" s="137">
        <v>3694</v>
      </c>
      <c r="B2696" s="137"/>
      <c r="C2696" s="137" t="s">
        <v>2250</v>
      </c>
      <c r="D2696" s="137" t="s">
        <v>2275</v>
      </c>
    </row>
    <row r="2697" spans="1:4" ht="20.100000000000001" customHeight="1">
      <c r="A2697" s="137">
        <v>3695</v>
      </c>
      <c r="B2697" s="137"/>
      <c r="C2697" s="137" t="s">
        <v>2250</v>
      </c>
      <c r="D2697" s="137" t="s">
        <v>2276</v>
      </c>
    </row>
    <row r="2698" spans="1:4" ht="20.100000000000001" customHeight="1">
      <c r="A2698" s="137">
        <v>3696</v>
      </c>
      <c r="B2698" s="137"/>
      <c r="C2698" s="137" t="s">
        <v>2250</v>
      </c>
      <c r="D2698" s="137" t="s">
        <v>2277</v>
      </c>
    </row>
    <row r="2699" spans="1:4" ht="20.100000000000001" customHeight="1">
      <c r="A2699" s="137">
        <v>3697</v>
      </c>
      <c r="B2699" s="137"/>
      <c r="C2699" s="137" t="s">
        <v>2250</v>
      </c>
      <c r="D2699" s="137" t="s">
        <v>2278</v>
      </c>
    </row>
    <row r="2700" spans="1:4" ht="20.100000000000001" customHeight="1">
      <c r="A2700" s="137">
        <v>3698</v>
      </c>
      <c r="B2700" s="137"/>
      <c r="C2700" s="137" t="s">
        <v>2250</v>
      </c>
      <c r="D2700" s="137" t="s">
        <v>2279</v>
      </c>
    </row>
    <row r="2701" spans="1:4" ht="20.100000000000001" customHeight="1">
      <c r="A2701" s="137">
        <v>3699</v>
      </c>
      <c r="B2701" s="137"/>
      <c r="C2701" s="137" t="s">
        <v>2250</v>
      </c>
      <c r="D2701" s="137" t="s">
        <v>2280</v>
      </c>
    </row>
    <row r="2702" spans="1:4" ht="20.100000000000001" customHeight="1">
      <c r="A2702" s="137">
        <v>3700</v>
      </c>
      <c r="B2702" s="137"/>
      <c r="C2702" s="137" t="s">
        <v>2250</v>
      </c>
      <c r="D2702" s="158"/>
    </row>
    <row r="2703" spans="1:4" ht="20.100000000000001" customHeight="1">
      <c r="A2703" s="137">
        <v>3701</v>
      </c>
      <c r="B2703" s="137"/>
      <c r="C2703" s="137" t="s">
        <v>2250</v>
      </c>
      <c r="D2703" s="158"/>
    </row>
    <row r="2704" spans="1:4" ht="20.100000000000001" customHeight="1">
      <c r="A2704" s="137">
        <v>3702</v>
      </c>
      <c r="B2704" s="137"/>
      <c r="C2704" s="137" t="s">
        <v>2250</v>
      </c>
      <c r="D2704" s="158"/>
    </row>
    <row r="2705" spans="1:4" ht="20.100000000000001" customHeight="1">
      <c r="A2705" s="137">
        <v>3703</v>
      </c>
      <c r="B2705" s="137"/>
      <c r="C2705" s="137" t="s">
        <v>2250</v>
      </c>
      <c r="D2705" s="158"/>
    </row>
    <row r="2706" spans="1:4" ht="20.100000000000001" customHeight="1">
      <c r="A2706" s="137">
        <v>3704</v>
      </c>
      <c r="B2706" s="137"/>
      <c r="C2706" s="137" t="s">
        <v>2250</v>
      </c>
      <c r="D2706" s="158"/>
    </row>
    <row r="2707" spans="1:4" ht="20.100000000000001" customHeight="1">
      <c r="A2707" s="137">
        <v>3705</v>
      </c>
      <c r="B2707" s="137"/>
      <c r="C2707" s="137" t="s">
        <v>2250</v>
      </c>
      <c r="D2707" s="158"/>
    </row>
    <row r="2708" spans="1:4" ht="20.100000000000001" customHeight="1">
      <c r="A2708" s="137">
        <v>3706</v>
      </c>
      <c r="B2708" s="137"/>
      <c r="C2708" s="137" t="s">
        <v>2250</v>
      </c>
      <c r="D2708" s="158"/>
    </row>
    <row r="2709" spans="1:4" ht="20.100000000000001" customHeight="1">
      <c r="A2709" s="137">
        <v>3707</v>
      </c>
      <c r="B2709" s="137"/>
      <c r="C2709" s="137" t="s">
        <v>2250</v>
      </c>
      <c r="D2709" s="158"/>
    </row>
    <row r="2710" spans="1:4" ht="20.100000000000001" customHeight="1">
      <c r="A2710" s="137">
        <v>3708</v>
      </c>
      <c r="B2710" s="137"/>
      <c r="C2710" s="137" t="s">
        <v>2250</v>
      </c>
      <c r="D2710" s="158"/>
    </row>
    <row r="2711" spans="1:4" ht="20.100000000000001" customHeight="1">
      <c r="A2711" s="137">
        <v>3709</v>
      </c>
      <c r="B2711" s="137"/>
      <c r="C2711" s="137" t="s">
        <v>2250</v>
      </c>
      <c r="D2711" s="158"/>
    </row>
    <row r="2712" spans="1:4" ht="20.100000000000001" customHeight="1">
      <c r="A2712" s="137">
        <v>3710</v>
      </c>
      <c r="B2712" s="137"/>
      <c r="C2712" s="137" t="s">
        <v>2281</v>
      </c>
      <c r="D2712" s="137" t="s">
        <v>2282</v>
      </c>
    </row>
    <row r="2713" spans="1:4" ht="20.100000000000001" customHeight="1">
      <c r="A2713" s="137">
        <v>3711</v>
      </c>
      <c r="B2713" s="137"/>
      <c r="C2713" s="137" t="s">
        <v>2281</v>
      </c>
      <c r="D2713" s="137" t="s">
        <v>2283</v>
      </c>
    </row>
    <row r="2714" spans="1:4" ht="20.100000000000001" customHeight="1">
      <c r="A2714" s="137">
        <v>3712</v>
      </c>
      <c r="B2714" s="137"/>
      <c r="C2714" s="137" t="s">
        <v>2281</v>
      </c>
      <c r="D2714" s="137" t="s">
        <v>2284</v>
      </c>
    </row>
    <row r="2715" spans="1:4" ht="20.100000000000001" customHeight="1">
      <c r="A2715" s="137">
        <v>3713</v>
      </c>
      <c r="B2715" s="137"/>
      <c r="C2715" s="137" t="s">
        <v>2281</v>
      </c>
      <c r="D2715" s="137" t="s">
        <v>2285</v>
      </c>
    </row>
    <row r="2716" spans="1:4" ht="20.100000000000001" customHeight="1">
      <c r="A2716" s="137">
        <v>3714</v>
      </c>
      <c r="B2716" s="137"/>
      <c r="C2716" s="137" t="s">
        <v>2281</v>
      </c>
      <c r="D2716" s="137" t="s">
        <v>2286</v>
      </c>
    </row>
    <row r="2717" spans="1:4" ht="20.100000000000001" customHeight="1">
      <c r="A2717" s="137">
        <v>3715</v>
      </c>
      <c r="B2717" s="137"/>
      <c r="C2717" s="137" t="s">
        <v>2281</v>
      </c>
      <c r="D2717" s="137" t="s">
        <v>2287</v>
      </c>
    </row>
    <row r="2718" spans="1:4" ht="20.100000000000001" customHeight="1">
      <c r="A2718" s="137">
        <v>3716</v>
      </c>
      <c r="B2718" s="137"/>
      <c r="C2718" s="137" t="s">
        <v>2281</v>
      </c>
      <c r="D2718" s="137" t="s">
        <v>2288</v>
      </c>
    </row>
    <row r="2719" spans="1:4" ht="20.100000000000001" customHeight="1">
      <c r="A2719" s="137">
        <v>3717</v>
      </c>
      <c r="B2719" s="137"/>
      <c r="C2719" s="137" t="s">
        <v>2281</v>
      </c>
      <c r="D2719" s="137" t="s">
        <v>2289</v>
      </c>
    </row>
    <row r="2720" spans="1:4" ht="20.100000000000001" customHeight="1">
      <c r="A2720" s="137">
        <v>3718</v>
      </c>
      <c r="B2720" s="137"/>
      <c r="C2720" s="137" t="s">
        <v>2281</v>
      </c>
      <c r="D2720" s="158"/>
    </row>
    <row r="2721" spans="1:4" ht="20.100000000000001" customHeight="1">
      <c r="A2721" s="137">
        <v>3719</v>
      </c>
      <c r="B2721" s="137"/>
      <c r="C2721" s="137" t="s">
        <v>2281</v>
      </c>
      <c r="D2721" s="158"/>
    </row>
    <row r="2722" spans="1:4" ht="20.100000000000001" customHeight="1">
      <c r="A2722" s="137">
        <v>3720</v>
      </c>
      <c r="B2722" s="137"/>
      <c r="C2722" s="137" t="s">
        <v>2290</v>
      </c>
      <c r="D2722" s="137" t="s">
        <v>2291</v>
      </c>
    </row>
    <row r="2723" spans="1:4" ht="20.100000000000001" customHeight="1">
      <c r="A2723" s="137">
        <v>3721</v>
      </c>
      <c r="B2723" s="137"/>
      <c r="C2723" s="137" t="s">
        <v>2290</v>
      </c>
      <c r="D2723" s="137" t="s">
        <v>2292</v>
      </c>
    </row>
    <row r="2724" spans="1:4" ht="20.100000000000001" customHeight="1">
      <c r="A2724" s="137">
        <v>3722</v>
      </c>
      <c r="B2724" s="137"/>
      <c r="C2724" s="137" t="s">
        <v>2290</v>
      </c>
      <c r="D2724" s="137" t="s">
        <v>2293</v>
      </c>
    </row>
    <row r="2725" spans="1:4" ht="20.100000000000001" customHeight="1">
      <c r="A2725" s="137">
        <v>3723</v>
      </c>
      <c r="B2725" s="137"/>
      <c r="C2725" s="137" t="s">
        <v>2290</v>
      </c>
      <c r="D2725" s="137" t="s">
        <v>2233</v>
      </c>
    </row>
    <row r="2726" spans="1:4" ht="20.100000000000001" customHeight="1">
      <c r="A2726" s="137">
        <v>3724</v>
      </c>
      <c r="B2726" s="137"/>
      <c r="C2726" s="137" t="s">
        <v>2290</v>
      </c>
      <c r="D2726" s="137" t="s">
        <v>2150</v>
      </c>
    </row>
    <row r="2727" spans="1:4" ht="20.100000000000001" customHeight="1">
      <c r="A2727" s="137">
        <v>3725</v>
      </c>
      <c r="B2727" s="137"/>
      <c r="C2727" s="137" t="s">
        <v>2290</v>
      </c>
      <c r="D2727" s="137" t="s">
        <v>2294</v>
      </c>
    </row>
    <row r="2728" spans="1:4" ht="20.100000000000001" customHeight="1">
      <c r="A2728" s="137">
        <v>3726</v>
      </c>
      <c r="B2728" s="137"/>
      <c r="C2728" s="137" t="s">
        <v>2290</v>
      </c>
      <c r="D2728" s="137" t="s">
        <v>2295</v>
      </c>
    </row>
    <row r="2729" spans="1:4" ht="20.100000000000001" customHeight="1">
      <c r="A2729" s="137">
        <v>3727</v>
      </c>
      <c r="B2729" s="137"/>
      <c r="C2729" s="137" t="s">
        <v>2290</v>
      </c>
      <c r="D2729" s="137" t="s">
        <v>2296</v>
      </c>
    </row>
    <row r="2730" spans="1:4" ht="20.100000000000001" customHeight="1">
      <c r="A2730" s="137">
        <v>3728</v>
      </c>
      <c r="B2730" s="137"/>
      <c r="C2730" s="137" t="s">
        <v>2290</v>
      </c>
      <c r="D2730" s="137" t="s">
        <v>2297</v>
      </c>
    </row>
    <row r="2731" spans="1:4" ht="20.100000000000001" customHeight="1">
      <c r="A2731" s="137">
        <v>3729</v>
      </c>
      <c r="B2731" s="137"/>
      <c r="C2731" s="137" t="s">
        <v>2290</v>
      </c>
      <c r="D2731" s="137" t="s">
        <v>2298</v>
      </c>
    </row>
    <row r="2732" spans="1:4" ht="20.100000000000001" customHeight="1">
      <c r="A2732" s="137">
        <v>3730</v>
      </c>
      <c r="B2732" s="137"/>
      <c r="C2732" s="137" t="s">
        <v>2290</v>
      </c>
      <c r="D2732" s="137" t="s">
        <v>2299</v>
      </c>
    </row>
    <row r="2733" spans="1:4" ht="20.100000000000001" customHeight="1">
      <c r="A2733" s="137">
        <v>3731</v>
      </c>
      <c r="B2733" s="137"/>
      <c r="C2733" s="137" t="s">
        <v>2290</v>
      </c>
      <c r="D2733" s="137" t="s">
        <v>2300</v>
      </c>
    </row>
    <row r="2734" spans="1:4" ht="20.100000000000001" customHeight="1">
      <c r="A2734" s="137">
        <v>3732</v>
      </c>
      <c r="B2734" s="137"/>
      <c r="C2734" s="137" t="s">
        <v>2290</v>
      </c>
      <c r="D2734" s="137" t="s">
        <v>2301</v>
      </c>
    </row>
    <row r="2735" spans="1:4" ht="20.100000000000001" customHeight="1">
      <c r="A2735" s="137">
        <v>3733</v>
      </c>
      <c r="B2735" s="137"/>
      <c r="C2735" s="137" t="s">
        <v>2290</v>
      </c>
      <c r="D2735" s="137" t="s">
        <v>2302</v>
      </c>
    </row>
    <row r="2736" spans="1:4" ht="20.100000000000001" customHeight="1">
      <c r="A2736" s="137">
        <v>3734</v>
      </c>
      <c r="B2736" s="137"/>
      <c r="C2736" s="137" t="s">
        <v>2290</v>
      </c>
      <c r="D2736" s="137" t="s">
        <v>2303</v>
      </c>
    </row>
    <row r="2737" spans="1:4" ht="20.100000000000001" customHeight="1">
      <c r="A2737" s="137">
        <v>3735</v>
      </c>
      <c r="B2737" s="137"/>
      <c r="C2737" s="137" t="s">
        <v>2290</v>
      </c>
      <c r="D2737" s="137" t="s">
        <v>2304</v>
      </c>
    </row>
    <row r="2738" spans="1:4" ht="20.100000000000001" customHeight="1">
      <c r="A2738" s="137">
        <v>3736</v>
      </c>
      <c r="B2738" s="137"/>
      <c r="C2738" s="137" t="s">
        <v>2290</v>
      </c>
      <c r="D2738" s="137" t="s">
        <v>2305</v>
      </c>
    </row>
    <row r="2739" spans="1:4" ht="20.100000000000001" customHeight="1">
      <c r="A2739" s="137">
        <v>3737</v>
      </c>
      <c r="B2739" s="137"/>
      <c r="C2739" s="137" t="s">
        <v>2290</v>
      </c>
      <c r="D2739" s="137" t="s">
        <v>2306</v>
      </c>
    </row>
    <row r="2740" spans="1:4" ht="20.100000000000001" customHeight="1">
      <c r="A2740" s="137">
        <v>3738</v>
      </c>
      <c r="B2740" s="137"/>
      <c r="C2740" s="137" t="s">
        <v>2290</v>
      </c>
      <c r="D2740" s="137" t="s">
        <v>2307</v>
      </c>
    </row>
    <row r="2741" spans="1:4" ht="20.100000000000001" customHeight="1">
      <c r="A2741" s="137">
        <v>3739</v>
      </c>
      <c r="B2741" s="137"/>
      <c r="C2741" s="137" t="s">
        <v>2290</v>
      </c>
      <c r="D2741" s="137" t="s">
        <v>2308</v>
      </c>
    </row>
    <row r="2742" spans="1:4" ht="20.100000000000001" customHeight="1">
      <c r="A2742" s="137">
        <v>3740</v>
      </c>
      <c r="B2742" s="137"/>
      <c r="C2742" s="137" t="s">
        <v>2290</v>
      </c>
      <c r="D2742" s="137" t="s">
        <v>2309</v>
      </c>
    </row>
    <row r="2743" spans="1:4" ht="20.100000000000001" customHeight="1">
      <c r="A2743" s="137">
        <v>3741</v>
      </c>
      <c r="B2743" s="137"/>
      <c r="C2743" s="137" t="s">
        <v>2290</v>
      </c>
      <c r="D2743" s="158"/>
    </row>
    <row r="2744" spans="1:4" ht="20.100000000000001" customHeight="1">
      <c r="A2744" s="137">
        <v>3742</v>
      </c>
      <c r="B2744" s="137"/>
      <c r="C2744" s="137" t="s">
        <v>2290</v>
      </c>
      <c r="D2744" s="158"/>
    </row>
    <row r="2745" spans="1:4" ht="20.100000000000001" customHeight="1">
      <c r="A2745" s="137">
        <v>3743</v>
      </c>
      <c r="B2745" s="137"/>
      <c r="C2745" s="137" t="s">
        <v>2290</v>
      </c>
      <c r="D2745" s="158"/>
    </row>
    <row r="2746" spans="1:4" ht="20.100000000000001" customHeight="1">
      <c r="A2746" s="137">
        <v>3744</v>
      </c>
      <c r="B2746" s="137"/>
      <c r="C2746" s="137" t="s">
        <v>2290</v>
      </c>
      <c r="D2746" s="158"/>
    </row>
    <row r="2747" spans="1:4" ht="20.100000000000001" customHeight="1">
      <c r="A2747" s="137">
        <v>3745</v>
      </c>
      <c r="B2747" s="137"/>
      <c r="C2747" s="137" t="s">
        <v>2290</v>
      </c>
      <c r="D2747" s="158"/>
    </row>
    <row r="2748" spans="1:4" ht="20.100000000000001" customHeight="1">
      <c r="A2748" s="137">
        <v>3746</v>
      </c>
      <c r="B2748" s="137"/>
      <c r="C2748" s="137" t="s">
        <v>2290</v>
      </c>
      <c r="D2748" s="158"/>
    </row>
    <row r="2749" spans="1:4" ht="20.100000000000001" customHeight="1">
      <c r="A2749" s="137">
        <v>3747</v>
      </c>
      <c r="B2749" s="137"/>
      <c r="C2749" s="137" t="s">
        <v>2290</v>
      </c>
      <c r="D2749" s="158"/>
    </row>
    <row r="2750" spans="1:4" ht="20.100000000000001" customHeight="1">
      <c r="A2750" s="137">
        <v>3748</v>
      </c>
      <c r="B2750" s="137"/>
      <c r="C2750" s="137" t="s">
        <v>2290</v>
      </c>
      <c r="D2750" s="158"/>
    </row>
    <row r="2751" spans="1:4" ht="20.100000000000001" customHeight="1">
      <c r="A2751" s="137">
        <v>3749</v>
      </c>
      <c r="B2751" s="137"/>
      <c r="C2751" s="137" t="s">
        <v>2290</v>
      </c>
      <c r="D2751" s="158"/>
    </row>
    <row r="2752" spans="1:4" ht="20.100000000000001" customHeight="1">
      <c r="A2752" s="137">
        <v>3750</v>
      </c>
      <c r="B2752" s="137"/>
      <c r="C2752" s="137" t="s">
        <v>2310</v>
      </c>
      <c r="D2752" s="137" t="s">
        <v>1922</v>
      </c>
    </row>
    <row r="2753" spans="1:4" ht="20.100000000000001" customHeight="1">
      <c r="A2753" s="137">
        <v>3751</v>
      </c>
      <c r="B2753" s="137"/>
      <c r="C2753" s="137" t="s">
        <v>2310</v>
      </c>
      <c r="D2753" s="137" t="s">
        <v>2311</v>
      </c>
    </row>
    <row r="2754" spans="1:4" ht="20.100000000000001" customHeight="1">
      <c r="A2754" s="137">
        <v>3752</v>
      </c>
      <c r="B2754" s="137"/>
      <c r="C2754" s="137" t="s">
        <v>2310</v>
      </c>
      <c r="D2754" s="137" t="s">
        <v>2312</v>
      </c>
    </row>
    <row r="2755" spans="1:4" ht="20.100000000000001" customHeight="1">
      <c r="A2755" s="137">
        <v>3753</v>
      </c>
      <c r="B2755" s="137"/>
      <c r="C2755" s="137" t="s">
        <v>2310</v>
      </c>
      <c r="D2755" s="137" t="s">
        <v>2313</v>
      </c>
    </row>
    <row r="2756" spans="1:4" ht="20.100000000000001" customHeight="1">
      <c r="A2756" s="137">
        <v>3754</v>
      </c>
      <c r="B2756" s="137"/>
      <c r="C2756" s="137" t="s">
        <v>2310</v>
      </c>
      <c r="D2756" s="137" t="s">
        <v>2314</v>
      </c>
    </row>
    <row r="2757" spans="1:4" ht="20.100000000000001" customHeight="1">
      <c r="A2757" s="137">
        <v>3755</v>
      </c>
      <c r="B2757" s="137"/>
      <c r="C2757" s="137" t="s">
        <v>2310</v>
      </c>
      <c r="D2757" s="137" t="s">
        <v>2315</v>
      </c>
    </row>
    <row r="2758" spans="1:4" ht="20.100000000000001" customHeight="1">
      <c r="A2758" s="137">
        <v>3756</v>
      </c>
      <c r="B2758" s="137"/>
      <c r="C2758" s="137" t="s">
        <v>2310</v>
      </c>
      <c r="D2758" s="137" t="s">
        <v>2316</v>
      </c>
    </row>
    <row r="2759" spans="1:4" ht="20.100000000000001" customHeight="1">
      <c r="A2759" s="137">
        <v>3757</v>
      </c>
      <c r="B2759" s="137"/>
      <c r="C2759" s="137" t="s">
        <v>2310</v>
      </c>
      <c r="D2759" s="137" t="s">
        <v>2317</v>
      </c>
    </row>
    <row r="2760" spans="1:4" ht="20.100000000000001" customHeight="1">
      <c r="A2760" s="137">
        <v>3758</v>
      </c>
      <c r="B2760" s="137"/>
      <c r="C2760" s="137" t="s">
        <v>2310</v>
      </c>
      <c r="D2760" s="137" t="s">
        <v>2318</v>
      </c>
    </row>
    <row r="2761" spans="1:4" ht="20.100000000000001" customHeight="1">
      <c r="A2761" s="137">
        <v>3759</v>
      </c>
      <c r="B2761" s="137"/>
      <c r="C2761" s="137" t="s">
        <v>2310</v>
      </c>
      <c r="D2761" s="137" t="s">
        <v>2319</v>
      </c>
    </row>
    <row r="2762" spans="1:4" ht="20.100000000000001" customHeight="1">
      <c r="A2762" s="137">
        <v>3760</v>
      </c>
      <c r="B2762" s="137"/>
      <c r="C2762" s="137" t="s">
        <v>2310</v>
      </c>
      <c r="D2762" s="137" t="s">
        <v>2320</v>
      </c>
    </row>
    <row r="2763" spans="1:4" ht="20.100000000000001" customHeight="1">
      <c r="A2763" s="137">
        <v>3761</v>
      </c>
      <c r="B2763" s="137"/>
      <c r="C2763" s="137" t="s">
        <v>2310</v>
      </c>
      <c r="D2763" s="137" t="s">
        <v>2321</v>
      </c>
    </row>
    <row r="2764" spans="1:4" ht="20.100000000000001" customHeight="1">
      <c r="A2764" s="137">
        <v>3762</v>
      </c>
      <c r="B2764" s="137"/>
      <c r="C2764" s="137" t="s">
        <v>2310</v>
      </c>
      <c r="D2764" s="137" t="s">
        <v>2322</v>
      </c>
    </row>
    <row r="2765" spans="1:4" ht="20.100000000000001" customHeight="1">
      <c r="A2765" s="137">
        <v>3763</v>
      </c>
      <c r="B2765" s="137"/>
      <c r="C2765" s="137" t="s">
        <v>2310</v>
      </c>
      <c r="D2765" s="158"/>
    </row>
    <row r="2766" spans="1:4" ht="20.100000000000001" customHeight="1">
      <c r="A2766" s="137">
        <v>3764</v>
      </c>
      <c r="B2766" s="137"/>
      <c r="C2766" s="137" t="s">
        <v>2310</v>
      </c>
      <c r="D2766" s="158"/>
    </row>
    <row r="2767" spans="1:4" ht="20.100000000000001" customHeight="1">
      <c r="A2767" s="137">
        <v>3765</v>
      </c>
      <c r="B2767" s="137"/>
      <c r="C2767" s="137" t="s">
        <v>2310</v>
      </c>
      <c r="D2767" s="158"/>
    </row>
    <row r="2768" spans="1:4" ht="20.100000000000001" customHeight="1">
      <c r="A2768" s="137">
        <v>3766</v>
      </c>
      <c r="B2768" s="137"/>
      <c r="C2768" s="137" t="s">
        <v>2310</v>
      </c>
      <c r="D2768" s="158"/>
    </row>
    <row r="2769" spans="1:4" ht="20.100000000000001" customHeight="1">
      <c r="A2769" s="137">
        <v>3767</v>
      </c>
      <c r="B2769" s="137"/>
      <c r="C2769" s="137" t="s">
        <v>2310</v>
      </c>
      <c r="D2769" s="158"/>
    </row>
    <row r="2770" spans="1:4" ht="20.100000000000001" customHeight="1">
      <c r="A2770" s="137">
        <v>3768</v>
      </c>
      <c r="B2770" s="137"/>
      <c r="C2770" s="137" t="s">
        <v>2310</v>
      </c>
      <c r="D2770" s="158"/>
    </row>
    <row r="2771" spans="1:4" ht="20.100000000000001" customHeight="1">
      <c r="A2771" s="137">
        <v>3769</v>
      </c>
      <c r="B2771" s="137"/>
      <c r="C2771" s="137" t="s">
        <v>2310</v>
      </c>
      <c r="D2771" s="158"/>
    </row>
    <row r="2772" spans="1:4" ht="20.100000000000001" customHeight="1">
      <c r="A2772" s="137">
        <v>3770</v>
      </c>
      <c r="B2772" s="137"/>
      <c r="C2772" s="137" t="s">
        <v>2323</v>
      </c>
      <c r="D2772" s="137" t="s">
        <v>2324</v>
      </c>
    </row>
    <row r="2773" spans="1:4" ht="20.100000000000001" customHeight="1">
      <c r="A2773" s="137">
        <v>3771</v>
      </c>
      <c r="B2773" s="137"/>
      <c r="C2773" s="137" t="s">
        <v>2323</v>
      </c>
      <c r="D2773" s="137" t="s">
        <v>2325</v>
      </c>
    </row>
    <row r="2774" spans="1:4" ht="20.100000000000001" customHeight="1">
      <c r="A2774" s="137">
        <v>3772</v>
      </c>
      <c r="B2774" s="137"/>
      <c r="C2774" s="137" t="s">
        <v>2323</v>
      </c>
      <c r="D2774" s="137" t="s">
        <v>2326</v>
      </c>
    </row>
    <row r="2775" spans="1:4" ht="20.100000000000001" customHeight="1">
      <c r="A2775" s="137">
        <v>3773</v>
      </c>
      <c r="B2775" s="137"/>
      <c r="C2775" s="137" t="s">
        <v>2323</v>
      </c>
      <c r="D2775" s="137" t="s">
        <v>2327</v>
      </c>
    </row>
    <row r="2776" spans="1:4" ht="20.100000000000001" customHeight="1">
      <c r="A2776" s="137">
        <v>3774</v>
      </c>
      <c r="B2776" s="137"/>
      <c r="C2776" s="137" t="s">
        <v>2323</v>
      </c>
      <c r="D2776" s="137" t="s">
        <v>2328</v>
      </c>
    </row>
    <row r="2777" spans="1:4" ht="20.100000000000001" customHeight="1">
      <c r="A2777" s="137">
        <v>3775</v>
      </c>
      <c r="B2777" s="137"/>
      <c r="C2777" s="137" t="s">
        <v>2323</v>
      </c>
      <c r="D2777" s="137" t="s">
        <v>2329</v>
      </c>
    </row>
    <row r="2778" spans="1:4" ht="20.100000000000001" customHeight="1">
      <c r="A2778" s="137">
        <v>3776</v>
      </c>
      <c r="B2778" s="137"/>
      <c r="C2778" s="137" t="s">
        <v>2323</v>
      </c>
      <c r="D2778" s="137" t="s">
        <v>2330</v>
      </c>
    </row>
    <row r="2779" spans="1:4" ht="20.100000000000001" customHeight="1">
      <c r="A2779" s="137">
        <v>3777</v>
      </c>
      <c r="B2779" s="137"/>
      <c r="C2779" s="137" t="s">
        <v>2323</v>
      </c>
      <c r="D2779" s="137" t="s">
        <v>2331</v>
      </c>
    </row>
    <row r="2780" spans="1:4" ht="20.100000000000001" customHeight="1">
      <c r="A2780" s="137">
        <v>3778</v>
      </c>
      <c r="B2780" s="137"/>
      <c r="C2780" s="137" t="s">
        <v>2323</v>
      </c>
      <c r="D2780" s="137" t="s">
        <v>2332</v>
      </c>
    </row>
    <row r="2781" spans="1:4" ht="20.100000000000001" customHeight="1">
      <c r="A2781" s="137">
        <v>3779</v>
      </c>
      <c r="B2781" s="137"/>
      <c r="C2781" s="137" t="s">
        <v>2323</v>
      </c>
      <c r="D2781" s="137" t="s">
        <v>2333</v>
      </c>
    </row>
    <row r="2782" spans="1:4" ht="20.100000000000001" customHeight="1">
      <c r="A2782" s="137">
        <v>3780</v>
      </c>
      <c r="B2782" s="137"/>
      <c r="C2782" s="137" t="s">
        <v>2323</v>
      </c>
      <c r="D2782" s="137" t="s">
        <v>2334</v>
      </c>
    </row>
    <row r="2783" spans="1:4" ht="20.100000000000001" customHeight="1">
      <c r="A2783" s="137">
        <v>3781</v>
      </c>
      <c r="B2783" s="137"/>
      <c r="C2783" s="137" t="s">
        <v>2323</v>
      </c>
      <c r="D2783" s="137" t="s">
        <v>2335</v>
      </c>
    </row>
    <row r="2784" spans="1:4" ht="20.100000000000001" customHeight="1">
      <c r="A2784" s="137">
        <v>3782</v>
      </c>
      <c r="B2784" s="137"/>
      <c r="C2784" s="137" t="s">
        <v>2323</v>
      </c>
      <c r="D2784" s="137" t="s">
        <v>2336</v>
      </c>
    </row>
    <row r="2785" spans="1:4" ht="20.100000000000001" customHeight="1">
      <c r="A2785" s="137">
        <v>3783</v>
      </c>
      <c r="B2785" s="137"/>
      <c r="C2785" s="137" t="s">
        <v>2323</v>
      </c>
      <c r="D2785" s="137" t="s">
        <v>2337</v>
      </c>
    </row>
    <row r="2786" spans="1:4" ht="20.100000000000001" customHeight="1">
      <c r="A2786" s="137">
        <v>3784</v>
      </c>
      <c r="B2786" s="137"/>
      <c r="C2786" s="137" t="s">
        <v>2323</v>
      </c>
      <c r="D2786" s="137" t="s">
        <v>2338</v>
      </c>
    </row>
    <row r="2787" spans="1:4" ht="20.100000000000001" customHeight="1">
      <c r="A2787" s="137">
        <v>3785</v>
      </c>
      <c r="B2787" s="137"/>
      <c r="C2787" s="137" t="s">
        <v>2323</v>
      </c>
      <c r="D2787" s="158"/>
    </row>
    <row r="2788" spans="1:4" ht="20.100000000000001" customHeight="1">
      <c r="A2788" s="137">
        <v>3786</v>
      </c>
      <c r="B2788" s="137"/>
      <c r="C2788" s="137" t="s">
        <v>2323</v>
      </c>
      <c r="D2788" s="158"/>
    </row>
    <row r="2789" spans="1:4" ht="20.100000000000001" customHeight="1">
      <c r="A2789" s="137">
        <v>3787</v>
      </c>
      <c r="B2789" s="137"/>
      <c r="C2789" s="137" t="s">
        <v>2323</v>
      </c>
      <c r="D2789" s="158"/>
    </row>
    <row r="2790" spans="1:4" ht="20.100000000000001" customHeight="1">
      <c r="A2790" s="137">
        <v>3788</v>
      </c>
      <c r="B2790" s="137"/>
      <c r="C2790" s="137" t="s">
        <v>2323</v>
      </c>
      <c r="D2790" s="158"/>
    </row>
    <row r="2791" spans="1:4" ht="20.100000000000001" customHeight="1">
      <c r="A2791" s="137">
        <v>3789</v>
      </c>
      <c r="B2791" s="137"/>
      <c r="C2791" s="137" t="s">
        <v>2323</v>
      </c>
      <c r="D2791" s="158"/>
    </row>
    <row r="2792" spans="1:4" ht="20.100000000000001" customHeight="1">
      <c r="A2792" s="137">
        <v>3790</v>
      </c>
      <c r="B2792" s="137"/>
      <c r="C2792" s="137" t="s">
        <v>2339</v>
      </c>
      <c r="D2792" s="137" t="s">
        <v>2340</v>
      </c>
    </row>
    <row r="2793" spans="1:4" ht="20.100000000000001" customHeight="1">
      <c r="A2793" s="137">
        <v>3791</v>
      </c>
      <c r="B2793" s="137"/>
      <c r="C2793" s="137" t="s">
        <v>2339</v>
      </c>
      <c r="D2793" s="137" t="s">
        <v>2341</v>
      </c>
    </row>
    <row r="2794" spans="1:4" ht="20.100000000000001" customHeight="1">
      <c r="A2794" s="137">
        <v>3792</v>
      </c>
      <c r="B2794" s="137"/>
      <c r="C2794" s="137" t="s">
        <v>2339</v>
      </c>
      <c r="D2794" s="137" t="s">
        <v>2342</v>
      </c>
    </row>
    <row r="2795" spans="1:4" ht="20.100000000000001" customHeight="1">
      <c r="A2795" s="137">
        <v>3793</v>
      </c>
      <c r="B2795" s="137"/>
      <c r="C2795" s="137" t="s">
        <v>2339</v>
      </c>
      <c r="D2795" s="137" t="s">
        <v>2343</v>
      </c>
    </row>
    <row r="2796" spans="1:4" ht="20.100000000000001" customHeight="1">
      <c r="A2796" s="137">
        <v>3794</v>
      </c>
      <c r="B2796" s="137"/>
      <c r="C2796" s="137" t="s">
        <v>2339</v>
      </c>
      <c r="D2796" s="137" t="s">
        <v>2344</v>
      </c>
    </row>
    <row r="2797" spans="1:4" ht="20.100000000000001" customHeight="1">
      <c r="A2797" s="137">
        <v>3795</v>
      </c>
      <c r="B2797" s="137"/>
      <c r="C2797" s="137" t="s">
        <v>2339</v>
      </c>
      <c r="D2797" s="137" t="s">
        <v>2345</v>
      </c>
    </row>
    <row r="2798" spans="1:4" ht="20.100000000000001" customHeight="1">
      <c r="A2798" s="137">
        <v>3796</v>
      </c>
      <c r="B2798" s="137"/>
      <c r="C2798" s="137" t="s">
        <v>2339</v>
      </c>
      <c r="D2798" s="137" t="s">
        <v>2346</v>
      </c>
    </row>
    <row r="2799" spans="1:4" ht="20.100000000000001" customHeight="1">
      <c r="A2799" s="137">
        <v>3797</v>
      </c>
      <c r="B2799" s="137"/>
      <c r="C2799" s="137" t="s">
        <v>2339</v>
      </c>
      <c r="D2799" s="137" t="s">
        <v>2347</v>
      </c>
    </row>
    <row r="2800" spans="1:4" ht="20.100000000000001" customHeight="1">
      <c r="A2800" s="137">
        <v>3798</v>
      </c>
      <c r="B2800" s="137"/>
      <c r="C2800" s="137" t="s">
        <v>2339</v>
      </c>
      <c r="D2800" s="137" t="s">
        <v>2348</v>
      </c>
    </row>
    <row r="2801" spans="1:4" ht="20.100000000000001" customHeight="1">
      <c r="A2801" s="137">
        <v>3799</v>
      </c>
      <c r="B2801" s="137"/>
      <c r="C2801" s="137" t="s">
        <v>2339</v>
      </c>
      <c r="D2801" s="137" t="s">
        <v>2349</v>
      </c>
    </row>
    <row r="2802" spans="1:4" ht="20.100000000000001" customHeight="1">
      <c r="A2802" s="137">
        <v>3800</v>
      </c>
      <c r="B2802" s="137"/>
      <c r="C2802" s="137" t="s">
        <v>2339</v>
      </c>
      <c r="D2802" s="137" t="s">
        <v>2350</v>
      </c>
    </row>
    <row r="2803" spans="1:4" ht="20.100000000000001" customHeight="1">
      <c r="A2803" s="137">
        <v>3801</v>
      </c>
      <c r="B2803" s="137"/>
      <c r="C2803" s="137" t="s">
        <v>2339</v>
      </c>
      <c r="D2803" s="137" t="s">
        <v>2351</v>
      </c>
    </row>
    <row r="2804" spans="1:4" ht="20.100000000000001" customHeight="1">
      <c r="A2804" s="137">
        <v>3802</v>
      </c>
      <c r="B2804" s="137"/>
      <c r="C2804" s="137" t="s">
        <v>2339</v>
      </c>
      <c r="D2804" s="137" t="s">
        <v>2352</v>
      </c>
    </row>
    <row r="2805" spans="1:4" ht="20.100000000000001" customHeight="1">
      <c r="A2805" s="137">
        <v>3803</v>
      </c>
      <c r="B2805" s="137"/>
      <c r="C2805" s="137" t="s">
        <v>2339</v>
      </c>
      <c r="D2805" s="137" t="s">
        <v>2353</v>
      </c>
    </row>
    <row r="2806" spans="1:4" ht="20.100000000000001" customHeight="1">
      <c r="A2806" s="137">
        <v>3804</v>
      </c>
      <c r="B2806" s="137"/>
      <c r="C2806" s="137" t="s">
        <v>2339</v>
      </c>
      <c r="D2806" s="158"/>
    </row>
    <row r="2807" spans="1:4" ht="20.100000000000001" customHeight="1">
      <c r="A2807" s="137">
        <v>3805</v>
      </c>
      <c r="B2807" s="137"/>
      <c r="C2807" s="137" t="s">
        <v>2339</v>
      </c>
      <c r="D2807" s="158"/>
    </row>
    <row r="2808" spans="1:4" ht="20.100000000000001" customHeight="1">
      <c r="A2808" s="137">
        <v>3806</v>
      </c>
      <c r="B2808" s="137"/>
      <c r="C2808" s="137" t="s">
        <v>2339</v>
      </c>
      <c r="D2808" s="158"/>
    </row>
    <row r="2809" spans="1:4" ht="20.100000000000001" customHeight="1">
      <c r="A2809" s="137">
        <v>3807</v>
      </c>
      <c r="B2809" s="137"/>
      <c r="C2809" s="137" t="s">
        <v>2339</v>
      </c>
      <c r="D2809" s="158"/>
    </row>
    <row r="2810" spans="1:4" ht="20.100000000000001" customHeight="1">
      <c r="A2810" s="137">
        <v>3808</v>
      </c>
      <c r="B2810" s="137"/>
      <c r="C2810" s="137" t="s">
        <v>2339</v>
      </c>
      <c r="D2810" s="158"/>
    </row>
    <row r="2811" spans="1:4" ht="20.100000000000001" customHeight="1">
      <c r="A2811" s="137">
        <v>3809</v>
      </c>
      <c r="B2811" s="137"/>
      <c r="C2811" s="137" t="s">
        <v>2339</v>
      </c>
      <c r="D2811" s="158"/>
    </row>
    <row r="2812" spans="1:4" ht="20.100000000000001" customHeight="1">
      <c r="A2812" s="137">
        <v>3810</v>
      </c>
      <c r="B2812" s="137"/>
      <c r="C2812" s="137" t="s">
        <v>2354</v>
      </c>
      <c r="D2812" s="137" t="s">
        <v>2355</v>
      </c>
    </row>
    <row r="2813" spans="1:4" ht="20.100000000000001" customHeight="1">
      <c r="A2813" s="137">
        <v>3811</v>
      </c>
      <c r="B2813" s="137"/>
      <c r="C2813" s="137" t="s">
        <v>2354</v>
      </c>
      <c r="D2813" s="137" t="s">
        <v>2341</v>
      </c>
    </row>
    <row r="2814" spans="1:4" ht="20.100000000000001" customHeight="1">
      <c r="A2814" s="137">
        <v>3812</v>
      </c>
      <c r="B2814" s="137"/>
      <c r="C2814" s="137" t="s">
        <v>2354</v>
      </c>
      <c r="D2814" s="137" t="s">
        <v>2356</v>
      </c>
    </row>
    <row r="2815" spans="1:4" ht="20.100000000000001" customHeight="1">
      <c r="A2815" s="137">
        <v>3813</v>
      </c>
      <c r="B2815" s="137"/>
      <c r="C2815" s="137" t="s">
        <v>2354</v>
      </c>
      <c r="D2815" s="137" t="s">
        <v>2357</v>
      </c>
    </row>
    <row r="2816" spans="1:4" ht="20.100000000000001" customHeight="1">
      <c r="A2816" s="137">
        <v>3814</v>
      </c>
      <c r="B2816" s="137"/>
      <c r="C2816" s="137" t="s">
        <v>2354</v>
      </c>
      <c r="D2816" s="137" t="s">
        <v>2358</v>
      </c>
    </row>
    <row r="2817" spans="1:4" ht="20.100000000000001" customHeight="1">
      <c r="A2817" s="137">
        <v>3815</v>
      </c>
      <c r="B2817" s="137"/>
      <c r="C2817" s="137" t="s">
        <v>2354</v>
      </c>
      <c r="D2817" s="137" t="s">
        <v>2359</v>
      </c>
    </row>
    <row r="2818" spans="1:4" ht="20.100000000000001" customHeight="1">
      <c r="A2818" s="137">
        <v>3816</v>
      </c>
      <c r="B2818" s="137"/>
      <c r="C2818" s="137" t="s">
        <v>2354</v>
      </c>
      <c r="D2818" s="137" t="s">
        <v>2360</v>
      </c>
    </row>
    <row r="2819" spans="1:4" ht="20.100000000000001" customHeight="1">
      <c r="A2819" s="137">
        <v>3817</v>
      </c>
      <c r="B2819" s="137"/>
      <c r="C2819" s="137" t="s">
        <v>2354</v>
      </c>
      <c r="D2819" s="137" t="s">
        <v>2361</v>
      </c>
    </row>
    <row r="2820" spans="1:4" ht="20.100000000000001" customHeight="1">
      <c r="A2820" s="137">
        <v>3818</v>
      </c>
      <c r="B2820" s="137"/>
      <c r="C2820" s="137" t="s">
        <v>2354</v>
      </c>
      <c r="D2820" s="137" t="s">
        <v>2362</v>
      </c>
    </row>
    <row r="2821" spans="1:4" ht="20.100000000000001" customHeight="1">
      <c r="A2821" s="137">
        <v>3819</v>
      </c>
      <c r="B2821" s="137"/>
      <c r="C2821" s="137" t="s">
        <v>2354</v>
      </c>
      <c r="D2821" s="137" t="s">
        <v>2363</v>
      </c>
    </row>
    <row r="2822" spans="1:4" ht="20.100000000000001" customHeight="1">
      <c r="A2822" s="137">
        <v>3820</v>
      </c>
      <c r="B2822" s="137"/>
      <c r="C2822" s="137" t="s">
        <v>2354</v>
      </c>
      <c r="D2822" s="137" t="s">
        <v>2364</v>
      </c>
    </row>
    <row r="2823" spans="1:4" ht="20.100000000000001" customHeight="1">
      <c r="A2823" s="137">
        <v>3821</v>
      </c>
      <c r="B2823" s="137"/>
      <c r="C2823" s="137" t="s">
        <v>2354</v>
      </c>
      <c r="D2823" s="137" t="s">
        <v>2365</v>
      </c>
    </row>
    <row r="2824" spans="1:4" ht="20.100000000000001" customHeight="1">
      <c r="A2824" s="137">
        <v>3822</v>
      </c>
      <c r="B2824" s="137"/>
      <c r="C2824" s="137" t="s">
        <v>2354</v>
      </c>
      <c r="D2824" s="137" t="s">
        <v>2366</v>
      </c>
    </row>
    <row r="2825" spans="1:4" ht="20.100000000000001" customHeight="1">
      <c r="A2825" s="137">
        <v>3823</v>
      </c>
      <c r="B2825" s="137"/>
      <c r="C2825" s="137" t="s">
        <v>2354</v>
      </c>
      <c r="D2825" s="158"/>
    </row>
    <row r="2826" spans="1:4" ht="20.100000000000001" customHeight="1">
      <c r="A2826" s="137">
        <v>3824</v>
      </c>
      <c r="B2826" s="137"/>
      <c r="C2826" s="137" t="s">
        <v>2354</v>
      </c>
      <c r="D2826" s="158"/>
    </row>
    <row r="2827" spans="1:4" ht="20.100000000000001" customHeight="1">
      <c r="A2827" s="137">
        <v>3825</v>
      </c>
      <c r="B2827" s="137"/>
      <c r="C2827" s="137" t="s">
        <v>2354</v>
      </c>
      <c r="D2827" s="158"/>
    </row>
    <row r="2828" spans="1:4" ht="20.100000000000001" customHeight="1">
      <c r="A2828" s="137">
        <v>3826</v>
      </c>
      <c r="B2828" s="137"/>
      <c r="C2828" s="137" t="s">
        <v>2354</v>
      </c>
      <c r="D2828" s="158"/>
    </row>
    <row r="2829" spans="1:4" ht="20.100000000000001" customHeight="1">
      <c r="A2829" s="137">
        <v>3827</v>
      </c>
      <c r="B2829" s="137"/>
      <c r="C2829" s="137" t="s">
        <v>2354</v>
      </c>
      <c r="D2829" s="158"/>
    </row>
    <row r="2830" spans="1:4" ht="20.100000000000001" customHeight="1">
      <c r="A2830" s="137">
        <v>3828</v>
      </c>
      <c r="B2830" s="137"/>
      <c r="C2830" s="137" t="s">
        <v>2354</v>
      </c>
      <c r="D2830" s="158"/>
    </row>
    <row r="2831" spans="1:4" ht="20.100000000000001" customHeight="1">
      <c r="A2831" s="137">
        <v>3829</v>
      </c>
      <c r="B2831" s="137"/>
      <c r="C2831" s="137" t="s">
        <v>2354</v>
      </c>
      <c r="D2831" s="158"/>
    </row>
    <row r="2832" spans="1:4" ht="20.100000000000001" customHeight="1">
      <c r="A2832" s="137">
        <v>3830</v>
      </c>
      <c r="B2832" s="137"/>
      <c r="C2832" s="137" t="s">
        <v>2367</v>
      </c>
      <c r="D2832" s="137" t="s">
        <v>2340</v>
      </c>
    </row>
    <row r="2833" spans="1:4" ht="20.100000000000001" customHeight="1">
      <c r="A2833" s="137">
        <v>3831</v>
      </c>
      <c r="B2833" s="137"/>
      <c r="C2833" s="137" t="s">
        <v>2367</v>
      </c>
      <c r="D2833" s="137" t="s">
        <v>2368</v>
      </c>
    </row>
    <row r="2834" spans="1:4" ht="20.100000000000001" customHeight="1">
      <c r="A2834" s="137">
        <v>3832</v>
      </c>
      <c r="B2834" s="137"/>
      <c r="C2834" s="137" t="s">
        <v>2367</v>
      </c>
      <c r="D2834" s="137" t="s">
        <v>2369</v>
      </c>
    </row>
    <row r="2835" spans="1:4" ht="20.100000000000001" customHeight="1">
      <c r="A2835" s="137">
        <v>3833</v>
      </c>
      <c r="B2835" s="137"/>
      <c r="C2835" s="137" t="s">
        <v>2367</v>
      </c>
      <c r="D2835" s="137" t="s">
        <v>2370</v>
      </c>
    </row>
    <row r="2836" spans="1:4" ht="20.100000000000001" customHeight="1">
      <c r="A2836" s="137">
        <v>3834</v>
      </c>
      <c r="B2836" s="137"/>
      <c r="C2836" s="137" t="s">
        <v>2367</v>
      </c>
      <c r="D2836" s="137" t="s">
        <v>2371</v>
      </c>
    </row>
    <row r="2837" spans="1:4" ht="20.100000000000001" customHeight="1">
      <c r="A2837" s="137">
        <v>3835</v>
      </c>
      <c r="B2837" s="137"/>
      <c r="C2837" s="137" t="s">
        <v>2367</v>
      </c>
      <c r="D2837" s="137" t="s">
        <v>2372</v>
      </c>
    </row>
    <row r="2838" spans="1:4" ht="20.100000000000001" customHeight="1">
      <c r="A2838" s="137">
        <v>3836</v>
      </c>
      <c r="B2838" s="137"/>
      <c r="C2838" s="137" t="s">
        <v>2367</v>
      </c>
      <c r="D2838" s="137" t="s">
        <v>2373</v>
      </c>
    </row>
    <row r="2839" spans="1:4" ht="20.100000000000001" customHeight="1">
      <c r="A2839" s="137">
        <v>3837</v>
      </c>
      <c r="B2839" s="137"/>
      <c r="C2839" s="137" t="s">
        <v>2367</v>
      </c>
      <c r="D2839" s="137" t="s">
        <v>2374</v>
      </c>
    </row>
    <row r="2840" spans="1:4" ht="20.100000000000001" customHeight="1">
      <c r="A2840" s="137">
        <v>3838</v>
      </c>
      <c r="B2840" s="137"/>
      <c r="C2840" s="137" t="s">
        <v>2367</v>
      </c>
      <c r="D2840" s="137" t="s">
        <v>2375</v>
      </c>
    </row>
    <row r="2841" spans="1:4" ht="20.100000000000001" customHeight="1">
      <c r="A2841" s="137">
        <v>3839</v>
      </c>
      <c r="B2841" s="137"/>
      <c r="C2841" s="137" t="s">
        <v>2367</v>
      </c>
      <c r="D2841" s="137" t="s">
        <v>2376</v>
      </c>
    </row>
    <row r="2842" spans="1:4" ht="20.100000000000001" customHeight="1">
      <c r="A2842" s="137">
        <v>3840</v>
      </c>
      <c r="B2842" s="137"/>
      <c r="C2842" s="137" t="s">
        <v>2367</v>
      </c>
      <c r="D2842" s="137" t="s">
        <v>2377</v>
      </c>
    </row>
    <row r="2843" spans="1:4" ht="20.100000000000001" customHeight="1">
      <c r="A2843" s="137">
        <v>3841</v>
      </c>
      <c r="B2843" s="137"/>
      <c r="C2843" s="137" t="s">
        <v>2367</v>
      </c>
      <c r="D2843" s="137" t="s">
        <v>2378</v>
      </c>
    </row>
    <row r="2844" spans="1:4" ht="20.100000000000001" customHeight="1">
      <c r="A2844" s="137">
        <v>3842</v>
      </c>
      <c r="B2844" s="137"/>
      <c r="C2844" s="137" t="s">
        <v>2367</v>
      </c>
      <c r="D2844" s="137" t="s">
        <v>2379</v>
      </c>
    </row>
    <row r="2845" spans="1:4" ht="20.100000000000001" customHeight="1">
      <c r="A2845" s="137">
        <v>3843</v>
      </c>
      <c r="B2845" s="137"/>
      <c r="C2845" s="137" t="s">
        <v>2367</v>
      </c>
      <c r="D2845" s="137" t="s">
        <v>2380</v>
      </c>
    </row>
    <row r="2846" spans="1:4" ht="20.100000000000001" customHeight="1">
      <c r="A2846" s="137">
        <v>3844</v>
      </c>
      <c r="B2846" s="137"/>
      <c r="C2846" s="137" t="s">
        <v>2367</v>
      </c>
      <c r="D2846" s="158"/>
    </row>
    <row r="2847" spans="1:4" ht="20.100000000000001" customHeight="1">
      <c r="A2847" s="137">
        <v>3845</v>
      </c>
      <c r="B2847" s="137"/>
      <c r="C2847" s="137" t="s">
        <v>2367</v>
      </c>
      <c r="D2847" s="158"/>
    </row>
    <row r="2848" spans="1:4" ht="20.100000000000001" customHeight="1">
      <c r="A2848" s="137">
        <v>3846</v>
      </c>
      <c r="B2848" s="137"/>
      <c r="C2848" s="137" t="s">
        <v>2367</v>
      </c>
      <c r="D2848" s="158"/>
    </row>
    <row r="2849" spans="1:4" ht="20.100000000000001" customHeight="1">
      <c r="A2849" s="137">
        <v>3847</v>
      </c>
      <c r="B2849" s="137"/>
      <c r="C2849" s="137" t="s">
        <v>2367</v>
      </c>
      <c r="D2849" s="158"/>
    </row>
    <row r="2850" spans="1:4" ht="20.100000000000001" customHeight="1">
      <c r="A2850" s="137">
        <v>3848</v>
      </c>
      <c r="B2850" s="137"/>
      <c r="C2850" s="137" t="s">
        <v>2367</v>
      </c>
      <c r="D2850" s="158"/>
    </row>
    <row r="2851" spans="1:4" ht="20.100000000000001" customHeight="1">
      <c r="A2851" s="137">
        <v>3849</v>
      </c>
      <c r="B2851" s="137"/>
      <c r="C2851" s="137" t="s">
        <v>2367</v>
      </c>
      <c r="D2851" s="158"/>
    </row>
    <row r="2852" spans="1:4" ht="20.100000000000001" customHeight="1">
      <c r="A2852" s="137">
        <v>3850</v>
      </c>
      <c r="B2852" s="137"/>
      <c r="C2852" s="137" t="s">
        <v>2381</v>
      </c>
      <c r="D2852" s="137" t="s">
        <v>2382</v>
      </c>
    </row>
    <row r="2853" spans="1:4" ht="20.100000000000001" customHeight="1">
      <c r="A2853" s="137">
        <v>3851</v>
      </c>
      <c r="B2853" s="137"/>
      <c r="C2853" s="137" t="s">
        <v>2381</v>
      </c>
      <c r="D2853" s="137" t="s">
        <v>2383</v>
      </c>
    </row>
    <row r="2854" spans="1:4" ht="20.100000000000001" customHeight="1">
      <c r="A2854" s="137">
        <v>3852</v>
      </c>
      <c r="B2854" s="137"/>
      <c r="C2854" s="137" t="s">
        <v>2381</v>
      </c>
      <c r="D2854" s="137" t="s">
        <v>2384</v>
      </c>
    </row>
    <row r="2855" spans="1:4" ht="20.100000000000001" customHeight="1">
      <c r="A2855" s="137">
        <v>3853</v>
      </c>
      <c r="B2855" s="137"/>
      <c r="C2855" s="137" t="s">
        <v>2381</v>
      </c>
      <c r="D2855" s="137" t="s">
        <v>2385</v>
      </c>
    </row>
    <row r="2856" spans="1:4" ht="20.100000000000001" customHeight="1">
      <c r="A2856" s="137">
        <v>3854</v>
      </c>
      <c r="B2856" s="137"/>
      <c r="C2856" s="137" t="s">
        <v>2381</v>
      </c>
      <c r="D2856" s="137" t="s">
        <v>2386</v>
      </c>
    </row>
    <row r="2857" spans="1:4" ht="20.100000000000001" customHeight="1">
      <c r="A2857" s="137">
        <v>3855</v>
      </c>
      <c r="B2857" s="137"/>
      <c r="C2857" s="137" t="s">
        <v>2381</v>
      </c>
      <c r="D2857" s="137" t="s">
        <v>2387</v>
      </c>
    </row>
    <row r="2858" spans="1:4" ht="20.100000000000001" customHeight="1">
      <c r="A2858" s="137">
        <v>3856</v>
      </c>
      <c r="B2858" s="137"/>
      <c r="C2858" s="137" t="s">
        <v>2381</v>
      </c>
      <c r="D2858" s="137" t="s">
        <v>2388</v>
      </c>
    </row>
    <row r="2859" spans="1:4" ht="20.100000000000001" customHeight="1">
      <c r="A2859" s="137">
        <v>3857</v>
      </c>
      <c r="B2859" s="137"/>
      <c r="C2859" s="137" t="s">
        <v>2381</v>
      </c>
      <c r="D2859" s="137" t="s">
        <v>2379</v>
      </c>
    </row>
    <row r="2860" spans="1:4" ht="20.100000000000001" customHeight="1">
      <c r="A2860" s="137">
        <v>3858</v>
      </c>
      <c r="B2860" s="137"/>
      <c r="C2860" s="137" t="s">
        <v>2381</v>
      </c>
      <c r="D2860" s="137" t="s">
        <v>2389</v>
      </c>
    </row>
    <row r="2861" spans="1:4" ht="20.100000000000001" customHeight="1">
      <c r="A2861" s="137">
        <v>3859</v>
      </c>
      <c r="B2861" s="137"/>
      <c r="C2861" s="137" t="s">
        <v>2381</v>
      </c>
      <c r="D2861" s="137" t="s">
        <v>2390</v>
      </c>
    </row>
    <row r="2862" spans="1:4" ht="20.100000000000001" customHeight="1">
      <c r="A2862" s="137">
        <v>3860</v>
      </c>
      <c r="B2862" s="137"/>
      <c r="C2862" s="137" t="s">
        <v>2381</v>
      </c>
      <c r="D2862" s="137" t="s">
        <v>2391</v>
      </c>
    </row>
    <row r="2863" spans="1:4" ht="20.100000000000001" customHeight="1">
      <c r="A2863" s="137">
        <v>3861</v>
      </c>
      <c r="B2863" s="137"/>
      <c r="C2863" s="137" t="s">
        <v>2381</v>
      </c>
      <c r="D2863" s="137" t="s">
        <v>2378</v>
      </c>
    </row>
    <row r="2864" spans="1:4" ht="20.100000000000001" customHeight="1">
      <c r="A2864" s="137">
        <v>3862</v>
      </c>
      <c r="B2864" s="137"/>
      <c r="C2864" s="137" t="s">
        <v>2381</v>
      </c>
      <c r="D2864" s="137" t="s">
        <v>2392</v>
      </c>
    </row>
    <row r="2865" spans="1:4" ht="20.100000000000001" customHeight="1">
      <c r="A2865" s="137">
        <v>3863</v>
      </c>
      <c r="B2865" s="137"/>
      <c r="C2865" s="137" t="s">
        <v>2381</v>
      </c>
      <c r="D2865" s="158"/>
    </row>
    <row r="2866" spans="1:4" ht="20.100000000000001" customHeight="1">
      <c r="A2866" s="137">
        <v>3864</v>
      </c>
      <c r="B2866" s="137"/>
      <c r="C2866" s="137" t="s">
        <v>2381</v>
      </c>
      <c r="D2866" s="158"/>
    </row>
    <row r="2867" spans="1:4" ht="20.100000000000001" customHeight="1">
      <c r="A2867" s="137">
        <v>3865</v>
      </c>
      <c r="B2867" s="137"/>
      <c r="C2867" s="137" t="s">
        <v>2381</v>
      </c>
      <c r="D2867" s="158"/>
    </row>
    <row r="2868" spans="1:4" ht="20.100000000000001" customHeight="1">
      <c r="A2868" s="137">
        <v>3866</v>
      </c>
      <c r="B2868" s="137"/>
      <c r="C2868" s="137" t="s">
        <v>2381</v>
      </c>
      <c r="D2868" s="158"/>
    </row>
    <row r="2869" spans="1:4" ht="20.100000000000001" customHeight="1">
      <c r="A2869" s="137">
        <v>3867</v>
      </c>
      <c r="B2869" s="137"/>
      <c r="C2869" s="137" t="s">
        <v>2381</v>
      </c>
      <c r="D2869" s="158"/>
    </row>
    <row r="2870" spans="1:4" ht="20.100000000000001" customHeight="1">
      <c r="A2870" s="137">
        <v>3868</v>
      </c>
      <c r="B2870" s="137"/>
      <c r="C2870" s="137" t="s">
        <v>2381</v>
      </c>
      <c r="D2870" s="158"/>
    </row>
    <row r="2871" spans="1:4" ht="20.100000000000001" customHeight="1">
      <c r="A2871" s="137">
        <v>3869</v>
      </c>
      <c r="B2871" s="137"/>
      <c r="C2871" s="137" t="s">
        <v>2381</v>
      </c>
      <c r="D2871" s="158"/>
    </row>
    <row r="2872" spans="1:4" ht="20.100000000000001" customHeight="1">
      <c r="A2872" s="137">
        <v>3870</v>
      </c>
      <c r="B2872" s="137"/>
      <c r="C2872" s="137" t="s">
        <v>2393</v>
      </c>
      <c r="D2872" s="137" t="s">
        <v>2394</v>
      </c>
    </row>
    <row r="2873" spans="1:4" ht="20.100000000000001" customHeight="1">
      <c r="A2873" s="137">
        <v>3871</v>
      </c>
      <c r="B2873" s="137"/>
      <c r="C2873" s="137" t="s">
        <v>2393</v>
      </c>
      <c r="D2873" s="137" t="s">
        <v>2395</v>
      </c>
    </row>
    <row r="2874" spans="1:4" ht="20.100000000000001" customHeight="1">
      <c r="A2874" s="137">
        <v>3872</v>
      </c>
      <c r="B2874" s="137"/>
      <c r="C2874" s="137" t="s">
        <v>2393</v>
      </c>
      <c r="D2874" s="137" t="s">
        <v>2396</v>
      </c>
    </row>
    <row r="2875" spans="1:4" ht="20.100000000000001" customHeight="1">
      <c r="A2875" s="137">
        <v>3873</v>
      </c>
      <c r="B2875" s="137"/>
      <c r="C2875" s="137" t="s">
        <v>2393</v>
      </c>
      <c r="D2875" s="137" t="s">
        <v>2397</v>
      </c>
    </row>
    <row r="2876" spans="1:4" ht="20.100000000000001" customHeight="1">
      <c r="A2876" s="137">
        <v>3874</v>
      </c>
      <c r="B2876" s="137"/>
      <c r="C2876" s="137" t="s">
        <v>2393</v>
      </c>
      <c r="D2876" s="137" t="s">
        <v>2398</v>
      </c>
    </row>
    <row r="2877" spans="1:4" ht="20.100000000000001" customHeight="1">
      <c r="A2877" s="137">
        <v>3875</v>
      </c>
      <c r="B2877" s="137"/>
      <c r="C2877" s="137" t="s">
        <v>2393</v>
      </c>
      <c r="D2877" s="137" t="s">
        <v>2399</v>
      </c>
    </row>
    <row r="2878" spans="1:4" ht="20.100000000000001" customHeight="1">
      <c r="A2878" s="137">
        <v>3876</v>
      </c>
      <c r="B2878" s="137"/>
      <c r="C2878" s="137" t="s">
        <v>2393</v>
      </c>
      <c r="D2878" s="137" t="s">
        <v>2400</v>
      </c>
    </row>
    <row r="2879" spans="1:4" ht="20.100000000000001" customHeight="1">
      <c r="A2879" s="137">
        <v>3877</v>
      </c>
      <c r="B2879" s="137"/>
      <c r="C2879" s="137" t="s">
        <v>2393</v>
      </c>
      <c r="D2879" s="137" t="s">
        <v>2401</v>
      </c>
    </row>
    <row r="2880" spans="1:4" ht="20.100000000000001" customHeight="1">
      <c r="A2880" s="137">
        <v>3878</v>
      </c>
      <c r="B2880" s="137"/>
      <c r="C2880" s="137" t="s">
        <v>2393</v>
      </c>
      <c r="D2880" s="137" t="s">
        <v>2402</v>
      </c>
    </row>
    <row r="2881" spans="1:4" ht="20.100000000000001" customHeight="1">
      <c r="A2881" s="137">
        <v>3879</v>
      </c>
      <c r="B2881" s="137"/>
      <c r="C2881" s="137" t="s">
        <v>2393</v>
      </c>
      <c r="D2881" s="137" t="s">
        <v>2403</v>
      </c>
    </row>
    <row r="2882" spans="1:4" ht="20.100000000000001" customHeight="1">
      <c r="A2882" s="137">
        <v>3880</v>
      </c>
      <c r="B2882" s="137"/>
      <c r="C2882" s="137" t="s">
        <v>2393</v>
      </c>
      <c r="D2882" s="137" t="s">
        <v>2404</v>
      </c>
    </row>
    <row r="2883" spans="1:4" ht="20.100000000000001" customHeight="1">
      <c r="A2883" s="137">
        <v>3881</v>
      </c>
      <c r="B2883" s="137"/>
      <c r="C2883" s="137" t="s">
        <v>2393</v>
      </c>
      <c r="D2883" s="137" t="s">
        <v>2405</v>
      </c>
    </row>
    <row r="2884" spans="1:4" ht="20.100000000000001" customHeight="1">
      <c r="A2884" s="137">
        <v>3882</v>
      </c>
      <c r="B2884" s="137"/>
      <c r="C2884" s="137" t="s">
        <v>2393</v>
      </c>
      <c r="D2884" s="137" t="s">
        <v>2406</v>
      </c>
    </row>
    <row r="2885" spans="1:4" ht="20.100000000000001" customHeight="1">
      <c r="A2885" s="137">
        <v>3883</v>
      </c>
      <c r="B2885" s="137"/>
      <c r="C2885" s="137" t="s">
        <v>2393</v>
      </c>
      <c r="D2885" s="137" t="s">
        <v>2407</v>
      </c>
    </row>
    <row r="2886" spans="1:4" ht="20.100000000000001" customHeight="1">
      <c r="A2886" s="137">
        <v>3884</v>
      </c>
      <c r="B2886" s="137"/>
      <c r="C2886" s="137" t="s">
        <v>2393</v>
      </c>
      <c r="D2886" s="137" t="s">
        <v>2408</v>
      </c>
    </row>
    <row r="2887" spans="1:4" ht="20.100000000000001" customHeight="1">
      <c r="A2887" s="137">
        <v>3885</v>
      </c>
      <c r="B2887" s="137"/>
      <c r="C2887" s="137" t="s">
        <v>2393</v>
      </c>
      <c r="D2887" s="137" t="s">
        <v>2409</v>
      </c>
    </row>
    <row r="2888" spans="1:4" ht="20.100000000000001" customHeight="1">
      <c r="A2888" s="137">
        <v>3886</v>
      </c>
      <c r="B2888" s="137"/>
      <c r="C2888" s="137" t="s">
        <v>2393</v>
      </c>
      <c r="D2888" s="158"/>
    </row>
    <row r="2889" spans="1:4" ht="20.100000000000001" customHeight="1">
      <c r="A2889" s="137">
        <v>3887</v>
      </c>
      <c r="B2889" s="137"/>
      <c r="C2889" s="137" t="s">
        <v>2393</v>
      </c>
      <c r="D2889" s="158"/>
    </row>
    <row r="2890" spans="1:4" ht="20.100000000000001" customHeight="1">
      <c r="A2890" s="137">
        <v>3888</v>
      </c>
      <c r="B2890" s="137"/>
      <c r="C2890" s="137" t="s">
        <v>2393</v>
      </c>
      <c r="D2890" s="158"/>
    </row>
    <row r="2891" spans="1:4" ht="20.100000000000001" customHeight="1">
      <c r="A2891" s="137">
        <v>3889</v>
      </c>
      <c r="B2891" s="137"/>
      <c r="C2891" s="137" t="s">
        <v>2393</v>
      </c>
      <c r="D2891" s="158"/>
    </row>
    <row r="2892" spans="1:4" ht="20.100000000000001" customHeight="1">
      <c r="A2892" s="137">
        <v>3890</v>
      </c>
      <c r="B2892" s="137"/>
      <c r="C2892" s="137" t="s">
        <v>2393</v>
      </c>
      <c r="D2892" s="158"/>
    </row>
    <row r="2893" spans="1:4" ht="20.100000000000001" customHeight="1">
      <c r="A2893" s="137">
        <v>3891</v>
      </c>
      <c r="B2893" s="137"/>
      <c r="C2893" s="137" t="s">
        <v>2410</v>
      </c>
      <c r="D2893" s="137" t="s">
        <v>2411</v>
      </c>
    </row>
    <row r="2894" spans="1:4" ht="20.100000000000001" customHeight="1">
      <c r="A2894" s="137">
        <v>3892</v>
      </c>
      <c r="B2894" s="137"/>
      <c r="C2894" s="137" t="s">
        <v>2410</v>
      </c>
      <c r="D2894" s="137" t="s">
        <v>2412</v>
      </c>
    </row>
    <row r="2895" spans="1:4" ht="20.100000000000001" customHeight="1">
      <c r="A2895" s="137">
        <v>3893</v>
      </c>
      <c r="B2895" s="137"/>
      <c r="C2895" s="137" t="s">
        <v>2410</v>
      </c>
      <c r="D2895" s="137" t="s">
        <v>1109</v>
      </c>
    </row>
    <row r="2896" spans="1:4" ht="20.100000000000001" customHeight="1">
      <c r="A2896" s="137">
        <v>3894</v>
      </c>
      <c r="B2896" s="137"/>
      <c r="C2896" s="137" t="s">
        <v>2410</v>
      </c>
      <c r="D2896" s="137" t="s">
        <v>1112</v>
      </c>
    </row>
    <row r="2897" spans="1:4" ht="20.100000000000001" customHeight="1">
      <c r="A2897" s="137">
        <v>3895</v>
      </c>
      <c r="B2897" s="137"/>
      <c r="C2897" s="137" t="s">
        <v>2410</v>
      </c>
      <c r="D2897" s="137" t="s">
        <v>1118</v>
      </c>
    </row>
    <row r="2898" spans="1:4" ht="20.100000000000001" customHeight="1">
      <c r="A2898" s="137">
        <v>3896</v>
      </c>
      <c r="B2898" s="137"/>
      <c r="C2898" s="137" t="s">
        <v>2410</v>
      </c>
      <c r="D2898" s="137" t="s">
        <v>1119</v>
      </c>
    </row>
    <row r="2899" spans="1:4" ht="20.100000000000001" customHeight="1">
      <c r="A2899" s="137">
        <v>3897</v>
      </c>
      <c r="B2899" s="137"/>
      <c r="C2899" s="137" t="s">
        <v>2410</v>
      </c>
      <c r="D2899" s="137" t="s">
        <v>1123</v>
      </c>
    </row>
    <row r="2900" spans="1:4" ht="20.100000000000001" customHeight="1">
      <c r="A2900" s="137">
        <v>3898</v>
      </c>
      <c r="B2900" s="137"/>
      <c r="C2900" s="137" t="s">
        <v>2410</v>
      </c>
      <c r="D2900" s="137" t="s">
        <v>1125</v>
      </c>
    </row>
    <row r="2901" spans="1:4" ht="20.100000000000001" customHeight="1">
      <c r="A2901" s="137">
        <v>3899</v>
      </c>
      <c r="B2901" s="137"/>
      <c r="C2901" s="137" t="s">
        <v>2410</v>
      </c>
      <c r="D2901" s="137" t="s">
        <v>1128</v>
      </c>
    </row>
    <row r="2902" spans="1:4" ht="20.100000000000001" customHeight="1">
      <c r="A2902" s="137">
        <v>3900</v>
      </c>
      <c r="B2902" s="137"/>
      <c r="C2902" s="137" t="s">
        <v>2410</v>
      </c>
      <c r="D2902" s="137" t="s">
        <v>1144</v>
      </c>
    </row>
    <row r="2903" spans="1:4" ht="20.100000000000001" customHeight="1">
      <c r="A2903" s="137">
        <v>3901</v>
      </c>
      <c r="B2903" s="137"/>
      <c r="C2903" s="137" t="s">
        <v>2410</v>
      </c>
      <c r="D2903" s="137" t="s">
        <v>2413</v>
      </c>
    </row>
    <row r="2904" spans="1:4" ht="20.100000000000001" customHeight="1">
      <c r="A2904" s="137">
        <v>3902</v>
      </c>
      <c r="B2904" s="137"/>
      <c r="C2904" s="137" t="s">
        <v>2410</v>
      </c>
      <c r="D2904" s="137" t="s">
        <v>1146</v>
      </c>
    </row>
    <row r="2905" spans="1:4" ht="20.100000000000001" customHeight="1">
      <c r="A2905" s="137">
        <v>3903</v>
      </c>
      <c r="B2905" s="137"/>
      <c r="C2905" s="137" t="s">
        <v>2410</v>
      </c>
      <c r="D2905" s="137" t="s">
        <v>2414</v>
      </c>
    </row>
    <row r="2906" spans="1:4" ht="20.100000000000001" customHeight="1">
      <c r="A2906" s="137">
        <v>3904</v>
      </c>
      <c r="B2906" s="137"/>
      <c r="C2906" s="137" t="s">
        <v>2410</v>
      </c>
      <c r="D2906" s="137" t="s">
        <v>2415</v>
      </c>
    </row>
    <row r="2907" spans="1:4" ht="20.100000000000001" customHeight="1">
      <c r="A2907" s="137">
        <v>3905</v>
      </c>
      <c r="B2907" s="137"/>
      <c r="C2907" s="137" t="s">
        <v>2410</v>
      </c>
      <c r="D2907" s="137" t="s">
        <v>1302</v>
      </c>
    </row>
    <row r="2908" spans="1:4" ht="20.100000000000001" customHeight="1">
      <c r="A2908" s="137">
        <v>3906</v>
      </c>
      <c r="B2908" s="137"/>
      <c r="C2908" s="137" t="s">
        <v>2410</v>
      </c>
      <c r="D2908" s="137" t="s">
        <v>1303</v>
      </c>
    </row>
    <row r="2909" spans="1:4" ht="20.100000000000001" customHeight="1">
      <c r="A2909" s="137">
        <v>3907</v>
      </c>
      <c r="B2909" s="137"/>
      <c r="C2909" s="137" t="s">
        <v>2410</v>
      </c>
      <c r="D2909" s="137" t="s">
        <v>2416</v>
      </c>
    </row>
    <row r="2910" spans="1:4" ht="20.100000000000001" customHeight="1">
      <c r="A2910" s="137">
        <v>3908</v>
      </c>
      <c r="B2910" s="137"/>
      <c r="C2910" s="137" t="s">
        <v>2410</v>
      </c>
      <c r="D2910" s="137" t="s">
        <v>2417</v>
      </c>
    </row>
    <row r="2911" spans="1:4" ht="20.100000000000001" customHeight="1">
      <c r="A2911" s="137">
        <v>3909</v>
      </c>
      <c r="B2911" s="137"/>
      <c r="C2911" s="137" t="s">
        <v>2410</v>
      </c>
      <c r="D2911" s="137" t="s">
        <v>2418</v>
      </c>
    </row>
    <row r="2912" spans="1:4" ht="20.100000000000001" customHeight="1">
      <c r="A2912" s="137">
        <v>3910</v>
      </c>
      <c r="B2912" s="137"/>
      <c r="C2912" s="137" t="s">
        <v>2410</v>
      </c>
      <c r="D2912" s="137" t="s">
        <v>1307</v>
      </c>
    </row>
    <row r="2913" spans="1:4" ht="20.100000000000001" customHeight="1">
      <c r="A2913" s="137">
        <v>3911</v>
      </c>
      <c r="B2913" s="137"/>
      <c r="C2913" s="137" t="s">
        <v>2410</v>
      </c>
      <c r="D2913" s="137" t="s">
        <v>2419</v>
      </c>
    </row>
    <row r="2914" spans="1:4" ht="20.100000000000001" customHeight="1">
      <c r="A2914" s="137">
        <v>3912</v>
      </c>
      <c r="B2914" s="137"/>
      <c r="C2914" s="137" t="s">
        <v>2410</v>
      </c>
      <c r="D2914" s="137" t="s">
        <v>1309</v>
      </c>
    </row>
    <row r="2915" spans="1:4" ht="20.100000000000001" customHeight="1">
      <c r="A2915" s="137">
        <v>3913</v>
      </c>
      <c r="B2915" s="137"/>
      <c r="C2915" s="137" t="s">
        <v>2410</v>
      </c>
      <c r="D2915" s="137" t="s">
        <v>2420</v>
      </c>
    </row>
    <row r="2916" spans="1:4" ht="20.100000000000001" customHeight="1">
      <c r="A2916" s="137">
        <v>3914</v>
      </c>
      <c r="B2916" s="137"/>
      <c r="C2916" s="137" t="s">
        <v>2410</v>
      </c>
      <c r="D2916" s="137" t="s">
        <v>2421</v>
      </c>
    </row>
    <row r="2917" spans="1:4" ht="20.100000000000001" customHeight="1">
      <c r="A2917" s="137">
        <v>3915</v>
      </c>
      <c r="B2917" s="137"/>
      <c r="C2917" s="137" t="s">
        <v>2410</v>
      </c>
      <c r="D2917" s="137" t="s">
        <v>2422</v>
      </c>
    </row>
    <row r="2918" spans="1:4" ht="20.100000000000001" customHeight="1">
      <c r="A2918" s="137">
        <v>3916</v>
      </c>
      <c r="B2918" s="137"/>
      <c r="C2918" s="137" t="s">
        <v>2410</v>
      </c>
      <c r="D2918" s="137" t="s">
        <v>2423</v>
      </c>
    </row>
    <row r="2919" spans="1:4" ht="20.100000000000001" customHeight="1">
      <c r="A2919" s="137">
        <v>3917</v>
      </c>
      <c r="B2919" s="137"/>
      <c r="C2919" s="137" t="s">
        <v>2410</v>
      </c>
      <c r="D2919" s="137" t="s">
        <v>2424</v>
      </c>
    </row>
    <row r="2920" spans="1:4" ht="20.100000000000001" customHeight="1">
      <c r="A2920" s="137">
        <v>3918</v>
      </c>
      <c r="B2920" s="137"/>
      <c r="C2920" s="137" t="s">
        <v>2410</v>
      </c>
      <c r="D2920" s="137" t="s">
        <v>2425</v>
      </c>
    </row>
    <row r="2921" spans="1:4" ht="20.100000000000001" customHeight="1">
      <c r="A2921" s="137">
        <v>3919</v>
      </c>
      <c r="B2921" s="137"/>
      <c r="C2921" s="137" t="s">
        <v>2410</v>
      </c>
      <c r="D2921" s="137" t="s">
        <v>2426</v>
      </c>
    </row>
    <row r="2922" spans="1:4" ht="20.100000000000001" customHeight="1">
      <c r="A2922" s="137">
        <v>3920</v>
      </c>
      <c r="B2922" s="137"/>
      <c r="C2922" s="137" t="s">
        <v>2410</v>
      </c>
      <c r="D2922" s="137" t="s">
        <v>2427</v>
      </c>
    </row>
    <row r="2923" spans="1:4" ht="20.100000000000001" customHeight="1">
      <c r="A2923" s="137">
        <v>3921</v>
      </c>
      <c r="B2923" s="137"/>
      <c r="C2923" s="137" t="s">
        <v>2410</v>
      </c>
      <c r="D2923" s="137" t="s">
        <v>1079</v>
      </c>
    </row>
    <row r="2924" spans="1:4" ht="20.100000000000001" customHeight="1">
      <c r="A2924" s="137">
        <v>3922</v>
      </c>
      <c r="B2924" s="137"/>
      <c r="C2924" s="137" t="s">
        <v>2410</v>
      </c>
      <c r="D2924" s="158"/>
    </row>
    <row r="2925" spans="1:4" ht="20.100000000000001" customHeight="1">
      <c r="A2925" s="137">
        <v>3923</v>
      </c>
      <c r="B2925" s="137"/>
      <c r="C2925" s="137" t="s">
        <v>2410</v>
      </c>
      <c r="D2925" s="158"/>
    </row>
    <row r="2926" spans="1:4" ht="20.100000000000001" customHeight="1">
      <c r="A2926" s="137">
        <v>3924</v>
      </c>
      <c r="B2926" s="137"/>
      <c r="C2926" s="137" t="s">
        <v>2410</v>
      </c>
      <c r="D2926" s="158"/>
    </row>
    <row r="2927" spans="1:4" ht="20.100000000000001" customHeight="1">
      <c r="A2927" s="137">
        <v>3925</v>
      </c>
      <c r="B2927" s="137"/>
      <c r="C2927" s="137" t="s">
        <v>2410</v>
      </c>
      <c r="D2927" s="158"/>
    </row>
    <row r="2928" spans="1:4" ht="20.100000000000001" customHeight="1">
      <c r="A2928" s="137">
        <v>3926</v>
      </c>
      <c r="B2928" s="137"/>
      <c r="C2928" s="137" t="s">
        <v>2410</v>
      </c>
      <c r="D2928" s="158"/>
    </row>
    <row r="2929" spans="1:4" ht="20.100000000000001" customHeight="1">
      <c r="A2929" s="137">
        <v>3927</v>
      </c>
      <c r="B2929" s="137"/>
      <c r="C2929" s="137" t="s">
        <v>2410</v>
      </c>
      <c r="D2929" s="158"/>
    </row>
    <row r="2930" spans="1:4" ht="20.100000000000001" customHeight="1">
      <c r="A2930" s="137">
        <v>3928</v>
      </c>
      <c r="B2930" s="137"/>
      <c r="C2930" s="137" t="s">
        <v>2410</v>
      </c>
      <c r="D2930" s="158"/>
    </row>
    <row r="2931" spans="1:4" ht="20.100000000000001" customHeight="1">
      <c r="A2931" s="137">
        <v>3929</v>
      </c>
      <c r="B2931" s="137"/>
      <c r="C2931" s="137" t="s">
        <v>2410</v>
      </c>
      <c r="D2931" s="158"/>
    </row>
    <row r="2932" spans="1:4" ht="20.100000000000001" customHeight="1">
      <c r="A2932" s="137">
        <v>3930</v>
      </c>
      <c r="B2932" s="137"/>
      <c r="C2932" s="137" t="s">
        <v>2428</v>
      </c>
      <c r="D2932" s="137" t="s">
        <v>2429</v>
      </c>
    </row>
    <row r="2933" spans="1:4" ht="20.100000000000001" customHeight="1">
      <c r="A2933" s="137">
        <v>3931</v>
      </c>
      <c r="B2933" s="137"/>
      <c r="C2933" s="137" t="s">
        <v>2428</v>
      </c>
      <c r="D2933" s="137" t="s">
        <v>2430</v>
      </c>
    </row>
    <row r="2934" spans="1:4" ht="20.100000000000001" customHeight="1">
      <c r="A2934" s="137">
        <v>3932</v>
      </c>
      <c r="B2934" s="137"/>
      <c r="C2934" s="137" t="s">
        <v>2428</v>
      </c>
      <c r="D2934" s="137" t="s">
        <v>2431</v>
      </c>
    </row>
    <row r="2935" spans="1:4" ht="20.100000000000001" customHeight="1">
      <c r="A2935" s="137">
        <v>3933</v>
      </c>
      <c r="B2935" s="137"/>
      <c r="C2935" s="137" t="s">
        <v>2428</v>
      </c>
      <c r="D2935" s="137" t="s">
        <v>2432</v>
      </c>
    </row>
    <row r="2936" spans="1:4" ht="20.100000000000001" customHeight="1">
      <c r="A2936" s="137">
        <v>3934</v>
      </c>
      <c r="B2936" s="137"/>
      <c r="C2936" s="137" t="s">
        <v>2428</v>
      </c>
      <c r="D2936" s="137" t="s">
        <v>2433</v>
      </c>
    </row>
    <row r="2937" spans="1:4" ht="20.100000000000001" customHeight="1">
      <c r="A2937" s="137">
        <v>3935</v>
      </c>
      <c r="B2937" s="137"/>
      <c r="C2937" s="137" t="s">
        <v>2428</v>
      </c>
      <c r="D2937" s="137" t="s">
        <v>2434</v>
      </c>
    </row>
    <row r="2938" spans="1:4" ht="20.100000000000001" customHeight="1">
      <c r="A2938" s="137">
        <v>3936</v>
      </c>
      <c r="B2938" s="137"/>
      <c r="C2938" s="137" t="s">
        <v>2428</v>
      </c>
      <c r="D2938" s="137" t="s">
        <v>2435</v>
      </c>
    </row>
    <row r="2939" spans="1:4" ht="20.100000000000001" customHeight="1">
      <c r="A2939" s="137">
        <v>3937</v>
      </c>
      <c r="B2939" s="137"/>
      <c r="C2939" s="137" t="s">
        <v>2428</v>
      </c>
      <c r="D2939" s="137" t="s">
        <v>2436</v>
      </c>
    </row>
    <row r="2940" spans="1:4" ht="20.100000000000001" customHeight="1">
      <c r="A2940" s="137">
        <v>3938</v>
      </c>
      <c r="B2940" s="137"/>
      <c r="C2940" s="137" t="s">
        <v>2428</v>
      </c>
      <c r="D2940" s="137" t="s">
        <v>2437</v>
      </c>
    </row>
    <row r="2941" spans="1:4" ht="20.100000000000001" customHeight="1">
      <c r="A2941" s="137">
        <v>3939</v>
      </c>
      <c r="B2941" s="137"/>
      <c r="C2941" s="137" t="s">
        <v>2428</v>
      </c>
      <c r="D2941" s="137" t="s">
        <v>2438</v>
      </c>
    </row>
    <row r="2942" spans="1:4" ht="20.100000000000001" customHeight="1">
      <c r="A2942" s="137">
        <v>3940</v>
      </c>
      <c r="B2942" s="137"/>
      <c r="C2942" s="137" t="s">
        <v>2428</v>
      </c>
      <c r="D2942" s="137" t="s">
        <v>2439</v>
      </c>
    </row>
    <row r="2943" spans="1:4" ht="20.100000000000001" customHeight="1">
      <c r="A2943" s="137">
        <v>3941</v>
      </c>
      <c r="B2943" s="137"/>
      <c r="C2943" s="137" t="s">
        <v>2428</v>
      </c>
      <c r="D2943" s="137" t="s">
        <v>2440</v>
      </c>
    </row>
    <row r="2944" spans="1:4" ht="20.100000000000001" customHeight="1">
      <c r="A2944" s="137">
        <v>3942</v>
      </c>
      <c r="B2944" s="137"/>
      <c r="C2944" s="137" t="s">
        <v>2428</v>
      </c>
      <c r="D2944" s="137" t="s">
        <v>2441</v>
      </c>
    </row>
    <row r="2945" spans="1:4" ht="20.100000000000001" customHeight="1">
      <c r="A2945" s="137">
        <v>3943</v>
      </c>
      <c r="B2945" s="137"/>
      <c r="C2945" s="137" t="s">
        <v>2428</v>
      </c>
      <c r="D2945" s="158"/>
    </row>
    <row r="2946" spans="1:4" ht="20.100000000000001" customHeight="1">
      <c r="A2946" s="137">
        <v>3944</v>
      </c>
      <c r="B2946" s="137"/>
      <c r="C2946" s="137" t="s">
        <v>2428</v>
      </c>
      <c r="D2946" s="158"/>
    </row>
    <row r="2947" spans="1:4" ht="20.100000000000001" customHeight="1">
      <c r="A2947" s="137">
        <v>3945</v>
      </c>
      <c r="B2947" s="137"/>
      <c r="C2947" s="137" t="s">
        <v>2428</v>
      </c>
      <c r="D2947" s="158"/>
    </row>
    <row r="2948" spans="1:4" ht="20.100000000000001" customHeight="1">
      <c r="A2948" s="137">
        <v>3946</v>
      </c>
      <c r="B2948" s="137"/>
      <c r="C2948" s="137" t="s">
        <v>2428</v>
      </c>
      <c r="D2948" s="158"/>
    </row>
    <row r="2949" spans="1:4" ht="20.100000000000001" customHeight="1">
      <c r="A2949" s="137">
        <v>3947</v>
      </c>
      <c r="B2949" s="137"/>
      <c r="C2949" s="137" t="s">
        <v>2428</v>
      </c>
      <c r="D2949" s="158"/>
    </row>
    <row r="2950" spans="1:4" ht="20.100000000000001" customHeight="1">
      <c r="A2950" s="137">
        <v>3948</v>
      </c>
      <c r="B2950" s="137"/>
      <c r="C2950" s="137" t="s">
        <v>2428</v>
      </c>
      <c r="D2950" s="158"/>
    </row>
    <row r="2951" spans="1:4" ht="20.100000000000001" customHeight="1">
      <c r="A2951" s="137">
        <v>3949</v>
      </c>
      <c r="B2951" s="137"/>
      <c r="C2951" s="137" t="s">
        <v>2428</v>
      </c>
      <c r="D2951" s="158"/>
    </row>
    <row r="2952" spans="1:4" ht="20.100000000000001" customHeight="1">
      <c r="A2952" s="137">
        <v>3950</v>
      </c>
      <c r="B2952" s="137"/>
      <c r="C2952" s="137" t="s">
        <v>2442</v>
      </c>
      <c r="D2952" s="137" t="s">
        <v>2443</v>
      </c>
    </row>
    <row r="2953" spans="1:4" ht="20.100000000000001" customHeight="1">
      <c r="A2953" s="137">
        <v>3951</v>
      </c>
      <c r="B2953" s="137"/>
      <c r="C2953" s="137" t="s">
        <v>2442</v>
      </c>
      <c r="D2953" s="137" t="s">
        <v>2444</v>
      </c>
    </row>
    <row r="2954" spans="1:4" ht="20.100000000000001" customHeight="1">
      <c r="A2954" s="137">
        <v>3952</v>
      </c>
      <c r="B2954" s="137"/>
      <c r="C2954" s="137" t="s">
        <v>2442</v>
      </c>
      <c r="D2954" s="137" t="s">
        <v>2445</v>
      </c>
    </row>
    <row r="2955" spans="1:4" ht="20.100000000000001" customHeight="1">
      <c r="A2955" s="137">
        <v>3953</v>
      </c>
      <c r="B2955" s="137"/>
      <c r="C2955" s="137" t="s">
        <v>2442</v>
      </c>
      <c r="D2955" s="137" t="s">
        <v>2446</v>
      </c>
    </row>
    <row r="2956" spans="1:4" ht="20.100000000000001" customHeight="1">
      <c r="A2956" s="137">
        <v>3954</v>
      </c>
      <c r="B2956" s="137"/>
      <c r="C2956" s="137" t="s">
        <v>2442</v>
      </c>
      <c r="D2956" s="137" t="s">
        <v>2447</v>
      </c>
    </row>
    <row r="2957" spans="1:4" ht="20.100000000000001" customHeight="1">
      <c r="A2957" s="137">
        <v>3955</v>
      </c>
      <c r="B2957" s="137"/>
      <c r="C2957" s="137" t="s">
        <v>2442</v>
      </c>
      <c r="D2957" s="137" t="s">
        <v>2448</v>
      </c>
    </row>
    <row r="2958" spans="1:4" ht="20.100000000000001" customHeight="1">
      <c r="A2958" s="137">
        <v>3956</v>
      </c>
      <c r="B2958" s="137"/>
      <c r="C2958" s="137" t="s">
        <v>2442</v>
      </c>
      <c r="D2958" s="137" t="s">
        <v>2449</v>
      </c>
    </row>
    <row r="2959" spans="1:4" ht="20.100000000000001" customHeight="1">
      <c r="A2959" s="137">
        <v>3957</v>
      </c>
      <c r="B2959" s="137"/>
      <c r="C2959" s="137" t="s">
        <v>2442</v>
      </c>
      <c r="D2959" s="137" t="s">
        <v>2450</v>
      </c>
    </row>
    <row r="2960" spans="1:4" ht="20.100000000000001" customHeight="1">
      <c r="A2960" s="137">
        <v>3958</v>
      </c>
      <c r="B2960" s="137"/>
      <c r="C2960" s="137" t="s">
        <v>2442</v>
      </c>
      <c r="D2960" s="137" t="s">
        <v>2451</v>
      </c>
    </row>
    <row r="2961" spans="1:4" ht="20.100000000000001" customHeight="1">
      <c r="A2961" s="137">
        <v>3959</v>
      </c>
      <c r="B2961" s="137"/>
      <c r="C2961" s="137" t="s">
        <v>2442</v>
      </c>
      <c r="D2961" s="137" t="s">
        <v>2452</v>
      </c>
    </row>
    <row r="2962" spans="1:4" ht="20.100000000000001" customHeight="1">
      <c r="A2962" s="137">
        <v>3960</v>
      </c>
      <c r="B2962" s="137"/>
      <c r="C2962" s="137" t="s">
        <v>2442</v>
      </c>
      <c r="D2962" s="137" t="s">
        <v>2453</v>
      </c>
    </row>
    <row r="2963" spans="1:4" ht="20.100000000000001" customHeight="1">
      <c r="A2963" s="137">
        <v>3961</v>
      </c>
      <c r="B2963" s="137"/>
      <c r="C2963" s="137" t="s">
        <v>2442</v>
      </c>
      <c r="D2963" s="137" t="s">
        <v>2454</v>
      </c>
    </row>
    <row r="2964" spans="1:4" ht="20.100000000000001" customHeight="1">
      <c r="A2964" s="137">
        <v>3962</v>
      </c>
      <c r="B2964" s="137"/>
      <c r="C2964" s="137" t="s">
        <v>2442</v>
      </c>
      <c r="D2964" s="137" t="s">
        <v>2455</v>
      </c>
    </row>
    <row r="2965" spans="1:4" ht="20.100000000000001" customHeight="1">
      <c r="A2965" s="137">
        <v>3963</v>
      </c>
      <c r="B2965" s="137"/>
      <c r="C2965" s="137" t="s">
        <v>2442</v>
      </c>
      <c r="D2965" s="137" t="s">
        <v>2456</v>
      </c>
    </row>
    <row r="2966" spans="1:4" ht="20.100000000000001" customHeight="1">
      <c r="A2966" s="137">
        <v>3964</v>
      </c>
      <c r="B2966" s="137"/>
      <c r="C2966" s="137" t="s">
        <v>2442</v>
      </c>
      <c r="D2966" s="137" t="s">
        <v>2457</v>
      </c>
    </row>
    <row r="2967" spans="1:4" ht="20.100000000000001" customHeight="1">
      <c r="A2967" s="137">
        <v>3965</v>
      </c>
      <c r="B2967" s="137"/>
      <c r="C2967" s="137" t="s">
        <v>2442</v>
      </c>
      <c r="D2967" s="137" t="s">
        <v>2458</v>
      </c>
    </row>
    <row r="2968" spans="1:4" ht="20.100000000000001" customHeight="1">
      <c r="A2968" s="137">
        <v>3966</v>
      </c>
      <c r="B2968" s="137"/>
      <c r="C2968" s="137" t="s">
        <v>2442</v>
      </c>
      <c r="D2968" s="137" t="s">
        <v>2459</v>
      </c>
    </row>
    <row r="2969" spans="1:4" ht="20.100000000000001" customHeight="1">
      <c r="A2969" s="137">
        <v>3967</v>
      </c>
      <c r="B2969" s="137"/>
      <c r="C2969" s="137" t="s">
        <v>2442</v>
      </c>
      <c r="D2969" s="137" t="s">
        <v>2460</v>
      </c>
    </row>
    <row r="2970" spans="1:4" ht="20.100000000000001" customHeight="1">
      <c r="A2970" s="137">
        <v>3968</v>
      </c>
      <c r="B2970" s="137"/>
      <c r="C2970" s="137" t="s">
        <v>2442</v>
      </c>
      <c r="D2970" s="137" t="s">
        <v>2461</v>
      </c>
    </row>
    <row r="2971" spans="1:4" ht="20.100000000000001" customHeight="1">
      <c r="A2971" s="137">
        <v>3969</v>
      </c>
      <c r="B2971" s="137"/>
      <c r="C2971" s="137" t="s">
        <v>2442</v>
      </c>
      <c r="D2971" s="137" t="s">
        <v>2462</v>
      </c>
    </row>
    <row r="2972" spans="1:4" ht="20.100000000000001" customHeight="1">
      <c r="A2972" s="137">
        <v>3970</v>
      </c>
      <c r="B2972" s="137"/>
      <c r="C2972" s="137" t="s">
        <v>2442</v>
      </c>
      <c r="D2972" s="137" t="s">
        <v>2463</v>
      </c>
    </row>
    <row r="2973" spans="1:4" ht="20.100000000000001" customHeight="1">
      <c r="A2973" s="137">
        <v>3971</v>
      </c>
      <c r="B2973" s="137"/>
      <c r="C2973" s="137" t="s">
        <v>2442</v>
      </c>
      <c r="D2973" s="137" t="s">
        <v>2464</v>
      </c>
    </row>
    <row r="2974" spans="1:4" ht="20.100000000000001" customHeight="1">
      <c r="A2974" s="137">
        <v>3972</v>
      </c>
      <c r="B2974" s="137"/>
      <c r="C2974" s="137" t="s">
        <v>2442</v>
      </c>
      <c r="D2974" s="137" t="s">
        <v>2465</v>
      </c>
    </row>
    <row r="2975" spans="1:4" ht="20.100000000000001" customHeight="1">
      <c r="A2975" s="137">
        <v>3973</v>
      </c>
      <c r="B2975" s="137"/>
      <c r="C2975" s="137" t="s">
        <v>2442</v>
      </c>
      <c r="D2975" s="137" t="s">
        <v>2466</v>
      </c>
    </row>
    <row r="2976" spans="1:4" ht="20.100000000000001" customHeight="1">
      <c r="A2976" s="137">
        <v>3974</v>
      </c>
      <c r="B2976" s="137"/>
      <c r="C2976" s="137" t="s">
        <v>2442</v>
      </c>
      <c r="D2976" s="137" t="s">
        <v>2467</v>
      </c>
    </row>
    <row r="2977" spans="1:4" ht="20.100000000000001" customHeight="1">
      <c r="A2977" s="137">
        <v>3975</v>
      </c>
      <c r="B2977" s="137"/>
      <c r="C2977" s="137" t="s">
        <v>2442</v>
      </c>
      <c r="D2977" s="137" t="s">
        <v>2468</v>
      </c>
    </row>
    <row r="2978" spans="1:4" ht="20.100000000000001" customHeight="1">
      <c r="A2978" s="137">
        <v>3976</v>
      </c>
      <c r="B2978" s="137"/>
      <c r="C2978" s="137" t="s">
        <v>2442</v>
      </c>
      <c r="D2978" s="137" t="s">
        <v>2469</v>
      </c>
    </row>
    <row r="2979" spans="1:4" ht="20.100000000000001" customHeight="1">
      <c r="A2979" s="137">
        <v>3977</v>
      </c>
      <c r="B2979" s="137"/>
      <c r="C2979" s="137" t="s">
        <v>2442</v>
      </c>
      <c r="D2979" s="137" t="s">
        <v>2470</v>
      </c>
    </row>
    <row r="2980" spans="1:4" ht="20.100000000000001" customHeight="1">
      <c r="A2980" s="137">
        <v>3978</v>
      </c>
      <c r="B2980" s="137"/>
      <c r="C2980" s="137" t="s">
        <v>2442</v>
      </c>
      <c r="D2980" s="137" t="s">
        <v>2471</v>
      </c>
    </row>
    <row r="2981" spans="1:4" ht="20.100000000000001" customHeight="1">
      <c r="A2981" s="137">
        <v>3979</v>
      </c>
      <c r="B2981" s="137"/>
      <c r="C2981" s="137" t="s">
        <v>2442</v>
      </c>
      <c r="D2981" s="137" t="s">
        <v>2472</v>
      </c>
    </row>
    <row r="2982" spans="1:4" ht="20.100000000000001" customHeight="1">
      <c r="A2982" s="137">
        <v>3980</v>
      </c>
      <c r="B2982" s="137"/>
      <c r="C2982" s="137" t="s">
        <v>2442</v>
      </c>
      <c r="D2982" s="158"/>
    </row>
    <row r="2983" spans="1:4" ht="20.100000000000001" customHeight="1">
      <c r="A2983" s="137">
        <v>3981</v>
      </c>
      <c r="B2983" s="137"/>
      <c r="C2983" s="137" t="s">
        <v>2442</v>
      </c>
      <c r="D2983" s="158"/>
    </row>
    <row r="2984" spans="1:4" ht="20.100000000000001" customHeight="1">
      <c r="A2984" s="137">
        <v>3982</v>
      </c>
      <c r="B2984" s="137"/>
      <c r="C2984" s="137" t="s">
        <v>2442</v>
      </c>
      <c r="D2984" s="158"/>
    </row>
    <row r="2985" spans="1:4" ht="20.100000000000001" customHeight="1">
      <c r="A2985" s="137">
        <v>3983</v>
      </c>
      <c r="B2985" s="137"/>
      <c r="C2985" s="137" t="s">
        <v>2442</v>
      </c>
      <c r="D2985" s="158"/>
    </row>
    <row r="2986" spans="1:4" ht="20.100000000000001" customHeight="1">
      <c r="A2986" s="137">
        <v>3984</v>
      </c>
      <c r="B2986" s="137"/>
      <c r="C2986" s="137" t="s">
        <v>2442</v>
      </c>
      <c r="D2986" s="158"/>
    </row>
    <row r="2987" spans="1:4" ht="20.100000000000001" customHeight="1">
      <c r="A2987" s="137">
        <v>3985</v>
      </c>
      <c r="B2987" s="137"/>
      <c r="C2987" s="137" t="s">
        <v>2442</v>
      </c>
      <c r="D2987" s="158"/>
    </row>
    <row r="2988" spans="1:4" ht="20.100000000000001" customHeight="1">
      <c r="A2988" s="137">
        <v>3986</v>
      </c>
      <c r="B2988" s="137"/>
      <c r="C2988" s="137" t="s">
        <v>2442</v>
      </c>
      <c r="D2988" s="158"/>
    </row>
    <row r="2989" spans="1:4" ht="20.100000000000001" customHeight="1">
      <c r="A2989" s="137">
        <v>3987</v>
      </c>
      <c r="B2989" s="137"/>
      <c r="C2989" s="137" t="s">
        <v>2442</v>
      </c>
      <c r="D2989" s="158"/>
    </row>
    <row r="2990" spans="1:4" ht="20.100000000000001" customHeight="1">
      <c r="A2990" s="137">
        <v>3988</v>
      </c>
      <c r="B2990" s="137"/>
      <c r="C2990" s="137" t="s">
        <v>2442</v>
      </c>
      <c r="D2990" s="158"/>
    </row>
    <row r="2991" spans="1:4" ht="20.100000000000001" customHeight="1">
      <c r="A2991" s="137">
        <v>3989</v>
      </c>
      <c r="B2991" s="137"/>
      <c r="C2991" s="137" t="s">
        <v>2442</v>
      </c>
      <c r="D2991" s="158"/>
    </row>
    <row r="2992" spans="1:4" ht="20.100000000000001" customHeight="1">
      <c r="A2992" s="137">
        <v>3990</v>
      </c>
      <c r="B2992" s="137"/>
      <c r="C2992" s="137" t="s">
        <v>2473</v>
      </c>
      <c r="D2992" s="137" t="s">
        <v>2474</v>
      </c>
    </row>
    <row r="2993" spans="1:4" ht="20.100000000000001" customHeight="1">
      <c r="A2993" s="137">
        <v>3991</v>
      </c>
      <c r="B2993" s="137"/>
      <c r="C2993" s="137" t="s">
        <v>2473</v>
      </c>
      <c r="D2993" s="137" t="s">
        <v>2475</v>
      </c>
    </row>
    <row r="2994" spans="1:4" ht="20.100000000000001" customHeight="1">
      <c r="A2994" s="137">
        <v>3992</v>
      </c>
      <c r="B2994" s="137"/>
      <c r="C2994" s="137" t="s">
        <v>2473</v>
      </c>
      <c r="D2994" s="137" t="s">
        <v>2476</v>
      </c>
    </row>
    <row r="2995" spans="1:4" ht="20.100000000000001" customHeight="1">
      <c r="A2995" s="137">
        <v>3993</v>
      </c>
      <c r="B2995" s="137"/>
      <c r="C2995" s="137" t="s">
        <v>2473</v>
      </c>
      <c r="D2995" s="137" t="s">
        <v>2477</v>
      </c>
    </row>
    <row r="2996" spans="1:4" ht="20.100000000000001" customHeight="1">
      <c r="A2996" s="137">
        <v>3994</v>
      </c>
      <c r="B2996" s="137"/>
      <c r="C2996" s="137" t="s">
        <v>2473</v>
      </c>
      <c r="D2996" s="137" t="s">
        <v>2478</v>
      </c>
    </row>
    <row r="2997" spans="1:4" ht="20.100000000000001" customHeight="1">
      <c r="A2997" s="137">
        <v>3995</v>
      </c>
      <c r="B2997" s="137"/>
      <c r="C2997" s="137" t="s">
        <v>2473</v>
      </c>
      <c r="D2997" s="137" t="s">
        <v>2479</v>
      </c>
    </row>
    <row r="2998" spans="1:4" ht="20.100000000000001" customHeight="1">
      <c r="A2998" s="137">
        <v>3996</v>
      </c>
      <c r="B2998" s="137"/>
      <c r="C2998" s="137" t="s">
        <v>2473</v>
      </c>
      <c r="D2998" s="137" t="s">
        <v>2480</v>
      </c>
    </row>
    <row r="2999" spans="1:4" ht="20.100000000000001" customHeight="1">
      <c r="A2999" s="137">
        <v>3997</v>
      </c>
      <c r="B2999" s="137"/>
      <c r="C2999" s="137" t="s">
        <v>2473</v>
      </c>
      <c r="D2999" s="137" t="s">
        <v>2481</v>
      </c>
    </row>
    <row r="3000" spans="1:4" ht="20.100000000000001" customHeight="1">
      <c r="A3000" s="137">
        <v>3998</v>
      </c>
      <c r="B3000" s="137"/>
      <c r="C3000" s="137" t="s">
        <v>2473</v>
      </c>
      <c r="D3000" s="137" t="s">
        <v>2482</v>
      </c>
    </row>
    <row r="3001" spans="1:4" ht="20.100000000000001" customHeight="1">
      <c r="A3001" s="137">
        <v>3999</v>
      </c>
      <c r="B3001" s="137"/>
      <c r="C3001" s="137" t="s">
        <v>2473</v>
      </c>
      <c r="D3001" s="137" t="s">
        <v>2483</v>
      </c>
    </row>
    <row r="3002" spans="1:4" ht="20.100000000000001" customHeight="1">
      <c r="A3002" s="137">
        <v>4000</v>
      </c>
      <c r="B3002" s="137"/>
      <c r="C3002" s="137" t="s">
        <v>2473</v>
      </c>
      <c r="D3002" s="137" t="s">
        <v>2484</v>
      </c>
    </row>
    <row r="3003" spans="1:4" ht="20.100000000000001" customHeight="1">
      <c r="A3003" s="137">
        <v>4001</v>
      </c>
      <c r="B3003" s="137"/>
      <c r="C3003" s="137" t="s">
        <v>2473</v>
      </c>
      <c r="D3003" s="137" t="s">
        <v>2485</v>
      </c>
    </row>
    <row r="3004" spans="1:4" ht="20.100000000000001" customHeight="1">
      <c r="A3004" s="137">
        <v>4002</v>
      </c>
      <c r="B3004" s="137"/>
      <c r="C3004" s="137" t="s">
        <v>2473</v>
      </c>
      <c r="D3004" s="137" t="s">
        <v>2486</v>
      </c>
    </row>
    <row r="3005" spans="1:4" ht="20.100000000000001" customHeight="1">
      <c r="A3005" s="137">
        <v>4003</v>
      </c>
      <c r="B3005" s="137"/>
      <c r="C3005" s="137" t="s">
        <v>2473</v>
      </c>
      <c r="D3005" s="137" t="s">
        <v>2487</v>
      </c>
    </row>
    <row r="3006" spans="1:4" ht="20.100000000000001" customHeight="1">
      <c r="A3006" s="137">
        <v>4004</v>
      </c>
      <c r="B3006" s="137"/>
      <c r="C3006" s="137" t="s">
        <v>2473</v>
      </c>
      <c r="D3006" s="137" t="s">
        <v>2488</v>
      </c>
    </row>
    <row r="3007" spans="1:4" ht="20.100000000000001" customHeight="1">
      <c r="A3007" s="137">
        <v>4005</v>
      </c>
      <c r="B3007" s="137"/>
      <c r="C3007" s="137" t="s">
        <v>2473</v>
      </c>
      <c r="D3007" s="137" t="s">
        <v>2489</v>
      </c>
    </row>
    <row r="3008" spans="1:4" ht="20.100000000000001" customHeight="1">
      <c r="A3008" s="137">
        <v>4006</v>
      </c>
      <c r="B3008" s="137"/>
      <c r="C3008" s="137" t="s">
        <v>2473</v>
      </c>
      <c r="D3008" s="137" t="s">
        <v>2490</v>
      </c>
    </row>
    <row r="3009" spans="1:4" ht="20.100000000000001" customHeight="1">
      <c r="A3009" s="137">
        <v>4007</v>
      </c>
      <c r="B3009" s="137"/>
      <c r="C3009" s="137" t="s">
        <v>2473</v>
      </c>
      <c r="D3009" s="137" t="s">
        <v>2491</v>
      </c>
    </row>
    <row r="3010" spans="1:4" ht="20.100000000000001" customHeight="1">
      <c r="A3010" s="137">
        <v>4008</v>
      </c>
      <c r="B3010" s="137"/>
      <c r="C3010" s="137" t="s">
        <v>2473</v>
      </c>
      <c r="D3010" s="137" t="s">
        <v>2492</v>
      </c>
    </row>
    <row r="3011" spans="1:4" ht="20.100000000000001" customHeight="1">
      <c r="A3011" s="137">
        <v>4009</v>
      </c>
      <c r="B3011" s="137"/>
      <c r="C3011" s="137" t="s">
        <v>2473</v>
      </c>
      <c r="D3011" s="137" t="s">
        <v>2493</v>
      </c>
    </row>
    <row r="3012" spans="1:4" ht="20.100000000000001" customHeight="1">
      <c r="A3012" s="137">
        <v>4010</v>
      </c>
      <c r="B3012" s="137"/>
      <c r="C3012" s="137" t="s">
        <v>2473</v>
      </c>
      <c r="D3012" s="137" t="s">
        <v>2494</v>
      </c>
    </row>
    <row r="3013" spans="1:4" ht="20.100000000000001" customHeight="1">
      <c r="A3013" s="137">
        <v>4011</v>
      </c>
      <c r="B3013" s="137"/>
      <c r="C3013" s="137" t="s">
        <v>2473</v>
      </c>
      <c r="D3013" s="137" t="s">
        <v>2495</v>
      </c>
    </row>
    <row r="3014" spans="1:4" ht="20.100000000000001" customHeight="1">
      <c r="A3014" s="137">
        <v>4012</v>
      </c>
      <c r="B3014" s="137"/>
      <c r="C3014" s="137" t="s">
        <v>2473</v>
      </c>
      <c r="D3014" s="137" t="s">
        <v>2496</v>
      </c>
    </row>
    <row r="3015" spans="1:4" ht="20.100000000000001" customHeight="1">
      <c r="A3015" s="137">
        <v>4013</v>
      </c>
      <c r="B3015" s="137"/>
      <c r="C3015" s="137" t="s">
        <v>2473</v>
      </c>
      <c r="D3015" s="137" t="s">
        <v>2497</v>
      </c>
    </row>
    <row r="3016" spans="1:4" ht="20.100000000000001" customHeight="1">
      <c r="A3016" s="137">
        <v>4014</v>
      </c>
      <c r="B3016" s="137"/>
      <c r="C3016" s="137" t="s">
        <v>2473</v>
      </c>
      <c r="D3016" s="137" t="s">
        <v>2498</v>
      </c>
    </row>
    <row r="3017" spans="1:4" ht="20.100000000000001" customHeight="1">
      <c r="A3017" s="137">
        <v>4015</v>
      </c>
      <c r="B3017" s="137"/>
      <c r="C3017" s="137" t="s">
        <v>2473</v>
      </c>
      <c r="D3017" s="137" t="s">
        <v>2499</v>
      </c>
    </row>
    <row r="3018" spans="1:4" ht="20.100000000000001" customHeight="1">
      <c r="A3018" s="137">
        <v>4016</v>
      </c>
      <c r="B3018" s="137"/>
      <c r="C3018" s="137" t="s">
        <v>2473</v>
      </c>
      <c r="D3018" s="137" t="s">
        <v>2500</v>
      </c>
    </row>
    <row r="3019" spans="1:4" ht="20.100000000000001" customHeight="1">
      <c r="A3019" s="137">
        <v>4017</v>
      </c>
      <c r="B3019" s="137"/>
      <c r="C3019" s="137" t="s">
        <v>2473</v>
      </c>
      <c r="D3019" s="158"/>
    </row>
    <row r="3020" spans="1:4" ht="20.100000000000001" customHeight="1">
      <c r="A3020" s="137">
        <v>4018</v>
      </c>
      <c r="B3020" s="137"/>
      <c r="C3020" s="137" t="s">
        <v>2473</v>
      </c>
      <c r="D3020" s="158"/>
    </row>
    <row r="3021" spans="1:4" ht="20.100000000000001" customHeight="1">
      <c r="A3021" s="137">
        <v>4019</v>
      </c>
      <c r="B3021" s="137"/>
      <c r="C3021" s="137" t="s">
        <v>2473</v>
      </c>
      <c r="D3021" s="158"/>
    </row>
    <row r="3022" spans="1:4" ht="20.100000000000001" customHeight="1">
      <c r="A3022" s="137">
        <v>4020</v>
      </c>
      <c r="B3022" s="137"/>
      <c r="C3022" s="137" t="s">
        <v>2501</v>
      </c>
      <c r="D3022" s="137" t="s">
        <v>2394</v>
      </c>
    </row>
    <row r="3023" spans="1:4" ht="20.100000000000001" customHeight="1">
      <c r="A3023" s="137">
        <v>4021</v>
      </c>
      <c r="B3023" s="137"/>
      <c r="C3023" s="137" t="s">
        <v>2501</v>
      </c>
      <c r="D3023" s="137" t="s">
        <v>2395</v>
      </c>
    </row>
    <row r="3024" spans="1:4" ht="20.100000000000001" customHeight="1">
      <c r="A3024" s="137">
        <v>4022</v>
      </c>
      <c r="B3024" s="137"/>
      <c r="C3024" s="137" t="s">
        <v>2501</v>
      </c>
      <c r="D3024" s="137" t="s">
        <v>2396</v>
      </c>
    </row>
    <row r="3025" spans="1:4" ht="20.100000000000001" customHeight="1">
      <c r="A3025" s="137">
        <v>4023</v>
      </c>
      <c r="B3025" s="137"/>
      <c r="C3025" s="137" t="s">
        <v>2501</v>
      </c>
      <c r="D3025" s="137" t="s">
        <v>2397</v>
      </c>
    </row>
    <row r="3026" spans="1:4" ht="20.100000000000001" customHeight="1">
      <c r="A3026" s="137">
        <v>4024</v>
      </c>
      <c r="B3026" s="137"/>
      <c r="C3026" s="137" t="s">
        <v>2501</v>
      </c>
      <c r="D3026" s="137" t="s">
        <v>2502</v>
      </c>
    </row>
    <row r="3027" spans="1:4" ht="20.100000000000001" customHeight="1">
      <c r="A3027" s="137">
        <v>4025</v>
      </c>
      <c r="B3027" s="137"/>
      <c r="C3027" s="137" t="s">
        <v>2501</v>
      </c>
      <c r="D3027" s="137" t="s">
        <v>2503</v>
      </c>
    </row>
    <row r="3028" spans="1:4" ht="20.100000000000001" customHeight="1">
      <c r="A3028" s="137">
        <v>4026</v>
      </c>
      <c r="B3028" s="137"/>
      <c r="C3028" s="137" t="s">
        <v>2501</v>
      </c>
      <c r="D3028" s="137" t="s">
        <v>2504</v>
      </c>
    </row>
    <row r="3029" spans="1:4" ht="20.100000000000001" customHeight="1">
      <c r="A3029" s="137">
        <v>4027</v>
      </c>
      <c r="B3029" s="137"/>
      <c r="C3029" s="137" t="s">
        <v>2501</v>
      </c>
      <c r="D3029" s="137" t="s">
        <v>2505</v>
      </c>
    </row>
    <row r="3030" spans="1:4" ht="20.100000000000001" customHeight="1">
      <c r="A3030" s="137">
        <v>4028</v>
      </c>
      <c r="B3030" s="137"/>
      <c r="C3030" s="137" t="s">
        <v>2501</v>
      </c>
      <c r="D3030" s="137" t="s">
        <v>2506</v>
      </c>
    </row>
    <row r="3031" spans="1:4" ht="20.100000000000001" customHeight="1">
      <c r="A3031" s="137">
        <v>4029</v>
      </c>
      <c r="B3031" s="137"/>
      <c r="C3031" s="137" t="s">
        <v>2501</v>
      </c>
      <c r="D3031" s="137" t="s">
        <v>2507</v>
      </c>
    </row>
    <row r="3032" spans="1:4" ht="20.100000000000001" customHeight="1">
      <c r="A3032" s="137">
        <v>4030</v>
      </c>
      <c r="B3032" s="137"/>
      <c r="C3032" s="137" t="s">
        <v>2501</v>
      </c>
      <c r="D3032" s="137" t="s">
        <v>2508</v>
      </c>
    </row>
    <row r="3033" spans="1:4" ht="20.100000000000001" customHeight="1">
      <c r="A3033" s="137">
        <v>4031</v>
      </c>
      <c r="B3033" s="137"/>
      <c r="C3033" s="137" t="s">
        <v>2501</v>
      </c>
      <c r="D3033" s="137" t="s">
        <v>2509</v>
      </c>
    </row>
    <row r="3034" spans="1:4" ht="20.100000000000001" customHeight="1">
      <c r="A3034" s="137">
        <v>4032</v>
      </c>
      <c r="B3034" s="137"/>
      <c r="C3034" s="137" t="s">
        <v>2501</v>
      </c>
      <c r="D3034" s="137" t="s">
        <v>2510</v>
      </c>
    </row>
    <row r="3035" spans="1:4" ht="20.100000000000001" customHeight="1">
      <c r="A3035" s="137">
        <v>4033</v>
      </c>
      <c r="B3035" s="137"/>
      <c r="C3035" s="137" t="s">
        <v>2501</v>
      </c>
      <c r="D3035" s="137" t="s">
        <v>2405</v>
      </c>
    </row>
    <row r="3036" spans="1:4" ht="20.100000000000001" customHeight="1">
      <c r="A3036" s="137">
        <v>4034</v>
      </c>
      <c r="B3036" s="137"/>
      <c r="C3036" s="137" t="s">
        <v>2501</v>
      </c>
      <c r="D3036" s="158"/>
    </row>
    <row r="3037" spans="1:4" ht="20.100000000000001" customHeight="1">
      <c r="A3037" s="137">
        <v>4035</v>
      </c>
      <c r="B3037" s="137"/>
      <c r="C3037" s="137" t="s">
        <v>2501</v>
      </c>
      <c r="D3037" s="158"/>
    </row>
    <row r="3038" spans="1:4" ht="20.100000000000001" customHeight="1">
      <c r="A3038" s="137">
        <v>4036</v>
      </c>
      <c r="B3038" s="137"/>
      <c r="C3038" s="137" t="s">
        <v>2501</v>
      </c>
      <c r="D3038" s="158"/>
    </row>
    <row r="3039" spans="1:4" ht="20.100000000000001" customHeight="1">
      <c r="A3039" s="137">
        <v>4037</v>
      </c>
      <c r="B3039" s="137"/>
      <c r="C3039" s="137" t="s">
        <v>2501</v>
      </c>
      <c r="D3039" s="158"/>
    </row>
    <row r="3040" spans="1:4" ht="20.100000000000001" customHeight="1">
      <c r="A3040" s="137">
        <v>4038</v>
      </c>
      <c r="B3040" s="137"/>
      <c r="C3040" s="137" t="s">
        <v>2501</v>
      </c>
      <c r="D3040" s="158"/>
    </row>
    <row r="3041" spans="1:4" ht="20.100000000000001" customHeight="1">
      <c r="A3041" s="137">
        <v>4039</v>
      </c>
      <c r="B3041" s="137"/>
      <c r="C3041" s="137" t="s">
        <v>2501</v>
      </c>
      <c r="D3041" s="158"/>
    </row>
    <row r="3042" spans="1:4" ht="20.100000000000001" customHeight="1">
      <c r="A3042" s="137">
        <v>4040</v>
      </c>
      <c r="B3042" s="137"/>
      <c r="C3042" s="137" t="s">
        <v>2511</v>
      </c>
      <c r="D3042" s="137" t="s">
        <v>2512</v>
      </c>
    </row>
    <row r="3043" spans="1:4" ht="20.100000000000001" customHeight="1">
      <c r="A3043" s="137">
        <v>4041</v>
      </c>
      <c r="B3043" s="137"/>
      <c r="C3043" s="137" t="s">
        <v>2511</v>
      </c>
      <c r="D3043" s="137" t="s">
        <v>2513</v>
      </c>
    </row>
    <row r="3044" spans="1:4" ht="20.100000000000001" customHeight="1">
      <c r="A3044" s="137">
        <v>4042</v>
      </c>
      <c r="B3044" s="137"/>
      <c r="C3044" s="137" t="s">
        <v>2511</v>
      </c>
      <c r="D3044" s="137" t="s">
        <v>2514</v>
      </c>
    </row>
    <row r="3045" spans="1:4" ht="20.100000000000001" customHeight="1">
      <c r="A3045" s="137">
        <v>4043</v>
      </c>
      <c r="B3045" s="137"/>
      <c r="C3045" s="137" t="s">
        <v>2511</v>
      </c>
      <c r="D3045" s="137" t="s">
        <v>2515</v>
      </c>
    </row>
    <row r="3046" spans="1:4" ht="20.100000000000001" customHeight="1">
      <c r="A3046" s="137">
        <v>4044</v>
      </c>
      <c r="B3046" s="137"/>
      <c r="C3046" s="137" t="s">
        <v>2511</v>
      </c>
      <c r="D3046" s="137" t="s">
        <v>2516</v>
      </c>
    </row>
    <row r="3047" spans="1:4" ht="20.100000000000001" customHeight="1">
      <c r="A3047" s="137">
        <v>4045</v>
      </c>
      <c r="B3047" s="137"/>
      <c r="C3047" s="137" t="s">
        <v>2511</v>
      </c>
      <c r="D3047" s="137" t="s">
        <v>2517</v>
      </c>
    </row>
    <row r="3048" spans="1:4" ht="20.100000000000001" customHeight="1">
      <c r="A3048" s="137">
        <v>4046</v>
      </c>
      <c r="B3048" s="137"/>
      <c r="C3048" s="137" t="s">
        <v>2511</v>
      </c>
      <c r="D3048" s="137" t="s">
        <v>2518</v>
      </c>
    </row>
    <row r="3049" spans="1:4" ht="20.100000000000001" customHeight="1">
      <c r="A3049" s="137">
        <v>4047</v>
      </c>
      <c r="B3049" s="137"/>
      <c r="C3049" s="137" t="s">
        <v>2511</v>
      </c>
      <c r="D3049" s="137" t="s">
        <v>2519</v>
      </c>
    </row>
    <row r="3050" spans="1:4" ht="20.100000000000001" customHeight="1">
      <c r="A3050" s="137">
        <v>4048</v>
      </c>
      <c r="B3050" s="137"/>
      <c r="C3050" s="137" t="s">
        <v>2511</v>
      </c>
      <c r="D3050" s="137" t="s">
        <v>2520</v>
      </c>
    </row>
    <row r="3051" spans="1:4" ht="20.100000000000001" customHeight="1">
      <c r="A3051" s="137">
        <v>4049</v>
      </c>
      <c r="B3051" s="137"/>
      <c r="C3051" s="137" t="s">
        <v>2511</v>
      </c>
      <c r="D3051" s="137" t="s">
        <v>2521</v>
      </c>
    </row>
    <row r="3052" spans="1:4" ht="20.100000000000001" customHeight="1">
      <c r="A3052" s="137">
        <v>4050</v>
      </c>
      <c r="B3052" s="137"/>
      <c r="C3052" s="137" t="s">
        <v>2511</v>
      </c>
      <c r="D3052" s="137" t="s">
        <v>2522</v>
      </c>
    </row>
    <row r="3053" spans="1:4" ht="20.100000000000001" customHeight="1">
      <c r="A3053" s="137">
        <v>4051</v>
      </c>
      <c r="B3053" s="137"/>
      <c r="C3053" s="137" t="s">
        <v>2511</v>
      </c>
      <c r="D3053" s="137" t="s">
        <v>2523</v>
      </c>
    </row>
    <row r="3054" spans="1:4" ht="20.100000000000001" customHeight="1">
      <c r="A3054" s="137">
        <v>4052</v>
      </c>
      <c r="B3054" s="137"/>
      <c r="C3054" s="137" t="s">
        <v>2511</v>
      </c>
      <c r="D3054" s="137" t="s">
        <v>2524</v>
      </c>
    </row>
    <row r="3055" spans="1:4" ht="20.100000000000001" customHeight="1">
      <c r="A3055" s="137">
        <v>4053</v>
      </c>
      <c r="B3055" s="137"/>
      <c r="C3055" s="137" t="s">
        <v>2511</v>
      </c>
      <c r="D3055" s="137" t="s">
        <v>2525</v>
      </c>
    </row>
    <row r="3056" spans="1:4" ht="20.100000000000001" customHeight="1">
      <c r="A3056" s="137">
        <v>4054</v>
      </c>
      <c r="B3056" s="137"/>
      <c r="C3056" s="137" t="s">
        <v>2511</v>
      </c>
      <c r="D3056" s="137" t="s">
        <v>2526</v>
      </c>
    </row>
    <row r="3057" spans="1:4" ht="20.100000000000001" customHeight="1">
      <c r="A3057" s="137">
        <v>4055</v>
      </c>
      <c r="B3057" s="137"/>
      <c r="C3057" s="137" t="s">
        <v>2511</v>
      </c>
      <c r="D3057" s="137" t="s">
        <v>2527</v>
      </c>
    </row>
    <row r="3058" spans="1:4" ht="20.100000000000001" customHeight="1">
      <c r="A3058" s="137">
        <v>4056</v>
      </c>
      <c r="B3058" s="137"/>
      <c r="C3058" s="137" t="s">
        <v>2511</v>
      </c>
      <c r="D3058" s="137" t="s">
        <v>2528</v>
      </c>
    </row>
    <row r="3059" spans="1:4" ht="20.100000000000001" customHeight="1">
      <c r="A3059" s="137">
        <v>4057</v>
      </c>
      <c r="B3059" s="137"/>
      <c r="C3059" s="137" t="s">
        <v>2511</v>
      </c>
      <c r="D3059" s="137" t="s">
        <v>2529</v>
      </c>
    </row>
    <row r="3060" spans="1:4" ht="20.100000000000001" customHeight="1">
      <c r="A3060" s="137">
        <v>4058</v>
      </c>
      <c r="B3060" s="137"/>
      <c r="C3060" s="137" t="s">
        <v>2511</v>
      </c>
      <c r="D3060" s="137" t="s">
        <v>2530</v>
      </c>
    </row>
    <row r="3061" spans="1:4" ht="20.100000000000001" customHeight="1">
      <c r="A3061" s="137">
        <v>4059</v>
      </c>
      <c r="B3061" s="137"/>
      <c r="C3061" s="137" t="s">
        <v>2511</v>
      </c>
      <c r="D3061" s="137" t="s">
        <v>2531</v>
      </c>
    </row>
    <row r="3062" spans="1:4" ht="20.100000000000001" customHeight="1">
      <c r="A3062" s="137">
        <v>4060</v>
      </c>
      <c r="B3062" s="137"/>
      <c r="C3062" s="137" t="s">
        <v>2511</v>
      </c>
      <c r="D3062" s="158"/>
    </row>
    <row r="3063" spans="1:4" ht="20.100000000000001" customHeight="1">
      <c r="A3063" s="137">
        <v>4061</v>
      </c>
      <c r="B3063" s="137"/>
      <c r="C3063" s="137" t="s">
        <v>2511</v>
      </c>
      <c r="D3063" s="158"/>
    </row>
    <row r="3064" spans="1:4" ht="20.100000000000001" customHeight="1">
      <c r="A3064" s="137">
        <v>4062</v>
      </c>
      <c r="B3064" s="137"/>
      <c r="C3064" s="137" t="s">
        <v>2511</v>
      </c>
      <c r="D3064" s="158"/>
    </row>
    <row r="3065" spans="1:4" ht="20.100000000000001" customHeight="1">
      <c r="A3065" s="137">
        <v>4063</v>
      </c>
      <c r="B3065" s="137"/>
      <c r="C3065" s="137" t="s">
        <v>2511</v>
      </c>
      <c r="D3065" s="158"/>
    </row>
    <row r="3066" spans="1:4" ht="20.100000000000001" customHeight="1">
      <c r="A3066" s="137">
        <v>4064</v>
      </c>
      <c r="B3066" s="137"/>
      <c r="C3066" s="137" t="s">
        <v>2511</v>
      </c>
      <c r="D3066" s="158"/>
    </row>
    <row r="3067" spans="1:4" ht="20.100000000000001" customHeight="1">
      <c r="A3067" s="137">
        <v>4065</v>
      </c>
      <c r="B3067" s="137"/>
      <c r="C3067" s="137" t="s">
        <v>2511</v>
      </c>
      <c r="D3067" s="158"/>
    </row>
    <row r="3068" spans="1:4" ht="20.100000000000001" customHeight="1">
      <c r="A3068" s="137">
        <v>4066</v>
      </c>
      <c r="B3068" s="137"/>
      <c r="C3068" s="137" t="s">
        <v>2511</v>
      </c>
      <c r="D3068" s="158"/>
    </row>
    <row r="3069" spans="1:4" ht="20.100000000000001" customHeight="1">
      <c r="A3069" s="137">
        <v>4067</v>
      </c>
      <c r="B3069" s="137"/>
      <c r="C3069" s="137" t="s">
        <v>2511</v>
      </c>
      <c r="D3069" s="158"/>
    </row>
    <row r="3070" spans="1:4" ht="20.100000000000001" customHeight="1">
      <c r="A3070" s="137">
        <v>4068</v>
      </c>
      <c r="B3070" s="137"/>
      <c r="C3070" s="137" t="s">
        <v>2511</v>
      </c>
      <c r="D3070" s="158"/>
    </row>
    <row r="3071" spans="1:4" ht="20.100000000000001" customHeight="1">
      <c r="A3071" s="137">
        <v>4069</v>
      </c>
      <c r="B3071" s="137"/>
      <c r="C3071" s="137" t="s">
        <v>2511</v>
      </c>
      <c r="D3071" s="158"/>
    </row>
    <row r="3072" spans="1:4" ht="20.100000000000001" customHeight="1">
      <c r="A3072" s="137">
        <v>4070</v>
      </c>
      <c r="B3072" s="137"/>
      <c r="C3072" s="137" t="s">
        <v>2532</v>
      </c>
      <c r="D3072" s="137" t="s">
        <v>2533</v>
      </c>
    </row>
    <row r="3073" spans="1:4" ht="20.100000000000001" customHeight="1">
      <c r="A3073" s="137">
        <v>4071</v>
      </c>
      <c r="B3073" s="137"/>
      <c r="C3073" s="137" t="s">
        <v>2532</v>
      </c>
      <c r="D3073" s="137" t="s">
        <v>2534</v>
      </c>
    </row>
    <row r="3074" spans="1:4" ht="20.100000000000001" customHeight="1">
      <c r="A3074" s="137">
        <v>4072</v>
      </c>
      <c r="B3074" s="137"/>
      <c r="C3074" s="137" t="s">
        <v>2532</v>
      </c>
      <c r="D3074" s="137" t="s">
        <v>2535</v>
      </c>
    </row>
    <row r="3075" spans="1:4" ht="20.100000000000001" customHeight="1">
      <c r="A3075" s="137">
        <v>4073</v>
      </c>
      <c r="B3075" s="137"/>
      <c r="C3075" s="137" t="s">
        <v>2532</v>
      </c>
      <c r="D3075" s="137" t="s">
        <v>2536</v>
      </c>
    </row>
    <row r="3076" spans="1:4" ht="20.100000000000001" customHeight="1">
      <c r="A3076" s="137">
        <v>4074</v>
      </c>
      <c r="B3076" s="137"/>
      <c r="C3076" s="137" t="s">
        <v>2532</v>
      </c>
      <c r="D3076" s="137" t="s">
        <v>2537</v>
      </c>
    </row>
    <row r="3077" spans="1:4" ht="20.100000000000001" customHeight="1">
      <c r="A3077" s="137">
        <v>4075</v>
      </c>
      <c r="B3077" s="137"/>
      <c r="C3077" s="137" t="s">
        <v>2532</v>
      </c>
      <c r="D3077" s="137" t="s">
        <v>2538</v>
      </c>
    </row>
    <row r="3078" spans="1:4" ht="20.100000000000001" customHeight="1">
      <c r="A3078" s="137">
        <v>4076</v>
      </c>
      <c r="B3078" s="137"/>
      <c r="C3078" s="137" t="s">
        <v>2532</v>
      </c>
      <c r="D3078" s="137" t="s">
        <v>2539</v>
      </c>
    </row>
    <row r="3079" spans="1:4" ht="20.100000000000001" customHeight="1">
      <c r="A3079" s="137">
        <v>4077</v>
      </c>
      <c r="B3079" s="137"/>
      <c r="C3079" s="137" t="s">
        <v>2532</v>
      </c>
      <c r="D3079" s="137" t="s">
        <v>2540</v>
      </c>
    </row>
    <row r="3080" spans="1:4" ht="20.100000000000001" customHeight="1">
      <c r="A3080" s="137">
        <v>4078</v>
      </c>
      <c r="B3080" s="137"/>
      <c r="C3080" s="137" t="s">
        <v>2532</v>
      </c>
      <c r="D3080" s="137" t="s">
        <v>2541</v>
      </c>
    </row>
    <row r="3081" spans="1:4" ht="20.100000000000001" customHeight="1">
      <c r="A3081" s="137">
        <v>4079</v>
      </c>
      <c r="B3081" s="137"/>
      <c r="C3081" s="137" t="s">
        <v>2532</v>
      </c>
      <c r="D3081" s="137" t="s">
        <v>2542</v>
      </c>
    </row>
    <row r="3082" spans="1:4" ht="20.100000000000001" customHeight="1">
      <c r="A3082" s="137">
        <v>4080</v>
      </c>
      <c r="B3082" s="137"/>
      <c r="C3082" s="137" t="s">
        <v>2532</v>
      </c>
      <c r="D3082" s="137" t="s">
        <v>2543</v>
      </c>
    </row>
    <row r="3083" spans="1:4" ht="20.100000000000001" customHeight="1">
      <c r="A3083" s="137">
        <v>4081</v>
      </c>
      <c r="B3083" s="137"/>
      <c r="C3083" s="137" t="s">
        <v>2532</v>
      </c>
      <c r="D3083" s="137" t="s">
        <v>2544</v>
      </c>
    </row>
    <row r="3084" spans="1:4" ht="20.100000000000001" customHeight="1">
      <c r="A3084" s="137">
        <v>4082</v>
      </c>
      <c r="B3084" s="137"/>
      <c r="C3084" s="137" t="s">
        <v>2532</v>
      </c>
      <c r="D3084" s="137" t="s">
        <v>2545</v>
      </c>
    </row>
    <row r="3085" spans="1:4" ht="20.100000000000001" customHeight="1">
      <c r="A3085" s="137">
        <v>4083</v>
      </c>
      <c r="B3085" s="137"/>
      <c r="C3085" s="137" t="s">
        <v>2532</v>
      </c>
      <c r="D3085" s="137" t="s">
        <v>2546</v>
      </c>
    </row>
    <row r="3086" spans="1:4" ht="20.100000000000001" customHeight="1">
      <c r="A3086" s="137">
        <v>4084</v>
      </c>
      <c r="B3086" s="137"/>
      <c r="C3086" s="137" t="s">
        <v>2532</v>
      </c>
      <c r="D3086" s="137" t="s">
        <v>2547</v>
      </c>
    </row>
    <row r="3087" spans="1:4" ht="20.100000000000001" customHeight="1">
      <c r="A3087" s="137">
        <v>4085</v>
      </c>
      <c r="B3087" s="137"/>
      <c r="C3087" s="137" t="s">
        <v>2532</v>
      </c>
      <c r="D3087" s="137" t="s">
        <v>2548</v>
      </c>
    </row>
    <row r="3088" spans="1:4" ht="20.100000000000001" customHeight="1">
      <c r="A3088" s="137">
        <v>4086</v>
      </c>
      <c r="B3088" s="137"/>
      <c r="C3088" s="137" t="s">
        <v>2532</v>
      </c>
      <c r="D3088" s="137" t="s">
        <v>2549</v>
      </c>
    </row>
    <row r="3089" spans="1:4" ht="20.100000000000001" customHeight="1">
      <c r="A3089" s="137">
        <v>4087</v>
      </c>
      <c r="B3089" s="137"/>
      <c r="C3089" s="137" t="s">
        <v>2532</v>
      </c>
      <c r="D3089" s="137" t="s">
        <v>2550</v>
      </c>
    </row>
    <row r="3090" spans="1:4" ht="20.100000000000001" customHeight="1">
      <c r="A3090" s="137">
        <v>4088</v>
      </c>
      <c r="B3090" s="137"/>
      <c r="C3090" s="137" t="s">
        <v>2532</v>
      </c>
      <c r="D3090" s="137" t="s">
        <v>2551</v>
      </c>
    </row>
    <row r="3091" spans="1:4" ht="20.100000000000001" customHeight="1">
      <c r="A3091" s="137">
        <v>4089</v>
      </c>
      <c r="B3091" s="137"/>
      <c r="C3091" s="137" t="s">
        <v>2532</v>
      </c>
      <c r="D3091" s="137" t="s">
        <v>2552</v>
      </c>
    </row>
    <row r="3092" spans="1:4" ht="20.100000000000001" customHeight="1">
      <c r="A3092" s="137">
        <v>4090</v>
      </c>
      <c r="B3092" s="137"/>
      <c r="C3092" s="137" t="s">
        <v>2532</v>
      </c>
      <c r="D3092" s="137" t="s">
        <v>2553</v>
      </c>
    </row>
    <row r="3093" spans="1:4" ht="20.100000000000001" customHeight="1">
      <c r="A3093" s="137">
        <v>4091</v>
      </c>
      <c r="B3093" s="137"/>
      <c r="C3093" s="137" t="s">
        <v>2532</v>
      </c>
      <c r="D3093" s="137" t="s">
        <v>2554</v>
      </c>
    </row>
    <row r="3094" spans="1:4" ht="20.100000000000001" customHeight="1">
      <c r="A3094" s="137">
        <v>4092</v>
      </c>
      <c r="B3094" s="137"/>
      <c r="C3094" s="137" t="s">
        <v>2532</v>
      </c>
      <c r="D3094" s="137" t="s">
        <v>2555</v>
      </c>
    </row>
    <row r="3095" spans="1:4" ht="20.100000000000001" customHeight="1">
      <c r="A3095" s="137">
        <v>4093</v>
      </c>
      <c r="B3095" s="137"/>
      <c r="C3095" s="137" t="s">
        <v>2532</v>
      </c>
      <c r="D3095" s="137" t="s">
        <v>2556</v>
      </c>
    </row>
    <row r="3096" spans="1:4" ht="20.100000000000001" customHeight="1">
      <c r="A3096" s="137">
        <v>4094</v>
      </c>
      <c r="B3096" s="137"/>
      <c r="C3096" s="137" t="s">
        <v>2532</v>
      </c>
      <c r="D3096" s="158"/>
    </row>
    <row r="3097" spans="1:4" ht="20.100000000000001" customHeight="1">
      <c r="A3097" s="137">
        <v>4095</v>
      </c>
      <c r="B3097" s="137"/>
      <c r="C3097" s="137" t="s">
        <v>2532</v>
      </c>
      <c r="D3097" s="158"/>
    </row>
    <row r="3098" spans="1:4" ht="20.100000000000001" customHeight="1">
      <c r="A3098" s="137">
        <v>4096</v>
      </c>
      <c r="B3098" s="137"/>
      <c r="C3098" s="137" t="s">
        <v>2532</v>
      </c>
      <c r="D3098" s="158"/>
    </row>
    <row r="3099" spans="1:4" ht="20.100000000000001" customHeight="1">
      <c r="A3099" s="137">
        <v>4097</v>
      </c>
      <c r="B3099" s="137"/>
      <c r="C3099" s="137" t="s">
        <v>2532</v>
      </c>
      <c r="D3099" s="158"/>
    </row>
    <row r="3100" spans="1:4" ht="20.100000000000001" customHeight="1">
      <c r="A3100" s="137">
        <v>4098</v>
      </c>
      <c r="B3100" s="137"/>
      <c r="C3100" s="137" t="s">
        <v>2532</v>
      </c>
      <c r="D3100" s="158"/>
    </row>
    <row r="3101" spans="1:4" ht="20.100000000000001" customHeight="1">
      <c r="A3101" s="137">
        <v>4099</v>
      </c>
      <c r="B3101" s="137"/>
      <c r="C3101" s="137" t="s">
        <v>2532</v>
      </c>
      <c r="D3101" s="158"/>
    </row>
    <row r="3102" spans="1:4" ht="20.100000000000001" customHeight="1">
      <c r="A3102" s="137">
        <v>4100</v>
      </c>
      <c r="B3102" s="137"/>
      <c r="C3102" s="137" t="s">
        <v>2557</v>
      </c>
      <c r="D3102" s="137" t="s">
        <v>2558</v>
      </c>
    </row>
    <row r="3103" spans="1:4" ht="20.100000000000001" customHeight="1">
      <c r="A3103" s="137">
        <v>4101</v>
      </c>
      <c r="B3103" s="137"/>
      <c r="C3103" s="137" t="s">
        <v>2557</v>
      </c>
      <c r="D3103" s="137" t="s">
        <v>2559</v>
      </c>
    </row>
    <row r="3104" spans="1:4" ht="20.100000000000001" customHeight="1">
      <c r="A3104" s="137">
        <v>4102</v>
      </c>
      <c r="B3104" s="137"/>
      <c r="C3104" s="137" t="s">
        <v>2557</v>
      </c>
      <c r="D3104" s="137" t="s">
        <v>2560</v>
      </c>
    </row>
    <row r="3105" spans="1:4" ht="20.100000000000001" customHeight="1">
      <c r="A3105" s="137">
        <v>4103</v>
      </c>
      <c r="B3105" s="137"/>
      <c r="C3105" s="137" t="s">
        <v>2557</v>
      </c>
      <c r="D3105" s="137" t="s">
        <v>2561</v>
      </c>
    </row>
    <row r="3106" spans="1:4" ht="20.100000000000001" customHeight="1">
      <c r="A3106" s="137">
        <v>4104</v>
      </c>
      <c r="B3106" s="137"/>
      <c r="C3106" s="137" t="s">
        <v>2557</v>
      </c>
      <c r="D3106" s="137" t="s">
        <v>2562</v>
      </c>
    </row>
    <row r="3107" spans="1:4" ht="20.100000000000001" customHeight="1">
      <c r="A3107" s="137">
        <v>4105</v>
      </c>
      <c r="B3107" s="137"/>
      <c r="C3107" s="137" t="s">
        <v>2557</v>
      </c>
      <c r="D3107" s="137" t="s">
        <v>2563</v>
      </c>
    </row>
    <row r="3108" spans="1:4" ht="20.100000000000001" customHeight="1">
      <c r="A3108" s="137">
        <v>4106</v>
      </c>
      <c r="B3108" s="137"/>
      <c r="C3108" s="137" t="s">
        <v>2557</v>
      </c>
      <c r="D3108" s="137" t="s">
        <v>2564</v>
      </c>
    </row>
    <row r="3109" spans="1:4" ht="20.100000000000001" customHeight="1">
      <c r="A3109" s="137">
        <v>4107</v>
      </c>
      <c r="B3109" s="137"/>
      <c r="C3109" s="137" t="s">
        <v>2557</v>
      </c>
      <c r="D3109" s="137" t="s">
        <v>2565</v>
      </c>
    </row>
    <row r="3110" spans="1:4" ht="20.100000000000001" customHeight="1">
      <c r="A3110" s="137">
        <v>4108</v>
      </c>
      <c r="B3110" s="137"/>
      <c r="C3110" s="137" t="s">
        <v>2557</v>
      </c>
      <c r="D3110" s="137" t="s">
        <v>2566</v>
      </c>
    </row>
    <row r="3111" spans="1:4" ht="20.100000000000001" customHeight="1">
      <c r="A3111" s="137">
        <v>4109</v>
      </c>
      <c r="B3111" s="137"/>
      <c r="C3111" s="137" t="s">
        <v>2557</v>
      </c>
      <c r="D3111" s="137" t="s">
        <v>2567</v>
      </c>
    </row>
    <row r="3112" spans="1:4" ht="20.100000000000001" customHeight="1">
      <c r="A3112" s="137">
        <v>4110</v>
      </c>
      <c r="B3112" s="137"/>
      <c r="C3112" s="137" t="s">
        <v>2557</v>
      </c>
      <c r="D3112" s="137" t="s">
        <v>2568</v>
      </c>
    </row>
    <row r="3113" spans="1:4" ht="20.100000000000001" customHeight="1">
      <c r="A3113" s="137">
        <v>4111</v>
      </c>
      <c r="B3113" s="137"/>
      <c r="C3113" s="137" t="s">
        <v>2557</v>
      </c>
      <c r="D3113" s="137" t="s">
        <v>2569</v>
      </c>
    </row>
    <row r="3114" spans="1:4" ht="20.100000000000001" customHeight="1">
      <c r="A3114" s="137">
        <v>4112</v>
      </c>
      <c r="B3114" s="137"/>
      <c r="C3114" s="137" t="s">
        <v>2557</v>
      </c>
      <c r="D3114" s="137" t="s">
        <v>2570</v>
      </c>
    </row>
    <row r="3115" spans="1:4" ht="20.100000000000001" customHeight="1">
      <c r="A3115" s="137">
        <v>4113</v>
      </c>
      <c r="B3115" s="137"/>
      <c r="C3115" s="137" t="s">
        <v>2557</v>
      </c>
      <c r="D3115" s="158"/>
    </row>
    <row r="3116" spans="1:4" ht="20.100000000000001" customHeight="1">
      <c r="A3116" s="137">
        <v>4114</v>
      </c>
      <c r="B3116" s="137"/>
      <c r="C3116" s="137" t="s">
        <v>2557</v>
      </c>
      <c r="D3116" s="158"/>
    </row>
    <row r="3117" spans="1:4" ht="20.100000000000001" customHeight="1">
      <c r="A3117" s="137">
        <v>4115</v>
      </c>
      <c r="B3117" s="137"/>
      <c r="C3117" s="137" t="s">
        <v>2557</v>
      </c>
      <c r="D3117" s="158"/>
    </row>
    <row r="3118" spans="1:4" ht="20.100000000000001" customHeight="1">
      <c r="A3118" s="137">
        <v>4116</v>
      </c>
      <c r="B3118" s="137"/>
      <c r="C3118" s="137" t="s">
        <v>2557</v>
      </c>
      <c r="D3118" s="158"/>
    </row>
    <row r="3119" spans="1:4" ht="20.100000000000001" customHeight="1">
      <c r="A3119" s="137">
        <v>4117</v>
      </c>
      <c r="B3119" s="137"/>
      <c r="C3119" s="137" t="s">
        <v>2557</v>
      </c>
      <c r="D3119" s="158"/>
    </row>
    <row r="3120" spans="1:4" ht="20.100000000000001" customHeight="1">
      <c r="A3120" s="137">
        <v>4118</v>
      </c>
      <c r="B3120" s="137"/>
      <c r="C3120" s="137" t="s">
        <v>2557</v>
      </c>
      <c r="D3120" s="158"/>
    </row>
    <row r="3121" spans="1:4" ht="20.100000000000001" customHeight="1">
      <c r="A3121" s="137">
        <v>4119</v>
      </c>
      <c r="B3121" s="137"/>
      <c r="C3121" s="137" t="s">
        <v>2557</v>
      </c>
      <c r="D3121" s="158"/>
    </row>
    <row r="3122" spans="1:4" ht="20.100000000000001" customHeight="1">
      <c r="A3122" s="137">
        <v>4120</v>
      </c>
      <c r="B3122" s="137"/>
      <c r="C3122" s="137" t="s">
        <v>2571</v>
      </c>
      <c r="D3122" s="137" t="s">
        <v>2572</v>
      </c>
    </row>
    <row r="3123" spans="1:4" ht="20.100000000000001" customHeight="1">
      <c r="A3123" s="137">
        <v>4121</v>
      </c>
      <c r="B3123" s="137"/>
      <c r="C3123" s="137" t="s">
        <v>2571</v>
      </c>
      <c r="D3123" s="137" t="s">
        <v>2573</v>
      </c>
    </row>
    <row r="3124" spans="1:4" ht="20.100000000000001" customHeight="1">
      <c r="A3124" s="137">
        <v>4122</v>
      </c>
      <c r="B3124" s="137"/>
      <c r="C3124" s="137" t="s">
        <v>2571</v>
      </c>
      <c r="D3124" s="137" t="s">
        <v>2574</v>
      </c>
    </row>
    <row r="3125" spans="1:4" ht="20.100000000000001" customHeight="1">
      <c r="A3125" s="137">
        <v>4123</v>
      </c>
      <c r="B3125" s="137"/>
      <c r="C3125" s="137" t="s">
        <v>2571</v>
      </c>
      <c r="D3125" s="137" t="s">
        <v>2575</v>
      </c>
    </row>
    <row r="3126" spans="1:4" ht="20.100000000000001" customHeight="1">
      <c r="A3126" s="137">
        <v>4124</v>
      </c>
      <c r="B3126" s="137"/>
      <c r="C3126" s="137" t="s">
        <v>2571</v>
      </c>
      <c r="D3126" s="137" t="s">
        <v>2576</v>
      </c>
    </row>
    <row r="3127" spans="1:4" ht="20.100000000000001" customHeight="1">
      <c r="A3127" s="137">
        <v>4125</v>
      </c>
      <c r="B3127" s="137"/>
      <c r="C3127" s="137" t="s">
        <v>2571</v>
      </c>
      <c r="D3127" s="137" t="s">
        <v>2577</v>
      </c>
    </row>
    <row r="3128" spans="1:4" ht="20.100000000000001" customHeight="1">
      <c r="A3128" s="137">
        <v>4126</v>
      </c>
      <c r="B3128" s="137"/>
      <c r="C3128" s="137" t="s">
        <v>2571</v>
      </c>
      <c r="D3128" s="137" t="s">
        <v>2578</v>
      </c>
    </row>
    <row r="3129" spans="1:4" ht="20.100000000000001" customHeight="1">
      <c r="A3129" s="137">
        <v>4127</v>
      </c>
      <c r="B3129" s="137"/>
      <c r="C3129" s="137" t="s">
        <v>2571</v>
      </c>
      <c r="D3129" s="137" t="s">
        <v>2579</v>
      </c>
    </row>
    <row r="3130" spans="1:4" ht="20.100000000000001" customHeight="1">
      <c r="A3130" s="137">
        <v>4128</v>
      </c>
      <c r="B3130" s="137"/>
      <c r="C3130" s="137" t="s">
        <v>2571</v>
      </c>
      <c r="D3130" s="137" t="s">
        <v>2580</v>
      </c>
    </row>
    <row r="3131" spans="1:4" ht="20.100000000000001" customHeight="1">
      <c r="A3131" s="137">
        <v>4129</v>
      </c>
      <c r="B3131" s="137"/>
      <c r="C3131" s="137" t="s">
        <v>2571</v>
      </c>
      <c r="D3131" s="137" t="s">
        <v>2581</v>
      </c>
    </row>
    <row r="3132" spans="1:4" ht="20.100000000000001" customHeight="1">
      <c r="A3132" s="137">
        <v>4130</v>
      </c>
      <c r="B3132" s="137"/>
      <c r="C3132" s="137" t="s">
        <v>2571</v>
      </c>
      <c r="D3132" s="137" t="s">
        <v>2582</v>
      </c>
    </row>
    <row r="3133" spans="1:4" ht="20.100000000000001" customHeight="1">
      <c r="A3133" s="137">
        <v>4131</v>
      </c>
      <c r="B3133" s="137"/>
      <c r="C3133" s="137" t="s">
        <v>2571</v>
      </c>
      <c r="D3133" s="137" t="s">
        <v>2583</v>
      </c>
    </row>
    <row r="3134" spans="1:4" ht="20.100000000000001" customHeight="1">
      <c r="A3134" s="137">
        <v>4132</v>
      </c>
      <c r="B3134" s="137"/>
      <c r="C3134" s="137" t="s">
        <v>2571</v>
      </c>
      <c r="D3134" s="137" t="s">
        <v>2584</v>
      </c>
    </row>
    <row r="3135" spans="1:4" ht="20.100000000000001" customHeight="1">
      <c r="A3135" s="137">
        <v>4133</v>
      </c>
      <c r="B3135" s="137"/>
      <c r="C3135" s="137" t="s">
        <v>2571</v>
      </c>
      <c r="D3135" s="158"/>
    </row>
    <row r="3136" spans="1:4" ht="20.100000000000001" customHeight="1">
      <c r="A3136" s="137">
        <v>4134</v>
      </c>
      <c r="B3136" s="137"/>
      <c r="C3136" s="137" t="s">
        <v>2571</v>
      </c>
      <c r="D3136" s="158"/>
    </row>
    <row r="3137" spans="1:4" ht="20.100000000000001" customHeight="1">
      <c r="A3137" s="137">
        <v>4135</v>
      </c>
      <c r="B3137" s="137"/>
      <c r="C3137" s="137" t="s">
        <v>2571</v>
      </c>
      <c r="D3137" s="158"/>
    </row>
    <row r="3138" spans="1:4" ht="20.100000000000001" customHeight="1">
      <c r="A3138" s="137">
        <v>4136</v>
      </c>
      <c r="B3138" s="137"/>
      <c r="C3138" s="137" t="s">
        <v>2571</v>
      </c>
      <c r="D3138" s="158"/>
    </row>
    <row r="3139" spans="1:4" ht="20.100000000000001" customHeight="1">
      <c r="A3139" s="137">
        <v>4137</v>
      </c>
      <c r="B3139" s="137"/>
      <c r="C3139" s="137" t="s">
        <v>2571</v>
      </c>
      <c r="D3139" s="158"/>
    </row>
    <row r="3140" spans="1:4" ht="20.100000000000001" customHeight="1">
      <c r="A3140" s="137">
        <v>4138</v>
      </c>
      <c r="B3140" s="137"/>
      <c r="C3140" s="137" t="s">
        <v>2571</v>
      </c>
      <c r="D3140" s="158"/>
    </row>
    <row r="3141" spans="1:4" ht="20.100000000000001" customHeight="1">
      <c r="A3141" s="137">
        <v>4139</v>
      </c>
      <c r="B3141" s="137"/>
      <c r="C3141" s="137" t="s">
        <v>2571</v>
      </c>
      <c r="D3141" s="158"/>
    </row>
    <row r="3142" spans="1:4" ht="20.100000000000001" customHeight="1">
      <c r="A3142" s="137">
        <v>4140</v>
      </c>
      <c r="B3142" s="137"/>
      <c r="C3142" s="137" t="s">
        <v>2585</v>
      </c>
      <c r="D3142" s="137" t="s">
        <v>2586</v>
      </c>
    </row>
    <row r="3143" spans="1:4" ht="20.100000000000001" customHeight="1">
      <c r="A3143" s="137">
        <v>4141</v>
      </c>
      <c r="B3143" s="137"/>
      <c r="C3143" s="137" t="s">
        <v>2585</v>
      </c>
      <c r="D3143" s="137" t="s">
        <v>2587</v>
      </c>
    </row>
    <row r="3144" spans="1:4" ht="20.100000000000001" customHeight="1">
      <c r="A3144" s="137">
        <v>4142</v>
      </c>
      <c r="B3144" s="137"/>
      <c r="C3144" s="137" t="s">
        <v>2585</v>
      </c>
      <c r="D3144" s="137" t="s">
        <v>2588</v>
      </c>
    </row>
    <row r="3145" spans="1:4" ht="20.100000000000001" customHeight="1">
      <c r="A3145" s="137">
        <v>4143</v>
      </c>
      <c r="B3145" s="137"/>
      <c r="C3145" s="137" t="s">
        <v>2585</v>
      </c>
      <c r="D3145" s="137" t="s">
        <v>2589</v>
      </c>
    </row>
    <row r="3146" spans="1:4" ht="20.100000000000001" customHeight="1">
      <c r="A3146" s="137">
        <v>4144</v>
      </c>
      <c r="B3146" s="137"/>
      <c r="C3146" s="137" t="s">
        <v>2585</v>
      </c>
      <c r="D3146" s="137" t="s">
        <v>2590</v>
      </c>
    </row>
    <row r="3147" spans="1:4" ht="20.100000000000001" customHeight="1">
      <c r="A3147" s="137">
        <v>4145</v>
      </c>
      <c r="B3147" s="137"/>
      <c r="C3147" s="137" t="s">
        <v>2585</v>
      </c>
      <c r="D3147" s="137" t="s">
        <v>2591</v>
      </c>
    </row>
    <row r="3148" spans="1:4" ht="20.100000000000001" customHeight="1">
      <c r="A3148" s="137">
        <v>4146</v>
      </c>
      <c r="B3148" s="137"/>
      <c r="C3148" s="137" t="s">
        <v>2585</v>
      </c>
      <c r="D3148" s="137" t="s">
        <v>2592</v>
      </c>
    </row>
    <row r="3149" spans="1:4" ht="20.100000000000001" customHeight="1">
      <c r="A3149" s="137">
        <v>4147</v>
      </c>
      <c r="B3149" s="137"/>
      <c r="C3149" s="137" t="s">
        <v>2585</v>
      </c>
      <c r="D3149" s="137" t="s">
        <v>2593</v>
      </c>
    </row>
    <row r="3150" spans="1:4" ht="20.100000000000001" customHeight="1">
      <c r="A3150" s="137">
        <v>4148</v>
      </c>
      <c r="B3150" s="137"/>
      <c r="C3150" s="137" t="s">
        <v>2585</v>
      </c>
      <c r="D3150" s="137" t="s">
        <v>2594</v>
      </c>
    </row>
    <row r="3151" spans="1:4" ht="20.100000000000001" customHeight="1">
      <c r="A3151" s="137">
        <v>4149</v>
      </c>
      <c r="B3151" s="137"/>
      <c r="C3151" s="137" t="s">
        <v>2585</v>
      </c>
      <c r="D3151" s="137" t="s">
        <v>2595</v>
      </c>
    </row>
    <row r="3152" spans="1:4" ht="20.100000000000001" customHeight="1">
      <c r="A3152" s="137">
        <v>4150</v>
      </c>
      <c r="B3152" s="137"/>
      <c r="C3152" s="137" t="s">
        <v>2585</v>
      </c>
      <c r="D3152" s="137" t="s">
        <v>2596</v>
      </c>
    </row>
    <row r="3153" spans="1:4" ht="20.100000000000001" customHeight="1">
      <c r="A3153" s="137">
        <v>4151</v>
      </c>
      <c r="B3153" s="137"/>
      <c r="C3153" s="137" t="s">
        <v>2585</v>
      </c>
      <c r="D3153" s="137" t="s">
        <v>2597</v>
      </c>
    </row>
    <row r="3154" spans="1:4" ht="20.100000000000001" customHeight="1">
      <c r="A3154" s="137">
        <v>4152</v>
      </c>
      <c r="B3154" s="137"/>
      <c r="C3154" s="137" t="s">
        <v>2585</v>
      </c>
      <c r="D3154" s="137" t="s">
        <v>2598</v>
      </c>
    </row>
    <row r="3155" spans="1:4" ht="20.100000000000001" customHeight="1">
      <c r="A3155" s="137">
        <v>4153</v>
      </c>
      <c r="B3155" s="137"/>
      <c r="C3155" s="137" t="s">
        <v>2585</v>
      </c>
      <c r="D3155" s="137" t="s">
        <v>2599</v>
      </c>
    </row>
    <row r="3156" spans="1:4" ht="20.100000000000001" customHeight="1">
      <c r="A3156" s="137">
        <v>4154</v>
      </c>
      <c r="B3156" s="137"/>
      <c r="C3156" s="137" t="s">
        <v>2585</v>
      </c>
      <c r="D3156" s="137" t="s">
        <v>2600</v>
      </c>
    </row>
    <row r="3157" spans="1:4" ht="20.100000000000001" customHeight="1">
      <c r="A3157" s="137">
        <v>4155</v>
      </c>
      <c r="B3157" s="137"/>
      <c r="C3157" s="137" t="s">
        <v>2585</v>
      </c>
      <c r="D3157" s="137" t="s">
        <v>2601</v>
      </c>
    </row>
    <row r="3158" spans="1:4" ht="20.100000000000001" customHeight="1">
      <c r="A3158" s="137">
        <v>4156</v>
      </c>
      <c r="B3158" s="137"/>
      <c r="C3158" s="137" t="s">
        <v>2585</v>
      </c>
      <c r="D3158" s="137" t="s">
        <v>2602</v>
      </c>
    </row>
    <row r="3159" spans="1:4" ht="20.100000000000001" customHeight="1">
      <c r="A3159" s="137">
        <v>4157</v>
      </c>
      <c r="B3159" s="137"/>
      <c r="C3159" s="137" t="s">
        <v>2585</v>
      </c>
      <c r="D3159" s="137" t="s">
        <v>2603</v>
      </c>
    </row>
    <row r="3160" spans="1:4" ht="20.100000000000001" customHeight="1">
      <c r="A3160" s="137">
        <v>4158</v>
      </c>
      <c r="B3160" s="137"/>
      <c r="C3160" s="137" t="s">
        <v>2585</v>
      </c>
      <c r="D3160" s="137" t="s">
        <v>2604</v>
      </c>
    </row>
    <row r="3161" spans="1:4" ht="20.100000000000001" customHeight="1">
      <c r="A3161" s="137">
        <v>4159</v>
      </c>
      <c r="B3161" s="137"/>
      <c r="C3161" s="137" t="s">
        <v>2585</v>
      </c>
      <c r="D3161" s="137" t="s">
        <v>2605</v>
      </c>
    </row>
    <row r="3162" spans="1:4" ht="20.100000000000001" customHeight="1">
      <c r="A3162" s="137">
        <v>4160</v>
      </c>
      <c r="B3162" s="137"/>
      <c r="C3162" s="137" t="s">
        <v>2585</v>
      </c>
      <c r="D3162" s="137" t="s">
        <v>2606</v>
      </c>
    </row>
    <row r="3163" spans="1:4" ht="20.100000000000001" customHeight="1">
      <c r="A3163" s="137">
        <v>4161</v>
      </c>
      <c r="B3163" s="137"/>
      <c r="C3163" s="137" t="s">
        <v>2585</v>
      </c>
      <c r="D3163" s="158"/>
    </row>
    <row r="3164" spans="1:4" ht="20.100000000000001" customHeight="1">
      <c r="A3164" s="137">
        <v>4162</v>
      </c>
      <c r="B3164" s="137"/>
      <c r="C3164" s="137" t="s">
        <v>2585</v>
      </c>
      <c r="D3164" s="158"/>
    </row>
    <row r="3165" spans="1:4" ht="20.100000000000001" customHeight="1">
      <c r="A3165" s="137">
        <v>4163</v>
      </c>
      <c r="B3165" s="137"/>
      <c r="C3165" s="137" t="s">
        <v>2585</v>
      </c>
      <c r="D3165" s="158"/>
    </row>
    <row r="3166" spans="1:4" ht="20.100000000000001" customHeight="1">
      <c r="A3166" s="137">
        <v>4164</v>
      </c>
      <c r="B3166" s="137"/>
      <c r="C3166" s="137" t="s">
        <v>2585</v>
      </c>
      <c r="D3166" s="158"/>
    </row>
    <row r="3167" spans="1:4" ht="20.100000000000001" customHeight="1">
      <c r="A3167" s="137">
        <v>4165</v>
      </c>
      <c r="B3167" s="137"/>
      <c r="C3167" s="137" t="s">
        <v>2585</v>
      </c>
      <c r="D3167" s="158"/>
    </row>
    <row r="3168" spans="1:4" ht="20.100000000000001" customHeight="1">
      <c r="A3168" s="137">
        <v>4166</v>
      </c>
      <c r="B3168" s="137"/>
      <c r="C3168" s="137" t="s">
        <v>2607</v>
      </c>
      <c r="D3168" s="137" t="s">
        <v>2608</v>
      </c>
    </row>
    <row r="3169" spans="1:4" ht="20.100000000000001" customHeight="1">
      <c r="A3169" s="137">
        <v>4167</v>
      </c>
      <c r="B3169" s="137"/>
      <c r="C3169" s="137" t="s">
        <v>2607</v>
      </c>
      <c r="D3169" s="137" t="s">
        <v>2609</v>
      </c>
    </row>
    <row r="3170" spans="1:4" ht="20.100000000000001" customHeight="1">
      <c r="A3170" s="137">
        <v>4168</v>
      </c>
      <c r="B3170" s="137"/>
      <c r="C3170" s="137" t="s">
        <v>2607</v>
      </c>
      <c r="D3170" s="137" t="s">
        <v>2610</v>
      </c>
    </row>
    <row r="3171" spans="1:4" ht="20.100000000000001" customHeight="1">
      <c r="A3171" s="137">
        <v>4169</v>
      </c>
      <c r="B3171" s="137"/>
      <c r="C3171" s="137" t="s">
        <v>2607</v>
      </c>
      <c r="D3171" s="137" t="s">
        <v>2611</v>
      </c>
    </row>
    <row r="3172" spans="1:4" ht="20.100000000000001" customHeight="1">
      <c r="A3172" s="137">
        <v>4170</v>
      </c>
      <c r="B3172" s="137"/>
      <c r="C3172" s="137" t="s">
        <v>2607</v>
      </c>
      <c r="D3172" s="137" t="s">
        <v>2612</v>
      </c>
    </row>
    <row r="3173" spans="1:4" ht="20.100000000000001" customHeight="1">
      <c r="A3173" s="137">
        <v>4171</v>
      </c>
      <c r="B3173" s="137"/>
      <c r="C3173" s="137" t="s">
        <v>2607</v>
      </c>
      <c r="D3173" s="137" t="s">
        <v>2613</v>
      </c>
    </row>
    <row r="3174" spans="1:4" ht="20.100000000000001" customHeight="1">
      <c r="A3174" s="137">
        <v>4172</v>
      </c>
      <c r="B3174" s="137"/>
      <c r="C3174" s="137" t="s">
        <v>2607</v>
      </c>
      <c r="D3174" s="137" t="s">
        <v>2614</v>
      </c>
    </row>
    <row r="3175" spans="1:4" ht="20.100000000000001" customHeight="1">
      <c r="A3175" s="137">
        <v>4173</v>
      </c>
      <c r="B3175" s="137"/>
      <c r="C3175" s="137" t="s">
        <v>2607</v>
      </c>
      <c r="D3175" s="137" t="s">
        <v>2615</v>
      </c>
    </row>
    <row r="3176" spans="1:4" ht="20.100000000000001" customHeight="1">
      <c r="A3176" s="137">
        <v>4174</v>
      </c>
      <c r="B3176" s="137"/>
      <c r="C3176" s="137" t="s">
        <v>2607</v>
      </c>
      <c r="D3176" s="137" t="s">
        <v>2616</v>
      </c>
    </row>
    <row r="3177" spans="1:4" ht="20.100000000000001" customHeight="1">
      <c r="A3177" s="137">
        <v>4175</v>
      </c>
      <c r="B3177" s="137"/>
      <c r="C3177" s="137" t="s">
        <v>2607</v>
      </c>
      <c r="D3177" s="137" t="s">
        <v>2617</v>
      </c>
    </row>
    <row r="3178" spans="1:4" ht="20.100000000000001" customHeight="1">
      <c r="A3178" s="137">
        <v>4176</v>
      </c>
      <c r="B3178" s="137"/>
      <c r="C3178" s="137" t="s">
        <v>2607</v>
      </c>
      <c r="D3178" s="137" t="s">
        <v>2618</v>
      </c>
    </row>
    <row r="3179" spans="1:4" ht="20.100000000000001" customHeight="1">
      <c r="A3179" s="137">
        <v>4177</v>
      </c>
      <c r="B3179" s="137"/>
      <c r="C3179" s="137" t="s">
        <v>2607</v>
      </c>
      <c r="D3179" s="137" t="s">
        <v>2619</v>
      </c>
    </row>
    <row r="3180" spans="1:4" ht="20.100000000000001" customHeight="1">
      <c r="A3180" s="137">
        <v>4178</v>
      </c>
      <c r="B3180" s="137"/>
      <c r="C3180" s="137" t="s">
        <v>2607</v>
      </c>
      <c r="D3180" s="137" t="s">
        <v>2620</v>
      </c>
    </row>
    <row r="3181" spans="1:4" ht="20.100000000000001" customHeight="1">
      <c r="A3181" s="137">
        <v>4179</v>
      </c>
      <c r="B3181" s="137"/>
      <c r="C3181" s="137" t="s">
        <v>2607</v>
      </c>
      <c r="D3181" s="137" t="s">
        <v>2621</v>
      </c>
    </row>
    <row r="3182" spans="1:4" ht="20.100000000000001" customHeight="1">
      <c r="A3182" s="137">
        <v>4180</v>
      </c>
      <c r="B3182" s="137"/>
      <c r="C3182" s="137" t="s">
        <v>2607</v>
      </c>
      <c r="D3182" s="137" t="s">
        <v>2622</v>
      </c>
    </row>
    <row r="3183" spans="1:4" ht="20.100000000000001" customHeight="1">
      <c r="A3183" s="137">
        <v>4181</v>
      </c>
      <c r="B3183" s="137"/>
      <c r="C3183" s="137" t="s">
        <v>2607</v>
      </c>
      <c r="D3183" s="137" t="s">
        <v>2623</v>
      </c>
    </row>
    <row r="3184" spans="1:4" ht="20.100000000000001" customHeight="1">
      <c r="A3184" s="137">
        <v>4182</v>
      </c>
      <c r="B3184" s="137"/>
      <c r="C3184" s="137" t="s">
        <v>2607</v>
      </c>
      <c r="D3184" s="158"/>
    </row>
    <row r="3185" spans="1:4" ht="20.100000000000001" customHeight="1">
      <c r="A3185" s="137">
        <v>4183</v>
      </c>
      <c r="B3185" s="137"/>
      <c r="C3185" s="137" t="s">
        <v>2607</v>
      </c>
      <c r="D3185" s="158"/>
    </row>
    <row r="3186" spans="1:4" ht="20.100000000000001" customHeight="1">
      <c r="A3186" s="137">
        <v>4184</v>
      </c>
      <c r="B3186" s="137"/>
      <c r="C3186" s="137" t="s">
        <v>2607</v>
      </c>
      <c r="D3186" s="158"/>
    </row>
    <row r="3187" spans="1:4" ht="20.100000000000001" customHeight="1">
      <c r="A3187" s="137">
        <v>4185</v>
      </c>
      <c r="B3187" s="137"/>
      <c r="C3187" s="137" t="s">
        <v>2607</v>
      </c>
      <c r="D3187" s="158"/>
    </row>
    <row r="3188" spans="1:4" ht="20.100000000000001" customHeight="1">
      <c r="A3188" s="137">
        <v>4186</v>
      </c>
      <c r="B3188" s="137"/>
      <c r="C3188" s="137" t="s">
        <v>2607</v>
      </c>
      <c r="D3188" s="158"/>
    </row>
    <row r="3189" spans="1:4" ht="20.100000000000001" customHeight="1">
      <c r="A3189" s="137">
        <v>4187</v>
      </c>
      <c r="B3189" s="137"/>
      <c r="C3189" s="137" t="s">
        <v>2607</v>
      </c>
      <c r="D3189" s="158"/>
    </row>
    <row r="3190" spans="1:4" ht="20.100000000000001" customHeight="1">
      <c r="A3190" s="137">
        <v>4188</v>
      </c>
      <c r="B3190" s="137"/>
      <c r="C3190" s="137" t="s">
        <v>2607</v>
      </c>
      <c r="D3190" s="158"/>
    </row>
    <row r="3191" spans="1:4" ht="20.100000000000001" customHeight="1">
      <c r="A3191" s="137">
        <v>4189</v>
      </c>
      <c r="B3191" s="137"/>
      <c r="C3191" s="137" t="s">
        <v>2607</v>
      </c>
      <c r="D3191" s="158"/>
    </row>
    <row r="3192" spans="1:4" ht="20.100000000000001" customHeight="1">
      <c r="A3192" s="137">
        <v>4190</v>
      </c>
      <c r="B3192" s="137"/>
      <c r="C3192" s="137" t="s">
        <v>2624</v>
      </c>
      <c r="D3192" s="137" t="s">
        <v>2625</v>
      </c>
    </row>
    <row r="3193" spans="1:4" ht="20.100000000000001" customHeight="1">
      <c r="A3193" s="137">
        <v>4191</v>
      </c>
      <c r="B3193" s="137"/>
      <c r="C3193" s="137" t="s">
        <v>2624</v>
      </c>
      <c r="D3193" s="137" t="s">
        <v>2626</v>
      </c>
    </row>
    <row r="3194" spans="1:4" ht="20.100000000000001" customHeight="1">
      <c r="A3194" s="137">
        <v>4192</v>
      </c>
      <c r="B3194" s="137"/>
      <c r="C3194" s="137" t="s">
        <v>2624</v>
      </c>
      <c r="D3194" s="137" t="s">
        <v>2627</v>
      </c>
    </row>
    <row r="3195" spans="1:4" ht="20.100000000000001" customHeight="1">
      <c r="A3195" s="137">
        <v>4193</v>
      </c>
      <c r="B3195" s="137"/>
      <c r="C3195" s="137" t="s">
        <v>2624</v>
      </c>
      <c r="D3195" s="137" t="s">
        <v>2628</v>
      </c>
    </row>
    <row r="3196" spans="1:4" ht="20.100000000000001" customHeight="1">
      <c r="A3196" s="137">
        <v>4194</v>
      </c>
      <c r="B3196" s="137"/>
      <c r="C3196" s="137" t="s">
        <v>2624</v>
      </c>
      <c r="D3196" s="137" t="s">
        <v>2629</v>
      </c>
    </row>
    <row r="3197" spans="1:4" ht="20.100000000000001" customHeight="1">
      <c r="A3197" s="137">
        <v>4195</v>
      </c>
      <c r="B3197" s="137"/>
      <c r="C3197" s="137" t="s">
        <v>2624</v>
      </c>
      <c r="D3197" s="137" t="s">
        <v>2630</v>
      </c>
    </row>
    <row r="3198" spans="1:4" ht="20.100000000000001" customHeight="1">
      <c r="A3198" s="137">
        <v>4196</v>
      </c>
      <c r="B3198" s="137"/>
      <c r="C3198" s="137" t="s">
        <v>2624</v>
      </c>
      <c r="D3198" s="137" t="s">
        <v>2631</v>
      </c>
    </row>
    <row r="3199" spans="1:4" ht="20.100000000000001" customHeight="1">
      <c r="A3199" s="137">
        <v>4197</v>
      </c>
      <c r="B3199" s="137"/>
      <c r="C3199" s="137" t="s">
        <v>2624</v>
      </c>
      <c r="D3199" s="137" t="s">
        <v>2632</v>
      </c>
    </row>
    <row r="3200" spans="1:4" ht="20.100000000000001" customHeight="1">
      <c r="A3200" s="137">
        <v>4198</v>
      </c>
      <c r="B3200" s="137"/>
      <c r="C3200" s="137" t="s">
        <v>2624</v>
      </c>
      <c r="D3200" s="137" t="s">
        <v>2633</v>
      </c>
    </row>
    <row r="3201" spans="1:4" ht="20.100000000000001" customHeight="1">
      <c r="A3201" s="137">
        <v>4199</v>
      </c>
      <c r="B3201" s="137"/>
      <c r="C3201" s="137" t="s">
        <v>2624</v>
      </c>
      <c r="D3201" s="137" t="s">
        <v>2634</v>
      </c>
    </row>
    <row r="3202" spans="1:4" ht="20.100000000000001" customHeight="1">
      <c r="A3202" s="137">
        <v>4200</v>
      </c>
      <c r="B3202" s="137"/>
      <c r="C3202" s="137" t="s">
        <v>2624</v>
      </c>
      <c r="D3202" s="137" t="s">
        <v>2635</v>
      </c>
    </row>
    <row r="3203" spans="1:4" ht="20.100000000000001" customHeight="1">
      <c r="A3203" s="137">
        <v>4201</v>
      </c>
      <c r="B3203" s="137"/>
      <c r="C3203" s="137" t="s">
        <v>2624</v>
      </c>
      <c r="D3203" s="137" t="s">
        <v>2636</v>
      </c>
    </row>
    <row r="3204" spans="1:4" ht="20.100000000000001" customHeight="1">
      <c r="A3204" s="137">
        <v>4202</v>
      </c>
      <c r="B3204" s="137"/>
      <c r="C3204" s="137" t="s">
        <v>2624</v>
      </c>
      <c r="D3204" s="137" t="s">
        <v>2637</v>
      </c>
    </row>
    <row r="3205" spans="1:4" ht="20.100000000000001" customHeight="1">
      <c r="A3205" s="137">
        <v>4203</v>
      </c>
      <c r="B3205" s="137"/>
      <c r="C3205" s="137" t="s">
        <v>2624</v>
      </c>
      <c r="D3205" s="137" t="s">
        <v>2638</v>
      </c>
    </row>
    <row r="3206" spans="1:4" ht="20.100000000000001" customHeight="1">
      <c r="A3206" s="137">
        <v>4204</v>
      </c>
      <c r="B3206" s="137"/>
      <c r="C3206" s="137" t="s">
        <v>2624</v>
      </c>
      <c r="D3206" s="137" t="s">
        <v>2639</v>
      </c>
    </row>
    <row r="3207" spans="1:4" ht="20.100000000000001" customHeight="1">
      <c r="A3207" s="137">
        <v>4205</v>
      </c>
      <c r="B3207" s="137"/>
      <c r="C3207" s="137" t="s">
        <v>2624</v>
      </c>
      <c r="D3207" s="137" t="s">
        <v>2640</v>
      </c>
    </row>
    <row r="3208" spans="1:4" ht="20.100000000000001" customHeight="1">
      <c r="A3208" s="137">
        <v>4206</v>
      </c>
      <c r="B3208" s="137"/>
      <c r="C3208" s="137" t="s">
        <v>2624</v>
      </c>
      <c r="D3208" s="137" t="s">
        <v>2641</v>
      </c>
    </row>
    <row r="3209" spans="1:4" ht="20.100000000000001" customHeight="1">
      <c r="A3209" s="137">
        <v>4207</v>
      </c>
      <c r="B3209" s="137"/>
      <c r="C3209" s="137" t="s">
        <v>2624</v>
      </c>
      <c r="D3209" s="137" t="s">
        <v>2642</v>
      </c>
    </row>
    <row r="3210" spans="1:4" ht="20.100000000000001" customHeight="1">
      <c r="A3210" s="137">
        <v>4208</v>
      </c>
      <c r="B3210" s="137"/>
      <c r="C3210" s="137" t="s">
        <v>2624</v>
      </c>
      <c r="D3210" s="137" t="s">
        <v>2643</v>
      </c>
    </row>
    <row r="3211" spans="1:4" ht="20.100000000000001" customHeight="1">
      <c r="A3211" s="137">
        <v>4209</v>
      </c>
      <c r="B3211" s="137"/>
      <c r="C3211" s="137" t="s">
        <v>2624</v>
      </c>
      <c r="D3211" s="137" t="s">
        <v>2644</v>
      </c>
    </row>
    <row r="3212" spans="1:4" ht="20.100000000000001" customHeight="1">
      <c r="A3212" s="137">
        <v>4210</v>
      </c>
      <c r="B3212" s="137"/>
      <c r="C3212" s="137" t="s">
        <v>2624</v>
      </c>
      <c r="D3212" s="137" t="s">
        <v>2645</v>
      </c>
    </row>
    <row r="3213" spans="1:4" ht="20.100000000000001" customHeight="1">
      <c r="A3213" s="137">
        <v>4211</v>
      </c>
      <c r="B3213" s="137"/>
      <c r="C3213" s="137" t="s">
        <v>2624</v>
      </c>
      <c r="D3213" s="137" t="s">
        <v>2646</v>
      </c>
    </row>
    <row r="3214" spans="1:4" ht="20.100000000000001" customHeight="1">
      <c r="A3214" s="137">
        <v>4212</v>
      </c>
      <c r="B3214" s="137"/>
      <c r="C3214" s="137" t="s">
        <v>2624</v>
      </c>
      <c r="D3214" s="158"/>
    </row>
    <row r="3215" spans="1:4" ht="20.100000000000001" customHeight="1">
      <c r="A3215" s="137">
        <v>4213</v>
      </c>
      <c r="B3215" s="137"/>
      <c r="C3215" s="137" t="s">
        <v>2624</v>
      </c>
      <c r="D3215" s="158"/>
    </row>
    <row r="3216" spans="1:4" ht="20.100000000000001" customHeight="1">
      <c r="A3216" s="137">
        <v>4214</v>
      </c>
      <c r="B3216" s="137"/>
      <c r="C3216" s="137" t="s">
        <v>2624</v>
      </c>
      <c r="D3216" s="158"/>
    </row>
    <row r="3217" spans="1:4" ht="20.100000000000001" customHeight="1">
      <c r="A3217" s="137">
        <v>4215</v>
      </c>
      <c r="B3217" s="137"/>
      <c r="C3217" s="137" t="s">
        <v>2624</v>
      </c>
      <c r="D3217" s="158"/>
    </row>
    <row r="3218" spans="1:4" ht="20.100000000000001" customHeight="1">
      <c r="A3218" s="137">
        <v>4216</v>
      </c>
      <c r="B3218" s="137"/>
      <c r="C3218" s="137" t="s">
        <v>2624</v>
      </c>
      <c r="D3218" s="158"/>
    </row>
    <row r="3219" spans="1:4" ht="20.100000000000001" customHeight="1">
      <c r="A3219" s="137">
        <v>4217</v>
      </c>
      <c r="B3219" s="137"/>
      <c r="C3219" s="137" t="s">
        <v>2624</v>
      </c>
      <c r="D3219" s="158"/>
    </row>
    <row r="3220" spans="1:4" ht="20.100000000000001" customHeight="1">
      <c r="A3220" s="137">
        <v>4218</v>
      </c>
      <c r="B3220" s="137"/>
      <c r="C3220" s="137" t="s">
        <v>2624</v>
      </c>
      <c r="D3220" s="158"/>
    </row>
    <row r="3221" spans="1:4" ht="20.100000000000001" customHeight="1">
      <c r="A3221" s="137">
        <v>4219</v>
      </c>
      <c r="B3221" s="137"/>
      <c r="C3221" s="137" t="s">
        <v>2624</v>
      </c>
      <c r="D3221" s="158"/>
    </row>
    <row r="3222" spans="1:4" ht="20.100000000000001" customHeight="1">
      <c r="A3222" s="137">
        <v>4220</v>
      </c>
      <c r="B3222" s="137"/>
      <c r="C3222" s="137" t="s">
        <v>2647</v>
      </c>
      <c r="D3222" s="137" t="s">
        <v>2648</v>
      </c>
    </row>
    <row r="3223" spans="1:4" ht="20.100000000000001" customHeight="1">
      <c r="A3223" s="137">
        <v>4221</v>
      </c>
      <c r="B3223" s="137"/>
      <c r="C3223" s="137" t="s">
        <v>2647</v>
      </c>
      <c r="D3223" s="137" t="s">
        <v>2649</v>
      </c>
    </row>
    <row r="3224" spans="1:4" ht="20.100000000000001" customHeight="1">
      <c r="A3224" s="137">
        <v>4222</v>
      </c>
      <c r="B3224" s="137"/>
      <c r="C3224" s="137" t="s">
        <v>2647</v>
      </c>
      <c r="D3224" s="137" t="s">
        <v>2650</v>
      </c>
    </row>
    <row r="3225" spans="1:4" ht="20.100000000000001" customHeight="1">
      <c r="A3225" s="137">
        <v>4223</v>
      </c>
      <c r="B3225" s="137"/>
      <c r="C3225" s="137" t="s">
        <v>2647</v>
      </c>
      <c r="D3225" s="137" t="s">
        <v>2651</v>
      </c>
    </row>
    <row r="3226" spans="1:4" ht="20.100000000000001" customHeight="1">
      <c r="A3226" s="137">
        <v>4224</v>
      </c>
      <c r="B3226" s="137"/>
      <c r="C3226" s="137" t="s">
        <v>2647</v>
      </c>
      <c r="D3226" s="137" t="s">
        <v>2652</v>
      </c>
    </row>
    <row r="3227" spans="1:4" ht="20.100000000000001" customHeight="1">
      <c r="A3227" s="137">
        <v>4225</v>
      </c>
      <c r="B3227" s="137"/>
      <c r="C3227" s="137" t="s">
        <v>2647</v>
      </c>
      <c r="D3227" s="137" t="s">
        <v>2653</v>
      </c>
    </row>
    <row r="3228" spans="1:4" ht="20.100000000000001" customHeight="1">
      <c r="A3228" s="137">
        <v>4226</v>
      </c>
      <c r="B3228" s="137"/>
      <c r="C3228" s="137" t="s">
        <v>2647</v>
      </c>
      <c r="D3228" s="137" t="s">
        <v>2654</v>
      </c>
    </row>
    <row r="3229" spans="1:4" ht="20.100000000000001" customHeight="1">
      <c r="A3229" s="137">
        <v>4227</v>
      </c>
      <c r="B3229" s="137"/>
      <c r="C3229" s="137" t="s">
        <v>2647</v>
      </c>
      <c r="D3229" s="137" t="s">
        <v>2655</v>
      </c>
    </row>
    <row r="3230" spans="1:4" ht="20.100000000000001" customHeight="1">
      <c r="A3230" s="137">
        <v>4228</v>
      </c>
      <c r="B3230" s="137"/>
      <c r="C3230" s="137" t="s">
        <v>2647</v>
      </c>
      <c r="D3230" s="137" t="s">
        <v>2656</v>
      </c>
    </row>
    <row r="3231" spans="1:4" ht="20.100000000000001" customHeight="1">
      <c r="A3231" s="137">
        <v>4229</v>
      </c>
      <c r="B3231" s="137"/>
      <c r="C3231" s="137" t="s">
        <v>2647</v>
      </c>
      <c r="D3231" s="137" t="s">
        <v>2657</v>
      </c>
    </row>
    <row r="3232" spans="1:4" ht="20.100000000000001" customHeight="1">
      <c r="A3232" s="137">
        <v>4230</v>
      </c>
      <c r="B3232" s="137"/>
      <c r="C3232" s="137" t="s">
        <v>2647</v>
      </c>
      <c r="D3232" s="137" t="s">
        <v>2658</v>
      </c>
    </row>
    <row r="3233" spans="1:4" ht="20.100000000000001" customHeight="1">
      <c r="A3233" s="137">
        <v>4231</v>
      </c>
      <c r="B3233" s="137"/>
      <c r="C3233" s="137" t="s">
        <v>2647</v>
      </c>
      <c r="D3233" s="137" t="s">
        <v>2659</v>
      </c>
    </row>
    <row r="3234" spans="1:4" ht="20.100000000000001" customHeight="1">
      <c r="A3234" s="137">
        <v>4232</v>
      </c>
      <c r="B3234" s="137"/>
      <c r="C3234" s="137" t="s">
        <v>2647</v>
      </c>
      <c r="D3234" s="137" t="s">
        <v>2660</v>
      </c>
    </row>
    <row r="3235" spans="1:4" ht="20.100000000000001" customHeight="1">
      <c r="A3235" s="137">
        <v>4233</v>
      </c>
      <c r="B3235" s="137"/>
      <c r="C3235" s="137" t="s">
        <v>2647</v>
      </c>
      <c r="D3235" s="137" t="s">
        <v>2661</v>
      </c>
    </row>
    <row r="3236" spans="1:4" ht="20.100000000000001" customHeight="1">
      <c r="A3236" s="137">
        <v>4234</v>
      </c>
      <c r="B3236" s="137"/>
      <c r="C3236" s="137" t="s">
        <v>2647</v>
      </c>
      <c r="D3236" s="137" t="s">
        <v>2662</v>
      </c>
    </row>
    <row r="3237" spans="1:4" ht="20.100000000000001" customHeight="1">
      <c r="A3237" s="137">
        <v>4235</v>
      </c>
      <c r="B3237" s="137"/>
      <c r="C3237" s="137" t="s">
        <v>2647</v>
      </c>
      <c r="D3237" s="137" t="s">
        <v>2663</v>
      </c>
    </row>
    <row r="3238" spans="1:4" ht="20.100000000000001" customHeight="1">
      <c r="A3238" s="137">
        <v>4236</v>
      </c>
      <c r="B3238" s="137"/>
      <c r="C3238" s="137" t="s">
        <v>2647</v>
      </c>
      <c r="D3238" s="137" t="s">
        <v>2664</v>
      </c>
    </row>
    <row r="3239" spans="1:4" ht="20.100000000000001" customHeight="1">
      <c r="A3239" s="137">
        <v>4237</v>
      </c>
      <c r="B3239" s="137"/>
      <c r="C3239" s="137" t="s">
        <v>2647</v>
      </c>
      <c r="D3239" s="158"/>
    </row>
    <row r="3240" spans="1:4" ht="20.100000000000001" customHeight="1">
      <c r="A3240" s="137">
        <v>4238</v>
      </c>
      <c r="B3240" s="137"/>
      <c r="C3240" s="137" t="s">
        <v>2647</v>
      </c>
      <c r="D3240" s="158"/>
    </row>
    <row r="3241" spans="1:4" ht="20.100000000000001" customHeight="1">
      <c r="A3241" s="137">
        <v>4239</v>
      </c>
      <c r="B3241" s="137"/>
      <c r="C3241" s="137" t="s">
        <v>2647</v>
      </c>
      <c r="D3241" s="158"/>
    </row>
    <row r="3242" spans="1:4" ht="20.100000000000001" customHeight="1">
      <c r="A3242" s="137">
        <v>4240</v>
      </c>
      <c r="B3242" s="137"/>
      <c r="C3242" s="137" t="s">
        <v>2665</v>
      </c>
      <c r="D3242" s="137" t="s">
        <v>1922</v>
      </c>
    </row>
    <row r="3243" spans="1:4" ht="20.100000000000001" customHeight="1">
      <c r="A3243" s="137">
        <v>4241</v>
      </c>
      <c r="B3243" s="137"/>
      <c r="C3243" s="137" t="s">
        <v>2665</v>
      </c>
      <c r="D3243" s="137" t="s">
        <v>2666</v>
      </c>
    </row>
    <row r="3244" spans="1:4" ht="20.100000000000001" customHeight="1">
      <c r="A3244" s="137">
        <v>4242</v>
      </c>
      <c r="B3244" s="137"/>
      <c r="C3244" s="137" t="s">
        <v>2665</v>
      </c>
      <c r="D3244" s="137" t="s">
        <v>2667</v>
      </c>
    </row>
    <row r="3245" spans="1:4" ht="20.100000000000001" customHeight="1">
      <c r="A3245" s="137">
        <v>4243</v>
      </c>
      <c r="B3245" s="137"/>
      <c r="C3245" s="137" t="s">
        <v>2665</v>
      </c>
      <c r="D3245" s="137" t="s">
        <v>2668</v>
      </c>
    </row>
    <row r="3246" spans="1:4" ht="20.100000000000001" customHeight="1">
      <c r="A3246" s="137">
        <v>4244</v>
      </c>
      <c r="B3246" s="137"/>
      <c r="C3246" s="137" t="s">
        <v>2665</v>
      </c>
      <c r="D3246" s="137" t="s">
        <v>2669</v>
      </c>
    </row>
    <row r="3247" spans="1:4" ht="20.100000000000001" customHeight="1">
      <c r="A3247" s="137">
        <v>4245</v>
      </c>
      <c r="B3247" s="137"/>
      <c r="C3247" s="137" t="s">
        <v>2665</v>
      </c>
      <c r="D3247" s="137" t="s">
        <v>2670</v>
      </c>
    </row>
    <row r="3248" spans="1:4" ht="20.100000000000001" customHeight="1">
      <c r="A3248" s="137">
        <v>4246</v>
      </c>
      <c r="B3248" s="137"/>
      <c r="C3248" s="137" t="s">
        <v>2665</v>
      </c>
      <c r="D3248" s="137" t="s">
        <v>2671</v>
      </c>
    </row>
    <row r="3249" spans="1:4" ht="20.100000000000001" customHeight="1">
      <c r="A3249" s="137">
        <v>4247</v>
      </c>
      <c r="B3249" s="137"/>
      <c r="C3249" s="137" t="s">
        <v>2665</v>
      </c>
      <c r="D3249" s="137" t="s">
        <v>2672</v>
      </c>
    </row>
    <row r="3250" spans="1:4" ht="20.100000000000001" customHeight="1">
      <c r="A3250" s="137">
        <v>4248</v>
      </c>
      <c r="B3250" s="137"/>
      <c r="C3250" s="137" t="s">
        <v>2665</v>
      </c>
      <c r="D3250" s="137" t="s">
        <v>2673</v>
      </c>
    </row>
    <row r="3251" spans="1:4" ht="20.100000000000001" customHeight="1">
      <c r="A3251" s="137">
        <v>4249</v>
      </c>
      <c r="B3251" s="137"/>
      <c r="C3251" s="137" t="s">
        <v>2674</v>
      </c>
      <c r="D3251" s="137" t="s">
        <v>2675</v>
      </c>
    </row>
    <row r="3252" spans="1:4" ht="20.100000000000001" customHeight="1">
      <c r="A3252" s="137">
        <v>4250</v>
      </c>
      <c r="B3252" s="137"/>
      <c r="C3252" s="137" t="s">
        <v>2674</v>
      </c>
      <c r="D3252" s="137" t="s">
        <v>2676</v>
      </c>
    </row>
    <row r="3253" spans="1:4" ht="20.100000000000001" customHeight="1">
      <c r="A3253" s="137">
        <v>4251</v>
      </c>
      <c r="B3253" s="137"/>
      <c r="C3253" s="137" t="s">
        <v>2674</v>
      </c>
      <c r="D3253" s="137" t="s">
        <v>2677</v>
      </c>
    </row>
    <row r="3254" spans="1:4" ht="20.100000000000001" customHeight="1">
      <c r="A3254" s="137">
        <v>4252</v>
      </c>
      <c r="B3254" s="137"/>
      <c r="C3254" s="137" t="s">
        <v>2674</v>
      </c>
      <c r="D3254" s="137" t="s">
        <v>2678</v>
      </c>
    </row>
    <row r="3255" spans="1:4" ht="20.100000000000001" customHeight="1">
      <c r="A3255" s="137">
        <v>4253</v>
      </c>
      <c r="B3255" s="137"/>
      <c r="C3255" s="137" t="s">
        <v>2674</v>
      </c>
      <c r="D3255" s="137" t="s">
        <v>2679</v>
      </c>
    </row>
    <row r="3256" spans="1:4" ht="20.100000000000001" customHeight="1">
      <c r="A3256" s="137">
        <v>4254</v>
      </c>
      <c r="B3256" s="137"/>
      <c r="C3256" s="137" t="s">
        <v>2674</v>
      </c>
      <c r="D3256" s="137" t="s">
        <v>2680</v>
      </c>
    </row>
    <row r="3257" spans="1:4" ht="20.100000000000001" customHeight="1">
      <c r="A3257" s="137">
        <v>4255</v>
      </c>
      <c r="B3257" s="137"/>
      <c r="C3257" s="137" t="s">
        <v>2674</v>
      </c>
      <c r="D3257" s="137" t="s">
        <v>2681</v>
      </c>
    </row>
    <row r="3258" spans="1:4" ht="20.100000000000001" customHeight="1">
      <c r="A3258" s="137">
        <v>4256</v>
      </c>
      <c r="B3258" s="137"/>
      <c r="C3258" s="137" t="s">
        <v>2674</v>
      </c>
      <c r="D3258" s="137" t="s">
        <v>2682</v>
      </c>
    </row>
    <row r="3259" spans="1:4" ht="20.100000000000001" customHeight="1">
      <c r="A3259" s="137">
        <v>4257</v>
      </c>
      <c r="B3259" s="137"/>
      <c r="C3259" s="137" t="s">
        <v>2674</v>
      </c>
      <c r="D3259" s="137" t="s">
        <v>2683</v>
      </c>
    </row>
    <row r="3260" spans="1:4" ht="20.100000000000001" customHeight="1">
      <c r="A3260" s="137">
        <v>4258</v>
      </c>
      <c r="B3260" s="137"/>
      <c r="C3260" s="137" t="s">
        <v>2674</v>
      </c>
      <c r="D3260" s="137" t="s">
        <v>2684</v>
      </c>
    </row>
    <row r="3261" spans="1:4" ht="20.100000000000001" customHeight="1">
      <c r="A3261" s="137">
        <v>4259</v>
      </c>
      <c r="B3261" s="137"/>
      <c r="C3261" s="137" t="s">
        <v>2674</v>
      </c>
      <c r="D3261" s="137" t="s">
        <v>2685</v>
      </c>
    </row>
    <row r="3262" spans="1:4" ht="20.100000000000001" customHeight="1">
      <c r="A3262" s="137">
        <v>4260</v>
      </c>
      <c r="B3262" s="137"/>
      <c r="C3262" s="137" t="s">
        <v>2674</v>
      </c>
      <c r="D3262" s="137" t="s">
        <v>2686</v>
      </c>
    </row>
    <row r="3263" spans="1:4" ht="20.100000000000001" customHeight="1">
      <c r="A3263" s="137">
        <v>4261</v>
      </c>
      <c r="B3263" s="137"/>
      <c r="C3263" s="137" t="s">
        <v>2674</v>
      </c>
      <c r="D3263" s="158"/>
    </row>
    <row r="3264" spans="1:4" ht="20.100000000000001" customHeight="1">
      <c r="A3264" s="137">
        <v>4262</v>
      </c>
      <c r="B3264" s="137"/>
      <c r="C3264" s="137" t="s">
        <v>2674</v>
      </c>
      <c r="D3264" s="158"/>
    </row>
    <row r="3265" spans="1:4" ht="20.100000000000001" customHeight="1">
      <c r="A3265" s="137">
        <v>4263</v>
      </c>
      <c r="B3265" s="137"/>
      <c r="C3265" s="137" t="s">
        <v>2674</v>
      </c>
      <c r="D3265" s="158"/>
    </row>
    <row r="3266" spans="1:4" ht="20.100000000000001" customHeight="1">
      <c r="A3266" s="137">
        <v>4264</v>
      </c>
      <c r="B3266" s="137"/>
      <c r="C3266" s="137" t="s">
        <v>2674</v>
      </c>
      <c r="D3266" s="158"/>
    </row>
    <row r="3267" spans="1:4" ht="20.100000000000001" customHeight="1">
      <c r="A3267" s="137">
        <v>4265</v>
      </c>
      <c r="B3267" s="137"/>
      <c r="C3267" s="137" t="s">
        <v>2674</v>
      </c>
      <c r="D3267" s="158"/>
    </row>
    <row r="3268" spans="1:4" ht="20.100000000000001" customHeight="1">
      <c r="A3268" s="137">
        <v>4266</v>
      </c>
      <c r="B3268" s="137"/>
      <c r="C3268" s="137" t="s">
        <v>2674</v>
      </c>
      <c r="D3268" s="158"/>
    </row>
    <row r="3269" spans="1:4" ht="20.100000000000001" customHeight="1">
      <c r="A3269" s="137">
        <v>4267</v>
      </c>
      <c r="B3269" s="137"/>
      <c r="C3269" s="137" t="s">
        <v>2674</v>
      </c>
      <c r="D3269" s="158"/>
    </row>
    <row r="3270" spans="1:4" ht="20.100000000000001" customHeight="1">
      <c r="A3270" s="137">
        <v>4268</v>
      </c>
      <c r="B3270" s="137"/>
      <c r="C3270" s="137" t="s">
        <v>2674</v>
      </c>
      <c r="D3270" s="158"/>
    </row>
    <row r="3271" spans="1:4" ht="20.100000000000001" customHeight="1">
      <c r="A3271" s="137">
        <v>4269</v>
      </c>
      <c r="B3271" s="137"/>
      <c r="C3271" s="137" t="s">
        <v>2674</v>
      </c>
      <c r="D3271" s="158"/>
    </row>
    <row r="3272" spans="1:4" ht="20.100000000000001" customHeight="1">
      <c r="A3272" s="137">
        <v>4270</v>
      </c>
      <c r="B3272" s="137"/>
      <c r="C3272" s="137" t="s">
        <v>2687</v>
      </c>
      <c r="D3272" s="137" t="s">
        <v>1922</v>
      </c>
    </row>
    <row r="3273" spans="1:4" ht="20.100000000000001" customHeight="1">
      <c r="A3273" s="137">
        <v>4271</v>
      </c>
      <c r="B3273" s="137"/>
      <c r="C3273" s="137" t="s">
        <v>2687</v>
      </c>
      <c r="D3273" s="137" t="s">
        <v>2688</v>
      </c>
    </row>
    <row r="3274" spans="1:4" ht="20.100000000000001" customHeight="1">
      <c r="A3274" s="137">
        <v>4272</v>
      </c>
      <c r="B3274" s="137"/>
      <c r="C3274" s="137" t="s">
        <v>2687</v>
      </c>
      <c r="D3274" s="137" t="s">
        <v>2689</v>
      </c>
    </row>
    <row r="3275" spans="1:4" ht="20.100000000000001" customHeight="1">
      <c r="A3275" s="137">
        <v>4273</v>
      </c>
      <c r="B3275" s="137"/>
      <c r="C3275" s="137" t="s">
        <v>2687</v>
      </c>
      <c r="D3275" s="137" t="s">
        <v>2690</v>
      </c>
    </row>
    <row r="3276" spans="1:4" ht="20.100000000000001" customHeight="1">
      <c r="A3276" s="137">
        <v>4274</v>
      </c>
      <c r="B3276" s="137"/>
      <c r="C3276" s="137" t="s">
        <v>2687</v>
      </c>
      <c r="D3276" s="137" t="s">
        <v>2691</v>
      </c>
    </row>
    <row r="3277" spans="1:4" ht="20.100000000000001" customHeight="1">
      <c r="A3277" s="137">
        <v>4275</v>
      </c>
      <c r="B3277" s="137"/>
      <c r="C3277" s="137" t="s">
        <v>2687</v>
      </c>
      <c r="D3277" s="137" t="s">
        <v>2692</v>
      </c>
    </row>
    <row r="3278" spans="1:4" ht="20.100000000000001" customHeight="1">
      <c r="A3278" s="137">
        <v>4276</v>
      </c>
      <c r="B3278" s="137"/>
      <c r="C3278" s="137" t="s">
        <v>2687</v>
      </c>
      <c r="D3278" s="137" t="s">
        <v>2693</v>
      </c>
    </row>
    <row r="3279" spans="1:4" ht="20.100000000000001" customHeight="1">
      <c r="A3279" s="137">
        <v>4277</v>
      </c>
      <c r="B3279" s="137"/>
      <c r="C3279" s="137" t="s">
        <v>2687</v>
      </c>
      <c r="D3279" s="137" t="s">
        <v>2694</v>
      </c>
    </row>
    <row r="3280" spans="1:4" ht="20.100000000000001" customHeight="1">
      <c r="A3280" s="137">
        <v>4278</v>
      </c>
      <c r="B3280" s="137"/>
      <c r="C3280" s="137" t="s">
        <v>2687</v>
      </c>
      <c r="D3280" s="137" t="s">
        <v>2695</v>
      </c>
    </row>
    <row r="3281" spans="1:4" ht="20.100000000000001" customHeight="1">
      <c r="A3281" s="137">
        <v>4279</v>
      </c>
      <c r="B3281" s="137"/>
      <c r="C3281" s="137" t="s">
        <v>2687</v>
      </c>
      <c r="D3281" s="137" t="s">
        <v>2696</v>
      </c>
    </row>
    <row r="3282" spans="1:4" ht="20.100000000000001" customHeight="1">
      <c r="A3282" s="137">
        <v>4280</v>
      </c>
      <c r="B3282" s="137"/>
      <c r="C3282" s="137" t="s">
        <v>2687</v>
      </c>
      <c r="D3282" s="137" t="s">
        <v>2697</v>
      </c>
    </row>
    <row r="3283" spans="1:4" ht="20.100000000000001" customHeight="1">
      <c r="A3283" s="137">
        <v>4281</v>
      </c>
      <c r="B3283" s="137"/>
      <c r="C3283" s="137" t="s">
        <v>2687</v>
      </c>
      <c r="D3283" s="137" t="s">
        <v>2698</v>
      </c>
    </row>
    <row r="3284" spans="1:4" ht="20.100000000000001" customHeight="1">
      <c r="A3284" s="137">
        <v>4282</v>
      </c>
      <c r="B3284" s="137"/>
      <c r="C3284" s="137" t="s">
        <v>2687</v>
      </c>
      <c r="D3284" s="137" t="s">
        <v>2699</v>
      </c>
    </row>
    <row r="3285" spans="1:4" ht="20.100000000000001" customHeight="1">
      <c r="A3285" s="137">
        <v>4283</v>
      </c>
      <c r="B3285" s="137"/>
      <c r="C3285" s="137" t="s">
        <v>2687</v>
      </c>
      <c r="D3285" s="137" t="s">
        <v>2700</v>
      </c>
    </row>
    <row r="3286" spans="1:4" ht="20.100000000000001" customHeight="1">
      <c r="A3286" s="137">
        <v>4284</v>
      </c>
      <c r="B3286" s="137"/>
      <c r="C3286" s="137" t="s">
        <v>2687</v>
      </c>
      <c r="D3286" s="158"/>
    </row>
    <row r="3287" spans="1:4" ht="20.100000000000001" customHeight="1">
      <c r="A3287" s="137">
        <v>4285</v>
      </c>
      <c r="B3287" s="137"/>
      <c r="C3287" s="137" t="s">
        <v>2687</v>
      </c>
      <c r="D3287" s="158"/>
    </row>
    <row r="3288" spans="1:4" ht="20.100000000000001" customHeight="1">
      <c r="A3288" s="137">
        <v>4286</v>
      </c>
      <c r="B3288" s="137"/>
      <c r="C3288" s="137" t="s">
        <v>2687</v>
      </c>
      <c r="D3288" s="158"/>
    </row>
    <row r="3289" spans="1:4" ht="20.100000000000001" customHeight="1">
      <c r="A3289" s="137">
        <v>4287</v>
      </c>
      <c r="B3289" s="137"/>
      <c r="C3289" s="137" t="s">
        <v>2687</v>
      </c>
      <c r="D3289" s="158"/>
    </row>
    <row r="3290" spans="1:4" ht="20.100000000000001" customHeight="1">
      <c r="A3290" s="137">
        <v>4288</v>
      </c>
      <c r="B3290" s="137"/>
      <c r="C3290" s="137" t="s">
        <v>2687</v>
      </c>
      <c r="D3290" s="158"/>
    </row>
    <row r="3291" spans="1:4" ht="20.100000000000001" customHeight="1">
      <c r="A3291" s="137">
        <v>4289</v>
      </c>
      <c r="B3291" s="137"/>
      <c r="C3291" s="137" t="s">
        <v>2687</v>
      </c>
      <c r="D3291" s="158"/>
    </row>
    <row r="3292" spans="1:4" ht="20.100000000000001" customHeight="1">
      <c r="A3292" s="137">
        <v>4290</v>
      </c>
      <c r="B3292" s="137"/>
      <c r="C3292" s="137" t="s">
        <v>2701</v>
      </c>
      <c r="D3292" s="137" t="s">
        <v>2702</v>
      </c>
    </row>
    <row r="3293" spans="1:4" ht="20.100000000000001" customHeight="1">
      <c r="A3293" s="137">
        <v>4291</v>
      </c>
      <c r="B3293" s="137"/>
      <c r="C3293" s="137" t="s">
        <v>2701</v>
      </c>
      <c r="D3293" s="137" t="s">
        <v>2703</v>
      </c>
    </row>
    <row r="3294" spans="1:4" ht="20.100000000000001" customHeight="1">
      <c r="A3294" s="137">
        <v>4292</v>
      </c>
      <c r="B3294" s="137"/>
      <c r="C3294" s="137" t="s">
        <v>2701</v>
      </c>
      <c r="D3294" s="137" t="s">
        <v>2704</v>
      </c>
    </row>
    <row r="3295" spans="1:4" ht="20.100000000000001" customHeight="1">
      <c r="A3295" s="137">
        <v>4293</v>
      </c>
      <c r="B3295" s="137"/>
      <c r="C3295" s="137" t="s">
        <v>2701</v>
      </c>
      <c r="D3295" s="137" t="s">
        <v>2705</v>
      </c>
    </row>
    <row r="3296" spans="1:4" ht="20.100000000000001" customHeight="1">
      <c r="A3296" s="137">
        <v>4294</v>
      </c>
      <c r="B3296" s="137"/>
      <c r="C3296" s="137" t="s">
        <v>2701</v>
      </c>
      <c r="D3296" s="137" t="s">
        <v>2706</v>
      </c>
    </row>
    <row r="3297" spans="1:4" ht="20.100000000000001" customHeight="1">
      <c r="A3297" s="137">
        <v>4295</v>
      </c>
      <c r="B3297" s="137"/>
      <c r="C3297" s="137" t="s">
        <v>2701</v>
      </c>
      <c r="D3297" s="137" t="s">
        <v>2707</v>
      </c>
    </row>
    <row r="3298" spans="1:4" ht="20.100000000000001" customHeight="1">
      <c r="A3298" s="137">
        <v>4296</v>
      </c>
      <c r="B3298" s="137"/>
      <c r="C3298" s="137" t="s">
        <v>2701</v>
      </c>
      <c r="D3298" s="137" t="s">
        <v>2708</v>
      </c>
    </row>
    <row r="3299" spans="1:4" ht="20.100000000000001" customHeight="1">
      <c r="A3299" s="137">
        <v>4297</v>
      </c>
      <c r="B3299" s="137"/>
      <c r="C3299" s="137" t="s">
        <v>2701</v>
      </c>
      <c r="D3299" s="137" t="s">
        <v>2709</v>
      </c>
    </row>
    <row r="3300" spans="1:4" ht="20.100000000000001" customHeight="1">
      <c r="A3300" s="137">
        <v>4298</v>
      </c>
      <c r="B3300" s="137"/>
      <c r="C3300" s="137" t="s">
        <v>2701</v>
      </c>
      <c r="D3300" s="137" t="s">
        <v>2710</v>
      </c>
    </row>
    <row r="3301" spans="1:4" ht="20.100000000000001" customHeight="1">
      <c r="A3301" s="137">
        <v>4299</v>
      </c>
      <c r="B3301" s="137"/>
      <c r="C3301" s="137" t="s">
        <v>2701</v>
      </c>
      <c r="D3301" s="137" t="s">
        <v>2711</v>
      </c>
    </row>
    <row r="3302" spans="1:4" ht="20.100000000000001" customHeight="1">
      <c r="A3302" s="137">
        <v>4300</v>
      </c>
      <c r="B3302" s="137"/>
      <c r="C3302" s="137" t="s">
        <v>2701</v>
      </c>
      <c r="D3302" s="137" t="s">
        <v>2712</v>
      </c>
    </row>
    <row r="3303" spans="1:4" ht="20.100000000000001" customHeight="1">
      <c r="A3303" s="137">
        <v>4301</v>
      </c>
      <c r="B3303" s="137"/>
      <c r="C3303" s="137" t="s">
        <v>2701</v>
      </c>
      <c r="D3303" s="137" t="s">
        <v>2713</v>
      </c>
    </row>
    <row r="3304" spans="1:4" ht="20.100000000000001" customHeight="1">
      <c r="A3304" s="137">
        <v>4302</v>
      </c>
      <c r="B3304" s="137"/>
      <c r="C3304" s="137" t="s">
        <v>2701</v>
      </c>
      <c r="D3304" s="137" t="s">
        <v>2714</v>
      </c>
    </row>
    <row r="3305" spans="1:4" ht="20.100000000000001" customHeight="1">
      <c r="A3305" s="137">
        <v>4303</v>
      </c>
      <c r="B3305" s="137"/>
      <c r="C3305" s="137" t="s">
        <v>2701</v>
      </c>
      <c r="D3305" s="137" t="s">
        <v>2715</v>
      </c>
    </row>
    <row r="3306" spans="1:4" ht="20.100000000000001" customHeight="1">
      <c r="A3306" s="137">
        <v>4304</v>
      </c>
      <c r="B3306" s="137"/>
      <c r="C3306" s="137" t="s">
        <v>2701</v>
      </c>
      <c r="D3306" s="137" t="s">
        <v>2716</v>
      </c>
    </row>
    <row r="3307" spans="1:4" ht="20.100000000000001" customHeight="1">
      <c r="A3307" s="137">
        <v>4305</v>
      </c>
      <c r="B3307" s="137"/>
      <c r="C3307" s="137" t="s">
        <v>2701</v>
      </c>
      <c r="D3307" s="137" t="s">
        <v>2717</v>
      </c>
    </row>
    <row r="3308" spans="1:4" ht="20.100000000000001" customHeight="1">
      <c r="A3308" s="137">
        <v>4306</v>
      </c>
      <c r="B3308" s="137"/>
      <c r="C3308" s="137" t="s">
        <v>2701</v>
      </c>
      <c r="D3308" s="137" t="s">
        <v>2718</v>
      </c>
    </row>
    <row r="3309" spans="1:4" ht="20.100000000000001" customHeight="1">
      <c r="A3309" s="137">
        <v>4307</v>
      </c>
      <c r="B3309" s="137"/>
      <c r="C3309" s="137" t="s">
        <v>2701</v>
      </c>
      <c r="D3309" s="158"/>
    </row>
    <row r="3310" spans="1:4" ht="20.100000000000001" customHeight="1">
      <c r="A3310" s="137">
        <v>4308</v>
      </c>
      <c r="B3310" s="137"/>
      <c r="C3310" s="137" t="s">
        <v>2701</v>
      </c>
      <c r="D3310" s="158"/>
    </row>
    <row r="3311" spans="1:4" ht="20.100000000000001" customHeight="1">
      <c r="A3311" s="137">
        <v>4309</v>
      </c>
      <c r="B3311" s="137"/>
      <c r="C3311" s="137" t="s">
        <v>2701</v>
      </c>
      <c r="D3311" s="158"/>
    </row>
    <row r="3312" spans="1:4" ht="20.100000000000001" customHeight="1">
      <c r="A3312" s="137">
        <v>4310</v>
      </c>
      <c r="B3312" s="137"/>
      <c r="C3312" s="137" t="s">
        <v>2719</v>
      </c>
      <c r="D3312" s="137" t="s">
        <v>2720</v>
      </c>
    </row>
    <row r="3313" spans="1:4" ht="20.100000000000001" customHeight="1">
      <c r="A3313" s="137">
        <v>4311</v>
      </c>
      <c r="B3313" s="137"/>
      <c r="C3313" s="137" t="s">
        <v>2719</v>
      </c>
      <c r="D3313" s="137" t="s">
        <v>2721</v>
      </c>
    </row>
    <row r="3314" spans="1:4" ht="20.100000000000001" customHeight="1">
      <c r="A3314" s="137">
        <v>4312</v>
      </c>
      <c r="B3314" s="137"/>
      <c r="C3314" s="137" t="s">
        <v>2719</v>
      </c>
      <c r="D3314" s="137" t="s">
        <v>2722</v>
      </c>
    </row>
    <row r="3315" spans="1:4" ht="20.100000000000001" customHeight="1">
      <c r="A3315" s="137">
        <v>4313</v>
      </c>
      <c r="B3315" s="137"/>
      <c r="C3315" s="137" t="s">
        <v>2719</v>
      </c>
      <c r="D3315" s="137" t="s">
        <v>2723</v>
      </c>
    </row>
    <row r="3316" spans="1:4" ht="20.100000000000001" customHeight="1">
      <c r="A3316" s="137">
        <v>4314</v>
      </c>
      <c r="B3316" s="137"/>
      <c r="C3316" s="137" t="s">
        <v>2719</v>
      </c>
      <c r="D3316" s="137" t="s">
        <v>2724</v>
      </c>
    </row>
    <row r="3317" spans="1:4" ht="20.100000000000001" customHeight="1">
      <c r="A3317" s="137">
        <v>4315</v>
      </c>
      <c r="B3317" s="137"/>
      <c r="C3317" s="137" t="s">
        <v>2719</v>
      </c>
      <c r="D3317" s="137" t="s">
        <v>2725</v>
      </c>
    </row>
    <row r="3318" spans="1:4" ht="20.100000000000001" customHeight="1">
      <c r="A3318" s="137">
        <v>4316</v>
      </c>
      <c r="B3318" s="137"/>
      <c r="C3318" s="137" t="s">
        <v>2719</v>
      </c>
      <c r="D3318" s="137" t="s">
        <v>2726</v>
      </c>
    </row>
    <row r="3319" spans="1:4" ht="20.100000000000001" customHeight="1">
      <c r="A3319" s="137">
        <v>4317</v>
      </c>
      <c r="B3319" s="137"/>
      <c r="C3319" s="137" t="s">
        <v>2719</v>
      </c>
      <c r="D3319" s="137" t="s">
        <v>2727</v>
      </c>
    </row>
    <row r="3320" spans="1:4" ht="20.100000000000001" customHeight="1">
      <c r="A3320" s="137">
        <v>4318</v>
      </c>
      <c r="B3320" s="137"/>
      <c r="C3320" s="137" t="s">
        <v>2719</v>
      </c>
      <c r="D3320" s="137" t="s">
        <v>2728</v>
      </c>
    </row>
    <row r="3321" spans="1:4" ht="20.100000000000001" customHeight="1">
      <c r="A3321" s="137">
        <v>4319</v>
      </c>
      <c r="B3321" s="137"/>
      <c r="C3321" s="137" t="s">
        <v>2719</v>
      </c>
      <c r="D3321" s="137" t="s">
        <v>2729</v>
      </c>
    </row>
    <row r="3322" spans="1:4" ht="20.100000000000001" customHeight="1">
      <c r="A3322" s="137">
        <v>4320</v>
      </c>
      <c r="B3322" s="137"/>
      <c r="C3322" s="137" t="s">
        <v>2719</v>
      </c>
      <c r="D3322" s="137" t="s">
        <v>2730</v>
      </c>
    </row>
    <row r="3323" spans="1:4" ht="20.100000000000001" customHeight="1">
      <c r="A3323" s="137">
        <v>4321</v>
      </c>
      <c r="B3323" s="137"/>
      <c r="C3323" s="137" t="s">
        <v>2719</v>
      </c>
      <c r="D3323" s="137" t="s">
        <v>2731</v>
      </c>
    </row>
    <row r="3324" spans="1:4" ht="20.100000000000001" customHeight="1">
      <c r="A3324" s="137">
        <v>4322</v>
      </c>
      <c r="B3324" s="137"/>
      <c r="C3324" s="137" t="s">
        <v>2719</v>
      </c>
      <c r="D3324" s="137" t="s">
        <v>2732</v>
      </c>
    </row>
    <row r="3325" spans="1:4" ht="20.100000000000001" customHeight="1">
      <c r="A3325" s="137">
        <v>4323</v>
      </c>
      <c r="B3325" s="137"/>
      <c r="C3325" s="137" t="s">
        <v>2719</v>
      </c>
      <c r="D3325" s="158"/>
    </row>
    <row r="3326" spans="1:4" ht="20.100000000000001" customHeight="1">
      <c r="A3326" s="137">
        <v>4324</v>
      </c>
      <c r="B3326" s="137"/>
      <c r="C3326" s="137" t="s">
        <v>2719</v>
      </c>
      <c r="D3326" s="158"/>
    </row>
    <row r="3327" spans="1:4" ht="20.100000000000001" customHeight="1">
      <c r="A3327" s="137">
        <v>4325</v>
      </c>
      <c r="B3327" s="137"/>
      <c r="C3327" s="137" t="s">
        <v>2719</v>
      </c>
      <c r="D3327" s="158"/>
    </row>
    <row r="3328" spans="1:4" ht="20.100000000000001" customHeight="1">
      <c r="A3328" s="137">
        <v>4326</v>
      </c>
      <c r="B3328" s="137"/>
      <c r="C3328" s="137" t="s">
        <v>2719</v>
      </c>
      <c r="D3328" s="158"/>
    </row>
    <row r="3329" spans="1:4" ht="20.100000000000001" customHeight="1">
      <c r="A3329" s="137">
        <v>4327</v>
      </c>
      <c r="B3329" s="137"/>
      <c r="C3329" s="137" t="s">
        <v>2719</v>
      </c>
      <c r="D3329" s="158"/>
    </row>
    <row r="3330" spans="1:4" ht="20.100000000000001" customHeight="1">
      <c r="A3330" s="137">
        <v>4328</v>
      </c>
      <c r="B3330" s="137"/>
      <c r="C3330" s="137" t="s">
        <v>2719</v>
      </c>
      <c r="D3330" s="158"/>
    </row>
    <row r="3331" spans="1:4" ht="20.100000000000001" customHeight="1">
      <c r="A3331" s="137">
        <v>4329</v>
      </c>
      <c r="B3331" s="137"/>
      <c r="C3331" s="137" t="s">
        <v>2719</v>
      </c>
      <c r="D3331" s="158"/>
    </row>
    <row r="3332" spans="1:4" ht="20.100000000000001" customHeight="1">
      <c r="A3332" s="137">
        <v>4330</v>
      </c>
      <c r="B3332" s="137"/>
      <c r="C3332" s="137" t="s">
        <v>2733</v>
      </c>
      <c r="D3332" s="137" t="s">
        <v>2734</v>
      </c>
    </row>
    <row r="3333" spans="1:4" ht="20.100000000000001" customHeight="1">
      <c r="A3333" s="137">
        <v>4331</v>
      </c>
      <c r="B3333" s="137"/>
      <c r="C3333" s="137" t="s">
        <v>2733</v>
      </c>
      <c r="D3333" s="137" t="s">
        <v>2735</v>
      </c>
    </row>
    <row r="3334" spans="1:4" ht="20.100000000000001" customHeight="1">
      <c r="A3334" s="137">
        <v>4332</v>
      </c>
      <c r="B3334" s="137"/>
      <c r="C3334" s="137" t="s">
        <v>2733</v>
      </c>
      <c r="D3334" s="137" t="s">
        <v>2736</v>
      </c>
    </row>
    <row r="3335" spans="1:4" ht="20.100000000000001" customHeight="1">
      <c r="A3335" s="137">
        <v>4333</v>
      </c>
      <c r="B3335" s="137"/>
      <c r="C3335" s="137" t="s">
        <v>2733</v>
      </c>
      <c r="D3335" s="137" t="s">
        <v>2737</v>
      </c>
    </row>
    <row r="3336" spans="1:4" ht="20.100000000000001" customHeight="1">
      <c r="A3336" s="137">
        <v>4334</v>
      </c>
      <c r="B3336" s="137"/>
      <c r="C3336" s="137" t="s">
        <v>2733</v>
      </c>
      <c r="D3336" s="137" t="s">
        <v>2738</v>
      </c>
    </row>
    <row r="3337" spans="1:4" ht="20.100000000000001" customHeight="1">
      <c r="A3337" s="137">
        <v>4335</v>
      </c>
      <c r="B3337" s="137"/>
      <c r="C3337" s="137" t="s">
        <v>2733</v>
      </c>
      <c r="D3337" s="137" t="s">
        <v>2739</v>
      </c>
    </row>
    <row r="3338" spans="1:4" ht="20.100000000000001" customHeight="1">
      <c r="A3338" s="137">
        <v>4336</v>
      </c>
      <c r="B3338" s="137"/>
      <c r="C3338" s="137" t="s">
        <v>2733</v>
      </c>
      <c r="D3338" s="137" t="s">
        <v>2740</v>
      </c>
    </row>
    <row r="3339" spans="1:4" ht="20.100000000000001" customHeight="1">
      <c r="A3339" s="137">
        <v>4337</v>
      </c>
      <c r="B3339" s="137"/>
      <c r="C3339" s="137" t="s">
        <v>2733</v>
      </c>
      <c r="D3339" s="137" t="s">
        <v>2741</v>
      </c>
    </row>
    <row r="3340" spans="1:4" ht="20.100000000000001" customHeight="1">
      <c r="A3340" s="137">
        <v>4338</v>
      </c>
      <c r="B3340" s="137"/>
      <c r="C3340" s="137" t="s">
        <v>2733</v>
      </c>
      <c r="D3340" s="137" t="s">
        <v>2742</v>
      </c>
    </row>
    <row r="3341" spans="1:4" ht="20.100000000000001" customHeight="1">
      <c r="A3341" s="137">
        <v>4339</v>
      </c>
      <c r="B3341" s="137"/>
      <c r="C3341" s="137" t="s">
        <v>2733</v>
      </c>
      <c r="D3341" s="137" t="s">
        <v>2743</v>
      </c>
    </row>
    <row r="3342" spans="1:4" ht="20.100000000000001" customHeight="1">
      <c r="A3342" s="137">
        <v>4340</v>
      </c>
      <c r="B3342" s="137"/>
      <c r="C3342" s="137" t="s">
        <v>2733</v>
      </c>
      <c r="D3342" s="137" t="s">
        <v>2744</v>
      </c>
    </row>
    <row r="3343" spans="1:4" ht="20.100000000000001" customHeight="1">
      <c r="A3343" s="137">
        <v>4341</v>
      </c>
      <c r="B3343" s="137"/>
      <c r="C3343" s="137" t="s">
        <v>2733</v>
      </c>
      <c r="D3343" s="137" t="s">
        <v>2745</v>
      </c>
    </row>
    <row r="3344" spans="1:4" ht="20.100000000000001" customHeight="1">
      <c r="A3344" s="137">
        <v>4342</v>
      </c>
      <c r="B3344" s="137"/>
      <c r="C3344" s="137" t="s">
        <v>2733</v>
      </c>
      <c r="D3344" s="137" t="s">
        <v>2746</v>
      </c>
    </row>
    <row r="3345" spans="1:4" ht="20.100000000000001" customHeight="1">
      <c r="A3345" s="137">
        <v>4343</v>
      </c>
      <c r="B3345" s="137"/>
      <c r="C3345" s="137" t="s">
        <v>2733</v>
      </c>
      <c r="D3345" s="137" t="s">
        <v>2747</v>
      </c>
    </row>
    <row r="3346" spans="1:4" ht="20.100000000000001" customHeight="1">
      <c r="A3346" s="137">
        <v>4344</v>
      </c>
      <c r="B3346" s="137"/>
      <c r="C3346" s="137" t="s">
        <v>2733</v>
      </c>
      <c r="D3346" s="158"/>
    </row>
    <row r="3347" spans="1:4" ht="20.100000000000001" customHeight="1">
      <c r="A3347" s="137">
        <v>4345</v>
      </c>
      <c r="B3347" s="137"/>
      <c r="C3347" s="137" t="s">
        <v>2733</v>
      </c>
      <c r="D3347" s="158"/>
    </row>
    <row r="3348" spans="1:4" ht="20.100000000000001" customHeight="1">
      <c r="A3348" s="137">
        <v>4346</v>
      </c>
      <c r="B3348" s="137"/>
      <c r="C3348" s="137" t="s">
        <v>2733</v>
      </c>
      <c r="D3348" s="158"/>
    </row>
    <row r="3349" spans="1:4" ht="20.100000000000001" customHeight="1">
      <c r="A3349" s="137">
        <v>4347</v>
      </c>
      <c r="B3349" s="137"/>
      <c r="C3349" s="137" t="s">
        <v>2733</v>
      </c>
      <c r="D3349" s="158"/>
    </row>
    <row r="3350" spans="1:4" ht="20.100000000000001" customHeight="1">
      <c r="A3350" s="137">
        <v>4348</v>
      </c>
      <c r="B3350" s="137"/>
      <c r="C3350" s="137" t="s">
        <v>2733</v>
      </c>
      <c r="D3350" s="158"/>
    </row>
    <row r="3351" spans="1:4" ht="20.100000000000001" customHeight="1">
      <c r="A3351" s="137">
        <v>4349</v>
      </c>
      <c r="B3351" s="137"/>
      <c r="C3351" s="137" t="s">
        <v>2733</v>
      </c>
      <c r="D3351" s="158"/>
    </row>
    <row r="3352" spans="1:4" ht="20.100000000000001" customHeight="1">
      <c r="A3352" s="137">
        <v>4350</v>
      </c>
      <c r="B3352" s="137"/>
      <c r="C3352" s="137" t="s">
        <v>2748</v>
      </c>
      <c r="D3352" s="137" t="s">
        <v>2749</v>
      </c>
    </row>
    <row r="3353" spans="1:4" ht="20.100000000000001" customHeight="1">
      <c r="A3353" s="137">
        <v>4351</v>
      </c>
      <c r="B3353" s="137"/>
      <c r="C3353" s="137" t="s">
        <v>2748</v>
      </c>
      <c r="D3353" s="137" t="s">
        <v>2750</v>
      </c>
    </row>
    <row r="3354" spans="1:4" ht="20.100000000000001" customHeight="1">
      <c r="A3354" s="137">
        <v>4352</v>
      </c>
      <c r="B3354" s="137"/>
      <c r="C3354" s="137" t="s">
        <v>2748</v>
      </c>
      <c r="D3354" s="137" t="s">
        <v>2751</v>
      </c>
    </row>
    <row r="3355" spans="1:4" ht="20.100000000000001" customHeight="1">
      <c r="A3355" s="137">
        <v>4353</v>
      </c>
      <c r="B3355" s="137"/>
      <c r="C3355" s="137" t="s">
        <v>2748</v>
      </c>
      <c r="D3355" s="137" t="s">
        <v>2752</v>
      </c>
    </row>
    <row r="3356" spans="1:4" ht="20.100000000000001" customHeight="1">
      <c r="A3356" s="137">
        <v>4354</v>
      </c>
      <c r="B3356" s="137"/>
      <c r="C3356" s="137" t="s">
        <v>2748</v>
      </c>
      <c r="D3356" s="137" t="s">
        <v>2753</v>
      </c>
    </row>
    <row r="3357" spans="1:4" ht="20.100000000000001" customHeight="1">
      <c r="A3357" s="137">
        <v>4355</v>
      </c>
      <c r="B3357" s="137"/>
      <c r="C3357" s="137" t="s">
        <v>2748</v>
      </c>
      <c r="D3357" s="137" t="s">
        <v>2754</v>
      </c>
    </row>
    <row r="3358" spans="1:4" ht="20.100000000000001" customHeight="1">
      <c r="A3358" s="137">
        <v>4356</v>
      </c>
      <c r="B3358" s="137"/>
      <c r="C3358" s="137" t="s">
        <v>2748</v>
      </c>
      <c r="D3358" s="137" t="s">
        <v>2755</v>
      </c>
    </row>
    <row r="3359" spans="1:4" ht="20.100000000000001" customHeight="1">
      <c r="A3359" s="137">
        <v>4357</v>
      </c>
      <c r="B3359" s="137"/>
      <c r="C3359" s="137" t="s">
        <v>2748</v>
      </c>
      <c r="D3359" s="137" t="s">
        <v>2756</v>
      </c>
    </row>
    <row r="3360" spans="1:4" ht="20.100000000000001" customHeight="1">
      <c r="A3360" s="137">
        <v>4358</v>
      </c>
      <c r="B3360" s="137"/>
      <c r="C3360" s="137" t="s">
        <v>2748</v>
      </c>
      <c r="D3360" s="137" t="s">
        <v>2757</v>
      </c>
    </row>
    <row r="3361" spans="1:4" ht="20.100000000000001" customHeight="1">
      <c r="A3361" s="137">
        <v>4359</v>
      </c>
      <c r="B3361" s="137"/>
      <c r="C3361" s="137" t="s">
        <v>2748</v>
      </c>
      <c r="D3361" s="137" t="s">
        <v>2758</v>
      </c>
    </row>
    <row r="3362" spans="1:4" ht="20.100000000000001" customHeight="1">
      <c r="A3362" s="137">
        <v>4360</v>
      </c>
      <c r="B3362" s="137"/>
      <c r="C3362" s="137" t="s">
        <v>2748</v>
      </c>
      <c r="D3362" s="137" t="s">
        <v>2759</v>
      </c>
    </row>
    <row r="3363" spans="1:4" ht="20.100000000000001" customHeight="1">
      <c r="A3363" s="137">
        <v>4361</v>
      </c>
      <c r="B3363" s="137"/>
      <c r="C3363" s="137" t="s">
        <v>2748</v>
      </c>
      <c r="D3363" s="137" t="s">
        <v>2760</v>
      </c>
    </row>
    <row r="3364" spans="1:4" ht="20.100000000000001" customHeight="1">
      <c r="A3364" s="137">
        <v>4362</v>
      </c>
      <c r="B3364" s="137"/>
      <c r="C3364" s="137" t="s">
        <v>2748</v>
      </c>
      <c r="D3364" s="137" t="s">
        <v>2746</v>
      </c>
    </row>
    <row r="3365" spans="1:4" ht="20.100000000000001" customHeight="1">
      <c r="A3365" s="137">
        <v>4363</v>
      </c>
      <c r="B3365" s="137"/>
      <c r="C3365" s="137" t="s">
        <v>2748</v>
      </c>
      <c r="D3365" s="137" t="s">
        <v>2761</v>
      </c>
    </row>
    <row r="3366" spans="1:4" ht="20.100000000000001" customHeight="1">
      <c r="A3366" s="137">
        <v>4364</v>
      </c>
      <c r="B3366" s="137"/>
      <c r="C3366" s="137" t="s">
        <v>2748</v>
      </c>
      <c r="D3366" s="158"/>
    </row>
    <row r="3367" spans="1:4" ht="20.100000000000001" customHeight="1">
      <c r="A3367" s="137">
        <v>4365</v>
      </c>
      <c r="B3367" s="137"/>
      <c r="C3367" s="137" t="s">
        <v>2748</v>
      </c>
      <c r="D3367" s="158"/>
    </row>
    <row r="3368" spans="1:4" ht="20.100000000000001" customHeight="1">
      <c r="A3368" s="137">
        <v>4366</v>
      </c>
      <c r="B3368" s="137"/>
      <c r="C3368" s="137" t="s">
        <v>2748</v>
      </c>
      <c r="D3368" s="158"/>
    </row>
    <row r="3369" spans="1:4" ht="20.100000000000001" customHeight="1">
      <c r="A3369" s="137">
        <v>4367</v>
      </c>
      <c r="B3369" s="137"/>
      <c r="C3369" s="137" t="s">
        <v>2748</v>
      </c>
      <c r="D3369" s="158"/>
    </row>
    <row r="3370" spans="1:4" ht="20.100000000000001" customHeight="1">
      <c r="A3370" s="137">
        <v>4368</v>
      </c>
      <c r="B3370" s="137"/>
      <c r="C3370" s="137" t="s">
        <v>2748</v>
      </c>
      <c r="D3370" s="158"/>
    </row>
    <row r="3371" spans="1:4" ht="20.100000000000001" customHeight="1">
      <c r="A3371" s="137">
        <v>4369</v>
      </c>
      <c r="B3371" s="137"/>
      <c r="C3371" s="137" t="s">
        <v>2748</v>
      </c>
      <c r="D3371" s="158"/>
    </row>
    <row r="3372" spans="1:4" ht="20.100000000000001" customHeight="1">
      <c r="A3372" s="137">
        <v>4370</v>
      </c>
      <c r="B3372" s="137"/>
      <c r="C3372" s="137" t="s">
        <v>2762</v>
      </c>
      <c r="D3372" s="137" t="s">
        <v>2763</v>
      </c>
    </row>
    <row r="3373" spans="1:4" ht="20.100000000000001" customHeight="1">
      <c r="A3373" s="137">
        <v>4371</v>
      </c>
      <c r="B3373" s="137"/>
      <c r="C3373" s="137" t="s">
        <v>2762</v>
      </c>
      <c r="D3373" s="137" t="s">
        <v>2764</v>
      </c>
    </row>
    <row r="3374" spans="1:4" ht="20.100000000000001" customHeight="1">
      <c r="A3374" s="137">
        <v>4372</v>
      </c>
      <c r="B3374" s="137"/>
      <c r="C3374" s="137" t="s">
        <v>2762</v>
      </c>
      <c r="D3374" s="137" t="s">
        <v>2765</v>
      </c>
    </row>
    <row r="3375" spans="1:4" ht="20.100000000000001" customHeight="1">
      <c r="A3375" s="137">
        <v>4373</v>
      </c>
      <c r="B3375" s="137"/>
      <c r="C3375" s="137" t="s">
        <v>2762</v>
      </c>
      <c r="D3375" s="137" t="s">
        <v>2766</v>
      </c>
    </row>
    <row r="3376" spans="1:4" ht="20.100000000000001" customHeight="1">
      <c r="A3376" s="137">
        <v>4374</v>
      </c>
      <c r="B3376" s="137"/>
      <c r="C3376" s="137" t="s">
        <v>2762</v>
      </c>
      <c r="D3376" s="137" t="s">
        <v>2767</v>
      </c>
    </row>
    <row r="3377" spans="1:4" ht="20.100000000000001" customHeight="1">
      <c r="A3377" s="137">
        <v>4375</v>
      </c>
      <c r="B3377" s="137"/>
      <c r="C3377" s="137" t="s">
        <v>2762</v>
      </c>
      <c r="D3377" s="137" t="s">
        <v>2768</v>
      </c>
    </row>
    <row r="3378" spans="1:4" ht="20.100000000000001" customHeight="1">
      <c r="A3378" s="137">
        <v>4376</v>
      </c>
      <c r="B3378" s="137"/>
      <c r="C3378" s="137" t="s">
        <v>2762</v>
      </c>
      <c r="D3378" s="137" t="s">
        <v>2769</v>
      </c>
    </row>
    <row r="3379" spans="1:4" ht="20.100000000000001" customHeight="1">
      <c r="A3379" s="137">
        <v>4377</v>
      </c>
      <c r="B3379" s="137"/>
      <c r="C3379" s="137" t="s">
        <v>2762</v>
      </c>
      <c r="D3379" s="137" t="s">
        <v>2770</v>
      </c>
    </row>
    <row r="3380" spans="1:4" ht="20.100000000000001" customHeight="1">
      <c r="A3380" s="137">
        <v>4378</v>
      </c>
      <c r="B3380" s="137"/>
      <c r="C3380" s="137" t="s">
        <v>2762</v>
      </c>
      <c r="D3380" s="137" t="s">
        <v>2771</v>
      </c>
    </row>
    <row r="3381" spans="1:4" ht="20.100000000000001" customHeight="1">
      <c r="A3381" s="137">
        <v>4379</v>
      </c>
      <c r="B3381" s="137"/>
      <c r="C3381" s="137" t="s">
        <v>2762</v>
      </c>
      <c r="D3381" s="137" t="s">
        <v>2772</v>
      </c>
    </row>
    <row r="3382" spans="1:4" ht="20.100000000000001" customHeight="1">
      <c r="A3382" s="137">
        <v>4380</v>
      </c>
      <c r="B3382" s="137"/>
      <c r="C3382" s="137" t="s">
        <v>2762</v>
      </c>
      <c r="D3382" s="137" t="s">
        <v>2773</v>
      </c>
    </row>
    <row r="3383" spans="1:4" ht="20.100000000000001" customHeight="1">
      <c r="A3383" s="137">
        <v>4381</v>
      </c>
      <c r="B3383" s="137"/>
      <c r="C3383" s="137" t="s">
        <v>2762</v>
      </c>
      <c r="D3383" s="137" t="s">
        <v>2747</v>
      </c>
    </row>
    <row r="3384" spans="1:4" ht="20.100000000000001" customHeight="1">
      <c r="A3384" s="137">
        <v>4382</v>
      </c>
      <c r="B3384" s="137"/>
      <c r="C3384" s="137" t="s">
        <v>2762</v>
      </c>
      <c r="D3384" s="158"/>
    </row>
    <row r="3385" spans="1:4" ht="20.100000000000001" customHeight="1">
      <c r="A3385" s="137">
        <v>4383</v>
      </c>
      <c r="B3385" s="137"/>
      <c r="C3385" s="137" t="s">
        <v>2762</v>
      </c>
      <c r="D3385" s="158"/>
    </row>
    <row r="3386" spans="1:4" ht="20.100000000000001" customHeight="1">
      <c r="A3386" s="137">
        <v>4384</v>
      </c>
      <c r="B3386" s="137"/>
      <c r="C3386" s="137" t="s">
        <v>2762</v>
      </c>
      <c r="D3386" s="158"/>
    </row>
    <row r="3387" spans="1:4" ht="20.100000000000001" customHeight="1">
      <c r="A3387" s="137">
        <v>4385</v>
      </c>
      <c r="B3387" s="137"/>
      <c r="C3387" s="137" t="s">
        <v>2762</v>
      </c>
      <c r="D3387" s="158"/>
    </row>
    <row r="3388" spans="1:4" ht="20.100000000000001" customHeight="1">
      <c r="A3388" s="137">
        <v>4386</v>
      </c>
      <c r="B3388" s="137"/>
      <c r="C3388" s="137" t="s">
        <v>2762</v>
      </c>
      <c r="D3388" s="158"/>
    </row>
    <row r="3389" spans="1:4" ht="20.100000000000001" customHeight="1">
      <c r="A3389" s="137">
        <v>4387</v>
      </c>
      <c r="B3389" s="137"/>
      <c r="C3389" s="137" t="s">
        <v>2762</v>
      </c>
      <c r="D3389" s="158"/>
    </row>
    <row r="3390" spans="1:4" ht="20.100000000000001" customHeight="1">
      <c r="A3390" s="137">
        <v>4388</v>
      </c>
      <c r="B3390" s="137"/>
      <c r="C3390" s="137" t="s">
        <v>2762</v>
      </c>
      <c r="D3390" s="158"/>
    </row>
    <row r="3391" spans="1:4" ht="20.100000000000001" customHeight="1">
      <c r="A3391" s="137">
        <v>4389</v>
      </c>
      <c r="B3391" s="137"/>
      <c r="C3391" s="137" t="s">
        <v>2762</v>
      </c>
      <c r="D3391" s="158"/>
    </row>
    <row r="3392" spans="1:4" ht="20.100000000000001" customHeight="1">
      <c r="A3392" s="137">
        <v>4390</v>
      </c>
      <c r="B3392" s="137"/>
      <c r="C3392" s="137" t="s">
        <v>2784</v>
      </c>
      <c r="D3392" s="137" t="s">
        <v>2785</v>
      </c>
    </row>
    <row r="3393" spans="1:4" ht="20.100000000000001" customHeight="1">
      <c r="A3393" s="137">
        <v>4391</v>
      </c>
      <c r="B3393" s="137"/>
      <c r="C3393" s="137" t="s">
        <v>2784</v>
      </c>
      <c r="D3393" s="137" t="s">
        <v>2786</v>
      </c>
    </row>
    <row r="3394" spans="1:4" ht="20.100000000000001" customHeight="1">
      <c r="A3394" s="137">
        <v>4392</v>
      </c>
      <c r="B3394" s="137"/>
      <c r="C3394" s="137" t="s">
        <v>2784</v>
      </c>
      <c r="D3394" s="137" t="s">
        <v>2787</v>
      </c>
    </row>
    <row r="3395" spans="1:4" ht="20.100000000000001" customHeight="1">
      <c r="A3395" s="137">
        <v>4393</v>
      </c>
      <c r="B3395" s="137"/>
      <c r="C3395" s="137" t="s">
        <v>2784</v>
      </c>
      <c r="D3395" s="137" t="s">
        <v>2788</v>
      </c>
    </row>
    <row r="3396" spans="1:4" ht="20.100000000000001" customHeight="1">
      <c r="A3396" s="137">
        <v>4394</v>
      </c>
      <c r="B3396" s="137"/>
      <c r="C3396" s="137" t="s">
        <v>2784</v>
      </c>
      <c r="D3396" s="137" t="s">
        <v>2789</v>
      </c>
    </row>
    <row r="3397" spans="1:4" ht="20.100000000000001" customHeight="1">
      <c r="A3397" s="137">
        <v>4395</v>
      </c>
      <c r="B3397" s="137"/>
      <c r="C3397" s="137" t="s">
        <v>2784</v>
      </c>
      <c r="D3397" s="137" t="s">
        <v>2790</v>
      </c>
    </row>
    <row r="3398" spans="1:4" ht="20.100000000000001" customHeight="1">
      <c r="A3398" s="137">
        <v>4396</v>
      </c>
      <c r="B3398" s="137"/>
      <c r="C3398" s="137" t="s">
        <v>2784</v>
      </c>
      <c r="D3398" s="137" t="s">
        <v>2791</v>
      </c>
    </row>
    <row r="3399" spans="1:4" ht="20.100000000000001" customHeight="1">
      <c r="A3399" s="137">
        <v>4397</v>
      </c>
      <c r="B3399" s="137"/>
      <c r="C3399" s="137" t="s">
        <v>2784</v>
      </c>
      <c r="D3399" s="137" t="s">
        <v>2792</v>
      </c>
    </row>
    <row r="3400" spans="1:4" ht="20.100000000000001" customHeight="1">
      <c r="A3400" s="137">
        <v>4398</v>
      </c>
      <c r="B3400" s="137"/>
      <c r="C3400" s="137" t="s">
        <v>2784</v>
      </c>
      <c r="D3400" s="137" t="s">
        <v>2793</v>
      </c>
    </row>
    <row r="3401" spans="1:4" ht="20.100000000000001" customHeight="1">
      <c r="A3401" s="137">
        <v>4399</v>
      </c>
      <c r="B3401" s="137"/>
      <c r="C3401" s="137" t="s">
        <v>2784</v>
      </c>
      <c r="D3401" s="137" t="s">
        <v>2794</v>
      </c>
    </row>
    <row r="3402" spans="1:4" ht="20.100000000000001" customHeight="1">
      <c r="A3402" s="137">
        <v>4400</v>
      </c>
      <c r="B3402" s="137"/>
      <c r="C3402" s="137" t="s">
        <v>2784</v>
      </c>
      <c r="D3402" s="137" t="s">
        <v>2795</v>
      </c>
    </row>
    <row r="3403" spans="1:4" ht="20.100000000000001" customHeight="1">
      <c r="A3403" s="137">
        <v>4401</v>
      </c>
      <c r="B3403" s="137"/>
      <c r="C3403" s="137" t="s">
        <v>2784</v>
      </c>
      <c r="D3403" s="137" t="s">
        <v>2796</v>
      </c>
    </row>
    <row r="3404" spans="1:4" ht="20.100000000000001" customHeight="1">
      <c r="A3404" s="137">
        <v>4402</v>
      </c>
      <c r="B3404" s="137"/>
      <c r="C3404" s="137" t="s">
        <v>2784</v>
      </c>
      <c r="D3404" s="158"/>
    </row>
    <row r="3405" spans="1:4" ht="20.100000000000001" customHeight="1">
      <c r="A3405" s="137">
        <v>4403</v>
      </c>
      <c r="B3405" s="137"/>
      <c r="C3405" s="137" t="s">
        <v>2784</v>
      </c>
      <c r="D3405" s="158"/>
    </row>
    <row r="3406" spans="1:4" ht="20.100000000000001" customHeight="1">
      <c r="A3406" s="137">
        <v>4404</v>
      </c>
      <c r="B3406" s="137"/>
      <c r="C3406" s="137" t="s">
        <v>2784</v>
      </c>
      <c r="D3406" s="158"/>
    </row>
    <row r="3407" spans="1:4" ht="20.100000000000001" customHeight="1">
      <c r="A3407" s="137">
        <v>4405</v>
      </c>
      <c r="B3407" s="137"/>
      <c r="C3407" s="137" t="s">
        <v>2784</v>
      </c>
      <c r="D3407" s="158"/>
    </row>
    <row r="3408" spans="1:4" ht="20.100000000000001" customHeight="1">
      <c r="A3408" s="137">
        <v>4406</v>
      </c>
      <c r="B3408" s="137"/>
      <c r="C3408" s="137" t="s">
        <v>2784</v>
      </c>
      <c r="D3408" s="158"/>
    </row>
    <row r="3409" spans="1:4" ht="20.100000000000001" customHeight="1">
      <c r="A3409" s="137">
        <v>4407</v>
      </c>
      <c r="B3409" s="137"/>
      <c r="C3409" s="137" t="s">
        <v>2784</v>
      </c>
      <c r="D3409" s="158"/>
    </row>
    <row r="3410" spans="1:4" ht="20.100000000000001" customHeight="1">
      <c r="A3410" s="137">
        <v>4408</v>
      </c>
      <c r="B3410" s="137"/>
      <c r="C3410" s="137" t="s">
        <v>1921</v>
      </c>
      <c r="D3410" s="137" t="s">
        <v>2785</v>
      </c>
    </row>
    <row r="3411" spans="1:4" ht="20.100000000000001" customHeight="1">
      <c r="A3411" s="137">
        <v>4409</v>
      </c>
      <c r="B3411" s="137"/>
      <c r="C3411" s="137" t="s">
        <v>1921</v>
      </c>
      <c r="D3411" s="137" t="s">
        <v>2797</v>
      </c>
    </row>
    <row r="3412" spans="1:4" ht="20.100000000000001" customHeight="1">
      <c r="A3412" s="137">
        <v>4410</v>
      </c>
      <c r="B3412" s="137"/>
      <c r="C3412" s="137" t="s">
        <v>1921</v>
      </c>
      <c r="D3412" s="137" t="s">
        <v>2787</v>
      </c>
    </row>
    <row r="3413" spans="1:4" ht="20.100000000000001" customHeight="1">
      <c r="A3413" s="137">
        <v>4411</v>
      </c>
      <c r="B3413" s="137"/>
      <c r="C3413" s="137" t="s">
        <v>1921</v>
      </c>
      <c r="D3413" s="137" t="s">
        <v>2798</v>
      </c>
    </row>
    <row r="3414" spans="1:4" ht="20.100000000000001" customHeight="1">
      <c r="A3414" s="137">
        <v>4412</v>
      </c>
      <c r="B3414" s="137"/>
      <c r="C3414" s="137" t="s">
        <v>1921</v>
      </c>
      <c r="D3414" s="137" t="s">
        <v>2799</v>
      </c>
    </row>
    <row r="3415" spans="1:4" ht="20.100000000000001" customHeight="1">
      <c r="A3415" s="137">
        <v>4413</v>
      </c>
      <c r="B3415" s="137"/>
      <c r="C3415" s="137" t="s">
        <v>1921</v>
      </c>
      <c r="D3415" s="137" t="s">
        <v>2790</v>
      </c>
    </row>
    <row r="3416" spans="1:4" ht="20.100000000000001" customHeight="1">
      <c r="A3416" s="137">
        <v>4414</v>
      </c>
      <c r="B3416" s="137"/>
      <c r="C3416" s="137" t="s">
        <v>1921</v>
      </c>
      <c r="D3416" s="137" t="s">
        <v>2791</v>
      </c>
    </row>
    <row r="3417" spans="1:4" ht="20.100000000000001" customHeight="1">
      <c r="A3417" s="137">
        <v>4415</v>
      </c>
      <c r="B3417" s="137"/>
      <c r="C3417" s="137" t="s">
        <v>1921</v>
      </c>
      <c r="D3417" s="137" t="s">
        <v>2800</v>
      </c>
    </row>
    <row r="3418" spans="1:4" ht="20.100000000000001" customHeight="1">
      <c r="A3418" s="137">
        <v>4416</v>
      </c>
      <c r="B3418" s="137"/>
      <c r="C3418" s="137" t="s">
        <v>1921</v>
      </c>
      <c r="D3418" s="137" t="s">
        <v>2801</v>
      </c>
    </row>
    <row r="3419" spans="1:4" ht="20.100000000000001" customHeight="1">
      <c r="A3419" s="137">
        <v>4417</v>
      </c>
      <c r="B3419" s="137"/>
      <c r="C3419" s="137" t="s">
        <v>1921</v>
      </c>
      <c r="D3419" s="137" t="s">
        <v>2802</v>
      </c>
    </row>
    <row r="3420" spans="1:4" ht="20.100000000000001" customHeight="1">
      <c r="A3420" s="137">
        <v>4418</v>
      </c>
      <c r="B3420" s="137"/>
      <c r="C3420" s="137" t="s">
        <v>1921</v>
      </c>
      <c r="D3420" s="137" t="s">
        <v>2796</v>
      </c>
    </row>
    <row r="3421" spans="1:4" ht="20.100000000000001" customHeight="1">
      <c r="A3421" s="137">
        <v>4419</v>
      </c>
      <c r="B3421" s="137"/>
      <c r="C3421" s="137" t="s">
        <v>1921</v>
      </c>
      <c r="D3421" s="158"/>
    </row>
    <row r="3422" spans="1:4" ht="20.100000000000001" customHeight="1">
      <c r="A3422" s="137">
        <v>4420</v>
      </c>
      <c r="B3422" s="137"/>
      <c r="C3422" s="137" t="s">
        <v>2803</v>
      </c>
      <c r="D3422" s="137" t="s">
        <v>1954</v>
      </c>
    </row>
    <row r="3423" spans="1:4" ht="20.100000000000001" customHeight="1">
      <c r="A3423" s="137">
        <v>4421</v>
      </c>
      <c r="B3423" s="137"/>
      <c r="C3423" s="137" t="s">
        <v>2803</v>
      </c>
      <c r="D3423" s="137" t="s">
        <v>1955</v>
      </c>
    </row>
    <row r="3424" spans="1:4" ht="20.100000000000001" customHeight="1">
      <c r="A3424" s="137">
        <v>4422</v>
      </c>
      <c r="B3424" s="137"/>
      <c r="C3424" s="137" t="s">
        <v>2803</v>
      </c>
      <c r="D3424" s="137" t="s">
        <v>1956</v>
      </c>
    </row>
    <row r="3425" spans="1:4" ht="20.100000000000001" customHeight="1">
      <c r="A3425" s="137">
        <v>4423</v>
      </c>
      <c r="B3425" s="137"/>
      <c r="C3425" s="137" t="s">
        <v>2803</v>
      </c>
      <c r="D3425" s="137" t="s">
        <v>1957</v>
      </c>
    </row>
    <row r="3426" spans="1:4" ht="20.100000000000001" customHeight="1">
      <c r="A3426" s="137">
        <v>4424</v>
      </c>
      <c r="B3426" s="137"/>
      <c r="C3426" s="137" t="s">
        <v>2803</v>
      </c>
      <c r="D3426" s="137" t="s">
        <v>1958</v>
      </c>
    </row>
    <row r="3427" spans="1:4" ht="20.100000000000001" customHeight="1">
      <c r="A3427" s="137">
        <v>4425</v>
      </c>
      <c r="B3427" s="137"/>
      <c r="C3427" s="137" t="s">
        <v>2803</v>
      </c>
      <c r="D3427" s="137" t="s">
        <v>1959</v>
      </c>
    </row>
    <row r="3428" spans="1:4" ht="20.100000000000001" customHeight="1">
      <c r="A3428" s="137">
        <v>4426</v>
      </c>
      <c r="B3428" s="137"/>
      <c r="C3428" s="137" t="s">
        <v>2803</v>
      </c>
      <c r="D3428" s="137" t="s">
        <v>1960</v>
      </c>
    </row>
    <row r="3429" spans="1:4" ht="20.100000000000001" customHeight="1">
      <c r="A3429" s="137">
        <v>4427</v>
      </c>
      <c r="B3429" s="137"/>
      <c r="C3429" s="137" t="s">
        <v>2803</v>
      </c>
      <c r="D3429" s="137" t="s">
        <v>1961</v>
      </c>
    </row>
    <row r="3430" spans="1:4" ht="20.100000000000001" customHeight="1">
      <c r="A3430" s="137">
        <v>4428</v>
      </c>
      <c r="B3430" s="137"/>
      <c r="C3430" s="137" t="s">
        <v>2803</v>
      </c>
      <c r="D3430" s="137" t="s">
        <v>1962</v>
      </c>
    </row>
    <row r="3431" spans="1:4" ht="20.100000000000001" customHeight="1">
      <c r="A3431" s="137">
        <v>4429</v>
      </c>
      <c r="B3431" s="137"/>
      <c r="C3431" s="137" t="s">
        <v>2803</v>
      </c>
      <c r="D3431" s="137" t="s">
        <v>1963</v>
      </c>
    </row>
    <row r="3432" spans="1:4" ht="20.100000000000001" customHeight="1">
      <c r="A3432" s="137">
        <v>4430</v>
      </c>
      <c r="B3432" s="137"/>
      <c r="C3432" s="137" t="s">
        <v>2803</v>
      </c>
      <c r="D3432" s="137" t="s">
        <v>1964</v>
      </c>
    </row>
    <row r="3433" spans="1:4" ht="20.100000000000001" customHeight="1">
      <c r="A3433" s="137">
        <v>4431</v>
      </c>
      <c r="B3433" s="137"/>
      <c r="C3433" s="137" t="s">
        <v>2803</v>
      </c>
      <c r="D3433" s="158"/>
    </row>
    <row r="3434" spans="1:4" ht="20.100000000000001" customHeight="1">
      <c r="A3434" s="137">
        <v>4432</v>
      </c>
      <c r="B3434" s="137"/>
      <c r="C3434" s="137" t="s">
        <v>2803</v>
      </c>
      <c r="D3434" s="158"/>
    </row>
    <row r="3435" spans="1:4" ht="20.100000000000001" customHeight="1">
      <c r="A3435" s="137">
        <v>4433</v>
      </c>
      <c r="B3435" s="137"/>
      <c r="C3435" s="137" t="s">
        <v>2803</v>
      </c>
      <c r="D3435" s="158"/>
    </row>
    <row r="3436" spans="1:4" ht="20.100000000000001" customHeight="1">
      <c r="A3436" s="137">
        <v>4434</v>
      </c>
      <c r="B3436" s="137"/>
      <c r="C3436" s="137" t="s">
        <v>2803</v>
      </c>
      <c r="D3436" s="158"/>
    </row>
    <row r="3437" spans="1:4" ht="20.100000000000001" customHeight="1">
      <c r="A3437" s="137">
        <v>4435</v>
      </c>
      <c r="B3437" s="137"/>
      <c r="C3437" s="137" t="s">
        <v>2803</v>
      </c>
      <c r="D3437" s="158"/>
    </row>
    <row r="3438" spans="1:4" ht="20.100000000000001" customHeight="1">
      <c r="A3438" s="137">
        <v>4436</v>
      </c>
      <c r="B3438" s="137"/>
      <c r="C3438" s="137" t="s">
        <v>2803</v>
      </c>
      <c r="D3438" s="158"/>
    </row>
    <row r="3439" spans="1:4" ht="20.100000000000001" customHeight="1">
      <c r="A3439" s="137">
        <v>4437</v>
      </c>
      <c r="B3439" s="137"/>
      <c r="C3439" s="137" t="s">
        <v>2803</v>
      </c>
      <c r="D3439" s="158"/>
    </row>
    <row r="3440" spans="1:4" ht="20.100000000000001" customHeight="1">
      <c r="A3440" s="137">
        <v>4438</v>
      </c>
      <c r="B3440" s="137"/>
      <c r="C3440" s="137" t="s">
        <v>2803</v>
      </c>
      <c r="D3440" s="158"/>
    </row>
    <row r="3441" spans="1:4" ht="20.100000000000001" customHeight="1">
      <c r="A3441" s="137">
        <v>4439</v>
      </c>
      <c r="B3441" s="137"/>
      <c r="C3441" s="137" t="s">
        <v>2803</v>
      </c>
      <c r="D3441" s="158"/>
    </row>
    <row r="3442" spans="1:4" ht="20.100000000000001" customHeight="1">
      <c r="A3442" s="137">
        <v>4440</v>
      </c>
      <c r="B3442" s="137"/>
      <c r="C3442" s="137" t="s">
        <v>2804</v>
      </c>
      <c r="D3442" s="137" t="s">
        <v>1615</v>
      </c>
    </row>
    <row r="3443" spans="1:4" ht="20.100000000000001" customHeight="1">
      <c r="A3443" s="137">
        <v>4441</v>
      </c>
      <c r="B3443" s="137"/>
      <c r="C3443" s="137" t="s">
        <v>2804</v>
      </c>
      <c r="D3443" s="137" t="s">
        <v>2805</v>
      </c>
    </row>
    <row r="3444" spans="1:4" ht="20.100000000000001" customHeight="1">
      <c r="A3444" s="137">
        <v>4442</v>
      </c>
      <c r="B3444" s="137"/>
      <c r="C3444" s="137" t="s">
        <v>2804</v>
      </c>
      <c r="D3444" s="137" t="s">
        <v>2806</v>
      </c>
    </row>
    <row r="3445" spans="1:4" ht="20.100000000000001" customHeight="1">
      <c r="A3445" s="137">
        <v>4443</v>
      </c>
      <c r="B3445" s="137"/>
      <c r="C3445" s="137" t="s">
        <v>2804</v>
      </c>
      <c r="D3445" s="137" t="s">
        <v>2807</v>
      </c>
    </row>
    <row r="3446" spans="1:4" ht="20.100000000000001" customHeight="1">
      <c r="A3446" s="137">
        <v>4444</v>
      </c>
      <c r="B3446" s="137"/>
      <c r="C3446" s="137" t="s">
        <v>2804</v>
      </c>
      <c r="D3446" s="137" t="s">
        <v>2808</v>
      </c>
    </row>
    <row r="3447" spans="1:4" ht="20.100000000000001" customHeight="1">
      <c r="A3447" s="137">
        <v>4445</v>
      </c>
      <c r="B3447" s="137"/>
      <c r="C3447" s="137" t="s">
        <v>2804</v>
      </c>
      <c r="D3447" s="137" t="s">
        <v>2809</v>
      </c>
    </row>
    <row r="3448" spans="1:4" ht="20.100000000000001" customHeight="1">
      <c r="A3448" s="137">
        <v>4446</v>
      </c>
      <c r="B3448" s="137"/>
      <c r="C3448" s="137" t="s">
        <v>2804</v>
      </c>
      <c r="D3448" s="137" t="s">
        <v>2810</v>
      </c>
    </row>
    <row r="3449" spans="1:4" ht="20.100000000000001" customHeight="1">
      <c r="A3449" s="137">
        <v>4447</v>
      </c>
      <c r="B3449" s="137"/>
      <c r="C3449" s="137" t="s">
        <v>2804</v>
      </c>
      <c r="D3449" s="137" t="s">
        <v>2811</v>
      </c>
    </row>
    <row r="3450" spans="1:4" ht="20.100000000000001" customHeight="1">
      <c r="A3450" s="137">
        <v>4448</v>
      </c>
      <c r="B3450" s="137"/>
      <c r="C3450" s="137" t="s">
        <v>2804</v>
      </c>
      <c r="D3450" s="137" t="s">
        <v>2812</v>
      </c>
    </row>
    <row r="3451" spans="1:4" ht="20.100000000000001" customHeight="1">
      <c r="A3451" s="137">
        <v>4449</v>
      </c>
      <c r="B3451" s="137"/>
      <c r="C3451" s="137" t="s">
        <v>2804</v>
      </c>
      <c r="D3451" s="137" t="s">
        <v>2813</v>
      </c>
    </row>
    <row r="3452" spans="1:4" ht="20.100000000000001" customHeight="1">
      <c r="A3452" s="137">
        <v>4450</v>
      </c>
      <c r="B3452" s="137"/>
      <c r="C3452" s="137" t="s">
        <v>2804</v>
      </c>
      <c r="D3452" s="137" t="s">
        <v>2814</v>
      </c>
    </row>
    <row r="3453" spans="1:4" ht="20.100000000000001" customHeight="1">
      <c r="A3453" s="137">
        <v>4451</v>
      </c>
      <c r="B3453" s="137"/>
      <c r="C3453" s="137" t="s">
        <v>2804</v>
      </c>
      <c r="D3453" s="137" t="s">
        <v>2815</v>
      </c>
    </row>
    <row r="3454" spans="1:4" ht="20.100000000000001" customHeight="1">
      <c r="A3454" s="137">
        <v>4452</v>
      </c>
      <c r="B3454" s="137"/>
      <c r="C3454" s="137" t="s">
        <v>2804</v>
      </c>
      <c r="D3454" s="137" t="s">
        <v>2816</v>
      </c>
    </row>
    <row r="3455" spans="1:4" ht="20.100000000000001" customHeight="1">
      <c r="A3455" s="137">
        <v>4453</v>
      </c>
      <c r="B3455" s="137"/>
      <c r="C3455" s="137" t="s">
        <v>2804</v>
      </c>
      <c r="D3455" s="137" t="s">
        <v>2817</v>
      </c>
    </row>
    <row r="3456" spans="1:4" ht="20.100000000000001" customHeight="1">
      <c r="A3456" s="137">
        <v>4454</v>
      </c>
      <c r="B3456" s="137"/>
      <c r="C3456" s="137" t="s">
        <v>2804</v>
      </c>
      <c r="D3456" s="137" t="s">
        <v>2818</v>
      </c>
    </row>
    <row r="3457" spans="1:4" ht="20.100000000000001" customHeight="1">
      <c r="A3457" s="137">
        <v>4455</v>
      </c>
      <c r="B3457" s="137"/>
      <c r="C3457" s="137" t="s">
        <v>2804</v>
      </c>
      <c r="D3457" s="137" t="s">
        <v>2819</v>
      </c>
    </row>
    <row r="3458" spans="1:4" ht="20.100000000000001" customHeight="1">
      <c r="A3458" s="137">
        <v>4456</v>
      </c>
      <c r="B3458" s="137"/>
      <c r="C3458" s="137" t="s">
        <v>2804</v>
      </c>
      <c r="D3458" s="137" t="s">
        <v>2820</v>
      </c>
    </row>
    <row r="3459" spans="1:4" ht="20.100000000000001" customHeight="1">
      <c r="A3459" s="137">
        <v>4457</v>
      </c>
      <c r="B3459" s="137"/>
      <c r="C3459" s="137" t="s">
        <v>2804</v>
      </c>
      <c r="D3459" s="137" t="s">
        <v>2821</v>
      </c>
    </row>
    <row r="3460" spans="1:4" ht="20.100000000000001" customHeight="1">
      <c r="A3460" s="137">
        <v>4458</v>
      </c>
      <c r="B3460" s="137"/>
      <c r="C3460" s="137" t="s">
        <v>2804</v>
      </c>
      <c r="D3460" s="137" t="s">
        <v>2822</v>
      </c>
    </row>
    <row r="3461" spans="1:4" ht="20.100000000000001" customHeight="1">
      <c r="A3461" s="137">
        <v>4459</v>
      </c>
      <c r="B3461" s="137"/>
      <c r="C3461" s="137" t="s">
        <v>2804</v>
      </c>
      <c r="D3461" s="137" t="s">
        <v>2823</v>
      </c>
    </row>
    <row r="3462" spans="1:4" ht="20.100000000000001" customHeight="1">
      <c r="A3462" s="137">
        <v>4460</v>
      </c>
      <c r="B3462" s="137"/>
      <c r="C3462" s="137" t="s">
        <v>2804</v>
      </c>
      <c r="D3462" s="137" t="s">
        <v>2824</v>
      </c>
    </row>
    <row r="3463" spans="1:4" ht="20.100000000000001" customHeight="1">
      <c r="A3463" s="137">
        <v>4461</v>
      </c>
      <c r="B3463" s="137"/>
      <c r="C3463" s="137" t="s">
        <v>2804</v>
      </c>
      <c r="D3463" s="137" t="s">
        <v>2825</v>
      </c>
    </row>
    <row r="3464" spans="1:4" ht="20.100000000000001" customHeight="1">
      <c r="A3464" s="137">
        <v>4462</v>
      </c>
      <c r="B3464" s="137"/>
      <c r="C3464" s="137" t="s">
        <v>2804</v>
      </c>
      <c r="D3464" s="158"/>
    </row>
    <row r="3465" spans="1:4" ht="20.100000000000001" customHeight="1">
      <c r="A3465" s="137">
        <v>4463</v>
      </c>
      <c r="B3465" s="137"/>
      <c r="C3465" s="137" t="s">
        <v>2804</v>
      </c>
      <c r="D3465" s="158"/>
    </row>
    <row r="3466" spans="1:4" ht="20.100000000000001" customHeight="1">
      <c r="A3466" s="137">
        <v>4464</v>
      </c>
      <c r="B3466" s="137"/>
      <c r="C3466" s="137" t="s">
        <v>2804</v>
      </c>
      <c r="D3466" s="158"/>
    </row>
    <row r="3467" spans="1:4" ht="20.100000000000001" customHeight="1">
      <c r="A3467" s="137">
        <v>4465</v>
      </c>
      <c r="B3467" s="137"/>
      <c r="C3467" s="137" t="s">
        <v>2804</v>
      </c>
      <c r="D3467" s="158"/>
    </row>
    <row r="3468" spans="1:4" ht="20.100000000000001" customHeight="1">
      <c r="A3468" s="137">
        <v>4466</v>
      </c>
      <c r="B3468" s="137"/>
      <c r="C3468" s="137" t="s">
        <v>2804</v>
      </c>
      <c r="D3468" s="158"/>
    </row>
    <row r="3469" spans="1:4" ht="20.100000000000001" customHeight="1">
      <c r="A3469" s="137">
        <v>4467</v>
      </c>
      <c r="B3469" s="137"/>
      <c r="C3469" s="137" t="s">
        <v>2804</v>
      </c>
      <c r="D3469" s="158"/>
    </row>
    <row r="3470" spans="1:4" ht="20.100000000000001" customHeight="1">
      <c r="A3470" s="137">
        <v>4468</v>
      </c>
      <c r="B3470" s="137"/>
      <c r="C3470" s="137" t="s">
        <v>2804</v>
      </c>
      <c r="D3470" s="158"/>
    </row>
    <row r="3471" spans="1:4" ht="20.100000000000001" customHeight="1">
      <c r="A3471" s="137">
        <v>4469</v>
      </c>
      <c r="B3471" s="137"/>
      <c r="C3471" s="137" t="s">
        <v>2804</v>
      </c>
      <c r="D3471" s="158"/>
    </row>
    <row r="3472" spans="1:4" ht="20.100000000000001" customHeight="1">
      <c r="A3472" s="137">
        <v>4470</v>
      </c>
      <c r="B3472" s="137"/>
      <c r="C3472" s="137" t="s">
        <v>2826</v>
      </c>
      <c r="D3472" s="137" t="s">
        <v>1615</v>
      </c>
    </row>
    <row r="3473" spans="1:4" ht="20.100000000000001" customHeight="1">
      <c r="A3473" s="137">
        <v>4471</v>
      </c>
      <c r="B3473" s="137"/>
      <c r="C3473" s="137" t="s">
        <v>2826</v>
      </c>
      <c r="D3473" s="137" t="s">
        <v>2827</v>
      </c>
    </row>
    <row r="3474" spans="1:4" ht="20.100000000000001" customHeight="1">
      <c r="A3474" s="137">
        <v>4472</v>
      </c>
      <c r="B3474" s="137"/>
      <c r="C3474" s="137" t="s">
        <v>2826</v>
      </c>
      <c r="D3474" s="137" t="s">
        <v>2828</v>
      </c>
    </row>
    <row r="3475" spans="1:4" ht="20.100000000000001" customHeight="1">
      <c r="A3475" s="137">
        <v>4473</v>
      </c>
      <c r="B3475" s="137"/>
      <c r="C3475" s="137" t="s">
        <v>2826</v>
      </c>
      <c r="D3475" s="137" t="s">
        <v>2829</v>
      </c>
    </row>
    <row r="3476" spans="1:4" ht="20.100000000000001" customHeight="1">
      <c r="A3476" s="137">
        <v>4474</v>
      </c>
      <c r="B3476" s="137"/>
      <c r="C3476" s="137" t="s">
        <v>2826</v>
      </c>
      <c r="D3476" s="137" t="s">
        <v>2830</v>
      </c>
    </row>
    <row r="3477" spans="1:4" ht="20.100000000000001" customHeight="1">
      <c r="A3477" s="137">
        <v>4475</v>
      </c>
      <c r="B3477" s="137"/>
      <c r="C3477" s="137" t="s">
        <v>2826</v>
      </c>
      <c r="D3477" s="137" t="s">
        <v>2831</v>
      </c>
    </row>
    <row r="3478" spans="1:4" ht="20.100000000000001" customHeight="1">
      <c r="A3478" s="137">
        <v>4476</v>
      </c>
      <c r="B3478" s="137"/>
      <c r="C3478" s="137" t="s">
        <v>2826</v>
      </c>
      <c r="D3478" s="137" t="s">
        <v>2832</v>
      </c>
    </row>
    <row r="3479" spans="1:4" ht="20.100000000000001" customHeight="1">
      <c r="A3479" s="137">
        <v>4477</v>
      </c>
      <c r="B3479" s="137"/>
      <c r="C3479" s="137" t="s">
        <v>2826</v>
      </c>
      <c r="D3479" s="137" t="s">
        <v>2833</v>
      </c>
    </row>
    <row r="3480" spans="1:4" ht="20.100000000000001" customHeight="1">
      <c r="A3480" s="137">
        <v>4478</v>
      </c>
      <c r="B3480" s="137"/>
      <c r="C3480" s="137" t="s">
        <v>2826</v>
      </c>
      <c r="D3480" s="137" t="s">
        <v>2834</v>
      </c>
    </row>
    <row r="3481" spans="1:4" ht="20.100000000000001" customHeight="1">
      <c r="A3481" s="137">
        <v>4479</v>
      </c>
      <c r="B3481" s="137"/>
      <c r="C3481" s="137" t="s">
        <v>2826</v>
      </c>
      <c r="D3481" s="137" t="s">
        <v>2835</v>
      </c>
    </row>
    <row r="3482" spans="1:4" ht="20.100000000000001" customHeight="1">
      <c r="A3482" s="137">
        <v>4480</v>
      </c>
      <c r="B3482" s="137"/>
      <c r="C3482" s="137" t="s">
        <v>2826</v>
      </c>
      <c r="D3482" s="137" t="s">
        <v>2836</v>
      </c>
    </row>
    <row r="3483" spans="1:4" ht="20.100000000000001" customHeight="1">
      <c r="A3483" s="137">
        <v>4481</v>
      </c>
      <c r="B3483" s="137"/>
      <c r="C3483" s="137" t="s">
        <v>2826</v>
      </c>
      <c r="D3483" s="137" t="s">
        <v>2837</v>
      </c>
    </row>
    <row r="3484" spans="1:4" ht="20.100000000000001" customHeight="1">
      <c r="A3484" s="137">
        <v>4482</v>
      </c>
      <c r="B3484" s="137"/>
      <c r="C3484" s="137" t="s">
        <v>2826</v>
      </c>
      <c r="D3484" s="137" t="s">
        <v>2838</v>
      </c>
    </row>
    <row r="3485" spans="1:4" ht="20.100000000000001" customHeight="1">
      <c r="A3485" s="137">
        <v>4483</v>
      </c>
      <c r="B3485" s="137"/>
      <c r="C3485" s="137" t="s">
        <v>2826</v>
      </c>
      <c r="D3485" s="137" t="s">
        <v>2839</v>
      </c>
    </row>
    <row r="3486" spans="1:4" ht="20.100000000000001" customHeight="1">
      <c r="A3486" s="137">
        <v>4484</v>
      </c>
      <c r="B3486" s="137"/>
      <c r="C3486" s="137" t="s">
        <v>2826</v>
      </c>
      <c r="D3486" s="137" t="s">
        <v>2840</v>
      </c>
    </row>
    <row r="3487" spans="1:4" ht="20.100000000000001" customHeight="1">
      <c r="A3487" s="137">
        <v>4485</v>
      </c>
      <c r="B3487" s="137"/>
      <c r="C3487" s="137" t="s">
        <v>2826</v>
      </c>
      <c r="D3487" s="137" t="s">
        <v>2841</v>
      </c>
    </row>
    <row r="3488" spans="1:4" ht="20.100000000000001" customHeight="1">
      <c r="A3488" s="137">
        <v>4486</v>
      </c>
      <c r="B3488" s="137"/>
      <c r="C3488" s="137" t="s">
        <v>2826</v>
      </c>
      <c r="D3488" s="137" t="s">
        <v>2842</v>
      </c>
    </row>
    <row r="3489" spans="1:4" ht="20.100000000000001" customHeight="1">
      <c r="A3489" s="137">
        <v>4487</v>
      </c>
      <c r="B3489" s="137"/>
      <c r="C3489" s="137" t="s">
        <v>2826</v>
      </c>
      <c r="D3489" s="158"/>
    </row>
    <row r="3490" spans="1:4" ht="20.100000000000001" customHeight="1">
      <c r="A3490" s="137">
        <v>4488</v>
      </c>
      <c r="B3490" s="137"/>
      <c r="C3490" s="137" t="s">
        <v>2826</v>
      </c>
      <c r="D3490" s="158"/>
    </row>
    <row r="3491" spans="1:4" ht="20.100000000000001" customHeight="1">
      <c r="A3491" s="137">
        <v>4489</v>
      </c>
      <c r="B3491" s="137"/>
      <c r="C3491" s="137" t="s">
        <v>2826</v>
      </c>
      <c r="D3491" s="158"/>
    </row>
    <row r="3492" spans="1:4" ht="20.100000000000001" customHeight="1">
      <c r="A3492" s="137">
        <v>4490</v>
      </c>
      <c r="B3492" s="137"/>
      <c r="C3492" s="137" t="s">
        <v>2843</v>
      </c>
      <c r="D3492" s="137" t="s">
        <v>1615</v>
      </c>
    </row>
    <row r="3493" spans="1:4" ht="20.100000000000001" customHeight="1">
      <c r="A3493" s="137">
        <v>4491</v>
      </c>
      <c r="B3493" s="137"/>
      <c r="C3493" s="137" t="s">
        <v>2843</v>
      </c>
      <c r="D3493" s="137" t="s">
        <v>2844</v>
      </c>
    </row>
    <row r="3494" spans="1:4" ht="20.100000000000001" customHeight="1">
      <c r="A3494" s="137">
        <v>4492</v>
      </c>
      <c r="B3494" s="137"/>
      <c r="C3494" s="137" t="s">
        <v>2843</v>
      </c>
      <c r="D3494" s="137" t="s">
        <v>2845</v>
      </c>
    </row>
    <row r="3495" spans="1:4" ht="20.100000000000001" customHeight="1">
      <c r="A3495" s="137">
        <v>4493</v>
      </c>
      <c r="B3495" s="137"/>
      <c r="C3495" s="137" t="s">
        <v>2843</v>
      </c>
      <c r="D3495" s="137" t="s">
        <v>2846</v>
      </c>
    </row>
    <row r="3496" spans="1:4" ht="20.100000000000001" customHeight="1">
      <c r="A3496" s="137">
        <v>4494</v>
      </c>
      <c r="B3496" s="137"/>
      <c r="C3496" s="137" t="s">
        <v>2843</v>
      </c>
      <c r="D3496" s="137" t="s">
        <v>2847</v>
      </c>
    </row>
    <row r="3497" spans="1:4" ht="20.100000000000001" customHeight="1">
      <c r="A3497" s="137">
        <v>4495</v>
      </c>
      <c r="B3497" s="137"/>
      <c r="C3497" s="137" t="s">
        <v>2843</v>
      </c>
      <c r="D3497" s="137" t="s">
        <v>2848</v>
      </c>
    </row>
    <row r="3498" spans="1:4" ht="20.100000000000001" customHeight="1">
      <c r="A3498" s="137">
        <v>4496</v>
      </c>
      <c r="B3498" s="137"/>
      <c r="C3498" s="137" t="s">
        <v>2843</v>
      </c>
      <c r="D3498" s="137" t="s">
        <v>2849</v>
      </c>
    </row>
    <row r="3499" spans="1:4" ht="20.100000000000001" customHeight="1">
      <c r="A3499" s="137">
        <v>4497</v>
      </c>
      <c r="B3499" s="137"/>
      <c r="C3499" s="137" t="s">
        <v>2843</v>
      </c>
      <c r="D3499" s="137" t="s">
        <v>2850</v>
      </c>
    </row>
    <row r="3500" spans="1:4" ht="20.100000000000001" customHeight="1">
      <c r="A3500" s="137">
        <v>4498</v>
      </c>
      <c r="B3500" s="137"/>
      <c r="C3500" s="137" t="s">
        <v>2843</v>
      </c>
      <c r="D3500" s="137" t="s">
        <v>2851</v>
      </c>
    </row>
    <row r="3501" spans="1:4" ht="20.100000000000001" customHeight="1">
      <c r="A3501" s="137">
        <v>4499</v>
      </c>
      <c r="B3501" s="137"/>
      <c r="C3501" s="137" t="s">
        <v>2843</v>
      </c>
      <c r="D3501" s="137" t="s">
        <v>2852</v>
      </c>
    </row>
    <row r="3502" spans="1:4" ht="20.100000000000001" customHeight="1">
      <c r="A3502" s="137">
        <v>4500</v>
      </c>
      <c r="B3502" s="137"/>
      <c r="C3502" s="137" t="s">
        <v>2843</v>
      </c>
      <c r="D3502" s="137" t="s">
        <v>2853</v>
      </c>
    </row>
    <row r="3503" spans="1:4" ht="20.100000000000001" customHeight="1">
      <c r="A3503" s="137">
        <v>4501</v>
      </c>
      <c r="B3503" s="137"/>
      <c r="C3503" s="137" t="s">
        <v>2843</v>
      </c>
      <c r="D3503" s="137" t="s">
        <v>2854</v>
      </c>
    </row>
    <row r="3504" spans="1:4" ht="20.100000000000001" customHeight="1">
      <c r="A3504" s="137">
        <v>4502</v>
      </c>
      <c r="B3504" s="137"/>
      <c r="C3504" s="137" t="s">
        <v>2843</v>
      </c>
      <c r="D3504" s="137" t="s">
        <v>2855</v>
      </c>
    </row>
    <row r="3505" spans="1:4" ht="20.100000000000001" customHeight="1">
      <c r="A3505" s="137">
        <v>4503</v>
      </c>
      <c r="B3505" s="137"/>
      <c r="C3505" s="137" t="s">
        <v>2843</v>
      </c>
      <c r="D3505" s="137" t="s">
        <v>2856</v>
      </c>
    </row>
    <row r="3506" spans="1:4" ht="20.100000000000001" customHeight="1">
      <c r="A3506" s="137">
        <v>4504</v>
      </c>
      <c r="B3506" s="137"/>
      <c r="C3506" s="137" t="s">
        <v>2843</v>
      </c>
      <c r="D3506" s="137" t="s">
        <v>2857</v>
      </c>
    </row>
    <row r="3507" spans="1:4" ht="20.100000000000001" customHeight="1">
      <c r="A3507" s="137">
        <v>4505</v>
      </c>
      <c r="B3507" s="137"/>
      <c r="C3507" s="137" t="s">
        <v>2843</v>
      </c>
      <c r="D3507" s="137" t="s">
        <v>2858</v>
      </c>
    </row>
    <row r="3508" spans="1:4" ht="20.100000000000001" customHeight="1">
      <c r="A3508" s="137">
        <v>4506</v>
      </c>
      <c r="B3508" s="137"/>
      <c r="C3508" s="137" t="s">
        <v>2843</v>
      </c>
      <c r="D3508" s="137" t="s">
        <v>2859</v>
      </c>
    </row>
    <row r="3509" spans="1:4" ht="20.100000000000001" customHeight="1">
      <c r="A3509" s="137">
        <v>4507</v>
      </c>
      <c r="B3509" s="137"/>
      <c r="C3509" s="137" t="s">
        <v>2843</v>
      </c>
      <c r="D3509" s="137" t="s">
        <v>2860</v>
      </c>
    </row>
    <row r="3510" spans="1:4" ht="20.100000000000001" customHeight="1">
      <c r="A3510" s="137">
        <v>4508</v>
      </c>
      <c r="B3510" s="137"/>
      <c r="C3510" s="137" t="s">
        <v>2843</v>
      </c>
      <c r="D3510" s="158"/>
    </row>
    <row r="3511" spans="1:4" ht="20.100000000000001" customHeight="1">
      <c r="A3511" s="137">
        <v>4509</v>
      </c>
      <c r="B3511" s="137"/>
      <c r="C3511" s="137" t="s">
        <v>2843</v>
      </c>
      <c r="D3511" s="158"/>
    </row>
    <row r="3512" spans="1:4" ht="20.100000000000001" customHeight="1">
      <c r="A3512" s="137">
        <v>4510</v>
      </c>
      <c r="B3512" s="137"/>
      <c r="C3512" s="137" t="s">
        <v>2861</v>
      </c>
      <c r="D3512" s="137" t="s">
        <v>2862</v>
      </c>
    </row>
    <row r="3513" spans="1:4" ht="20.100000000000001" customHeight="1">
      <c r="A3513" s="137">
        <v>4511</v>
      </c>
      <c r="B3513" s="137"/>
      <c r="C3513" s="137" t="s">
        <v>2861</v>
      </c>
      <c r="D3513" s="137" t="s">
        <v>2844</v>
      </c>
    </row>
    <row r="3514" spans="1:4" ht="20.100000000000001" customHeight="1">
      <c r="A3514" s="137">
        <v>4512</v>
      </c>
      <c r="B3514" s="137"/>
      <c r="C3514" s="137" t="s">
        <v>2861</v>
      </c>
      <c r="D3514" s="137" t="s">
        <v>2845</v>
      </c>
    </row>
    <row r="3515" spans="1:4" ht="20.100000000000001" customHeight="1">
      <c r="A3515" s="137">
        <v>4513</v>
      </c>
      <c r="B3515" s="137"/>
      <c r="C3515" s="137" t="s">
        <v>2861</v>
      </c>
      <c r="D3515" s="137" t="s">
        <v>2846</v>
      </c>
    </row>
    <row r="3516" spans="1:4" ht="20.100000000000001" customHeight="1">
      <c r="A3516" s="137">
        <v>4514</v>
      </c>
      <c r="B3516" s="137"/>
      <c r="C3516" s="137" t="s">
        <v>2861</v>
      </c>
      <c r="D3516" s="137" t="s">
        <v>2847</v>
      </c>
    </row>
    <row r="3517" spans="1:4" ht="20.100000000000001" customHeight="1">
      <c r="A3517" s="137">
        <v>4515</v>
      </c>
      <c r="B3517" s="137"/>
      <c r="C3517" s="137" t="s">
        <v>2861</v>
      </c>
      <c r="D3517" s="137" t="s">
        <v>2848</v>
      </c>
    </row>
    <row r="3518" spans="1:4" ht="20.100000000000001" customHeight="1">
      <c r="A3518" s="137">
        <v>4516</v>
      </c>
      <c r="B3518" s="137"/>
      <c r="C3518" s="137" t="s">
        <v>2861</v>
      </c>
      <c r="D3518" s="137" t="s">
        <v>2849</v>
      </c>
    </row>
    <row r="3519" spans="1:4" ht="20.100000000000001" customHeight="1">
      <c r="A3519" s="137">
        <v>4517</v>
      </c>
      <c r="B3519" s="137"/>
      <c r="C3519" s="137" t="s">
        <v>2861</v>
      </c>
      <c r="D3519" s="137" t="s">
        <v>2850</v>
      </c>
    </row>
    <row r="3520" spans="1:4" ht="20.100000000000001" customHeight="1">
      <c r="A3520" s="137">
        <v>4518</v>
      </c>
      <c r="B3520" s="137"/>
      <c r="C3520" s="137" t="s">
        <v>2861</v>
      </c>
      <c r="D3520" s="137" t="s">
        <v>2851</v>
      </c>
    </row>
    <row r="3521" spans="1:4" ht="20.100000000000001" customHeight="1">
      <c r="A3521" s="137">
        <v>4519</v>
      </c>
      <c r="B3521" s="137"/>
      <c r="C3521" s="137" t="s">
        <v>2861</v>
      </c>
      <c r="D3521" s="137" t="s">
        <v>2852</v>
      </c>
    </row>
    <row r="3522" spans="1:4" ht="20.100000000000001" customHeight="1">
      <c r="A3522" s="137">
        <v>4520</v>
      </c>
      <c r="B3522" s="137"/>
      <c r="C3522" s="137" t="s">
        <v>2861</v>
      </c>
      <c r="D3522" s="137" t="s">
        <v>2853</v>
      </c>
    </row>
    <row r="3523" spans="1:4" ht="20.100000000000001" customHeight="1">
      <c r="A3523" s="137">
        <v>4521</v>
      </c>
      <c r="B3523" s="137"/>
      <c r="C3523" s="137" t="s">
        <v>2861</v>
      </c>
      <c r="D3523" s="137" t="s">
        <v>2854</v>
      </c>
    </row>
    <row r="3524" spans="1:4" ht="20.100000000000001" customHeight="1">
      <c r="A3524" s="137">
        <v>4522</v>
      </c>
      <c r="B3524" s="137"/>
      <c r="C3524" s="137" t="s">
        <v>2861</v>
      </c>
      <c r="D3524" s="137" t="s">
        <v>2855</v>
      </c>
    </row>
    <row r="3525" spans="1:4" ht="20.100000000000001" customHeight="1">
      <c r="A3525" s="137">
        <v>4523</v>
      </c>
      <c r="B3525" s="137"/>
      <c r="C3525" s="137" t="s">
        <v>2861</v>
      </c>
      <c r="D3525" s="137" t="s">
        <v>2856</v>
      </c>
    </row>
    <row r="3526" spans="1:4" ht="20.100000000000001" customHeight="1">
      <c r="A3526" s="137">
        <v>4524</v>
      </c>
      <c r="B3526" s="137"/>
      <c r="C3526" s="137" t="s">
        <v>2861</v>
      </c>
      <c r="D3526" s="137" t="s">
        <v>2857</v>
      </c>
    </row>
    <row r="3527" spans="1:4" ht="20.100000000000001" customHeight="1">
      <c r="A3527" s="137">
        <v>4525</v>
      </c>
      <c r="B3527" s="137"/>
      <c r="C3527" s="137" t="s">
        <v>2861</v>
      </c>
      <c r="D3527" s="137" t="s">
        <v>2858</v>
      </c>
    </row>
    <row r="3528" spans="1:4" ht="20.100000000000001" customHeight="1">
      <c r="A3528" s="137">
        <v>4526</v>
      </c>
      <c r="B3528" s="137"/>
      <c r="C3528" s="137" t="s">
        <v>2861</v>
      </c>
      <c r="D3528" s="137" t="s">
        <v>2859</v>
      </c>
    </row>
    <row r="3529" spans="1:4" ht="20.100000000000001" customHeight="1">
      <c r="A3529" s="137">
        <v>4527</v>
      </c>
      <c r="B3529" s="137"/>
      <c r="C3529" s="137" t="s">
        <v>2861</v>
      </c>
      <c r="D3529" s="137" t="s">
        <v>2860</v>
      </c>
    </row>
    <row r="3530" spans="1:4" ht="20.100000000000001" customHeight="1">
      <c r="A3530" s="137">
        <v>4528</v>
      </c>
      <c r="B3530" s="137"/>
      <c r="C3530" s="137" t="s">
        <v>2861</v>
      </c>
      <c r="D3530" s="137" t="s">
        <v>2807</v>
      </c>
    </row>
    <row r="3531" spans="1:4" ht="20.100000000000001" customHeight="1">
      <c r="A3531" s="137">
        <v>4529</v>
      </c>
      <c r="B3531" s="137"/>
      <c r="C3531" s="137" t="s">
        <v>2861</v>
      </c>
      <c r="D3531" s="137" t="s">
        <v>2808</v>
      </c>
    </row>
    <row r="3532" spans="1:4" ht="20.100000000000001" customHeight="1">
      <c r="A3532" s="137">
        <v>4530</v>
      </c>
      <c r="B3532" s="137"/>
      <c r="C3532" s="137" t="s">
        <v>2861</v>
      </c>
      <c r="D3532" s="137" t="s">
        <v>2809</v>
      </c>
    </row>
    <row r="3533" spans="1:4" ht="20.100000000000001" customHeight="1">
      <c r="A3533" s="137">
        <v>4531</v>
      </c>
      <c r="B3533" s="137"/>
      <c r="C3533" s="137" t="s">
        <v>2861</v>
      </c>
      <c r="D3533" s="137" t="s">
        <v>2810</v>
      </c>
    </row>
    <row r="3534" spans="1:4" ht="20.100000000000001" customHeight="1">
      <c r="A3534" s="137">
        <v>4532</v>
      </c>
      <c r="B3534" s="137"/>
      <c r="C3534" s="137" t="s">
        <v>2861</v>
      </c>
      <c r="D3534" s="137" t="s">
        <v>2811</v>
      </c>
    </row>
    <row r="3535" spans="1:4" ht="20.100000000000001" customHeight="1">
      <c r="A3535" s="137">
        <v>4533</v>
      </c>
      <c r="B3535" s="137"/>
      <c r="C3535" s="137" t="s">
        <v>2861</v>
      </c>
      <c r="D3535" s="137" t="s">
        <v>2812</v>
      </c>
    </row>
    <row r="3536" spans="1:4" ht="20.100000000000001" customHeight="1">
      <c r="A3536" s="137">
        <v>4534</v>
      </c>
      <c r="B3536" s="137"/>
      <c r="C3536" s="137" t="s">
        <v>2861</v>
      </c>
      <c r="D3536" s="137" t="s">
        <v>2813</v>
      </c>
    </row>
    <row r="3537" spans="1:4" ht="20.100000000000001" customHeight="1">
      <c r="A3537" s="137">
        <v>4535</v>
      </c>
      <c r="B3537" s="137"/>
      <c r="C3537" s="137" t="s">
        <v>2861</v>
      </c>
      <c r="D3537" s="137" t="s">
        <v>2814</v>
      </c>
    </row>
    <row r="3538" spans="1:4" ht="20.100000000000001" customHeight="1">
      <c r="A3538" s="137">
        <v>4536</v>
      </c>
      <c r="B3538" s="137"/>
      <c r="C3538" s="137" t="s">
        <v>2861</v>
      </c>
      <c r="D3538" s="158"/>
    </row>
    <row r="3539" spans="1:4" ht="20.100000000000001" customHeight="1">
      <c r="A3539" s="137">
        <v>4537</v>
      </c>
      <c r="B3539" s="137"/>
      <c r="C3539" s="137" t="s">
        <v>2861</v>
      </c>
      <c r="D3539" s="158"/>
    </row>
    <row r="3540" spans="1:4" ht="20.100000000000001" customHeight="1">
      <c r="A3540" s="137">
        <v>4538</v>
      </c>
      <c r="B3540" s="137"/>
      <c r="C3540" s="137" t="s">
        <v>2861</v>
      </c>
      <c r="D3540" s="158"/>
    </row>
    <row r="3541" spans="1:4" ht="20.100000000000001" customHeight="1">
      <c r="A3541" s="137">
        <v>4539</v>
      </c>
      <c r="B3541" s="137"/>
      <c r="C3541" s="137" t="s">
        <v>2861</v>
      </c>
      <c r="D3541" s="158"/>
    </row>
    <row r="3542" spans="1:4" ht="20.100000000000001" customHeight="1">
      <c r="A3542" s="137">
        <v>4540</v>
      </c>
      <c r="B3542" s="137"/>
      <c r="C3542" s="137" t="s">
        <v>2863</v>
      </c>
      <c r="D3542" s="137" t="s">
        <v>1615</v>
      </c>
    </row>
    <row r="3543" spans="1:4" ht="20.100000000000001" customHeight="1">
      <c r="A3543" s="137">
        <v>4541</v>
      </c>
      <c r="B3543" s="137"/>
      <c r="C3543" s="137" t="s">
        <v>2863</v>
      </c>
      <c r="D3543" s="137" t="s">
        <v>2805</v>
      </c>
    </row>
    <row r="3544" spans="1:4" ht="20.100000000000001" customHeight="1">
      <c r="A3544" s="137">
        <v>4542</v>
      </c>
      <c r="B3544" s="137"/>
      <c r="C3544" s="137" t="s">
        <v>2863</v>
      </c>
      <c r="D3544" s="137" t="s">
        <v>2806</v>
      </c>
    </row>
    <row r="3545" spans="1:4" ht="20.100000000000001" customHeight="1">
      <c r="A3545" s="137">
        <v>4543</v>
      </c>
      <c r="B3545" s="137"/>
      <c r="C3545" s="137" t="s">
        <v>2863</v>
      </c>
      <c r="D3545" s="137" t="s">
        <v>2807</v>
      </c>
    </row>
    <row r="3546" spans="1:4" ht="20.100000000000001" customHeight="1">
      <c r="A3546" s="137">
        <v>4544</v>
      </c>
      <c r="B3546" s="137"/>
      <c r="C3546" s="137" t="s">
        <v>2863</v>
      </c>
      <c r="D3546" s="137" t="s">
        <v>2808</v>
      </c>
    </row>
    <row r="3547" spans="1:4" ht="20.100000000000001" customHeight="1">
      <c r="A3547" s="137">
        <v>4545</v>
      </c>
      <c r="B3547" s="137"/>
      <c r="C3547" s="137" t="s">
        <v>2863</v>
      </c>
      <c r="D3547" s="137" t="s">
        <v>2809</v>
      </c>
    </row>
    <row r="3548" spans="1:4" ht="20.100000000000001" customHeight="1">
      <c r="A3548" s="137">
        <v>4546</v>
      </c>
      <c r="B3548" s="137"/>
      <c r="C3548" s="137" t="s">
        <v>2863</v>
      </c>
      <c r="D3548" s="137" t="s">
        <v>2810</v>
      </c>
    </row>
    <row r="3549" spans="1:4" ht="20.100000000000001" customHeight="1">
      <c r="A3549" s="137">
        <v>4547</v>
      </c>
      <c r="B3549" s="137"/>
      <c r="C3549" s="137" t="s">
        <v>2863</v>
      </c>
      <c r="D3549" s="137" t="s">
        <v>2811</v>
      </c>
    </row>
    <row r="3550" spans="1:4" ht="20.100000000000001" customHeight="1">
      <c r="A3550" s="137">
        <v>4548</v>
      </c>
      <c r="B3550" s="137"/>
      <c r="C3550" s="137" t="s">
        <v>2863</v>
      </c>
      <c r="D3550" s="137" t="s">
        <v>2864</v>
      </c>
    </row>
    <row r="3551" spans="1:4" ht="20.100000000000001" customHeight="1">
      <c r="A3551" s="137">
        <v>4549</v>
      </c>
      <c r="B3551" s="137"/>
      <c r="C3551" s="137" t="s">
        <v>2863</v>
      </c>
      <c r="D3551" s="137" t="s">
        <v>2812</v>
      </c>
    </row>
    <row r="3552" spans="1:4" ht="20.100000000000001" customHeight="1">
      <c r="A3552" s="137">
        <v>4550</v>
      </c>
      <c r="B3552" s="137"/>
      <c r="C3552" s="137" t="s">
        <v>2863</v>
      </c>
      <c r="D3552" s="137" t="s">
        <v>2865</v>
      </c>
    </row>
    <row r="3553" spans="1:4" ht="20.100000000000001" customHeight="1">
      <c r="A3553" s="137">
        <v>4551</v>
      </c>
      <c r="B3553" s="137"/>
      <c r="C3553" s="137" t="s">
        <v>2863</v>
      </c>
      <c r="D3553" s="137" t="s">
        <v>2813</v>
      </c>
    </row>
    <row r="3554" spans="1:4" ht="20.100000000000001" customHeight="1">
      <c r="A3554" s="137">
        <v>4552</v>
      </c>
      <c r="B3554" s="137"/>
      <c r="C3554" s="137" t="s">
        <v>2863</v>
      </c>
      <c r="D3554" s="137" t="s">
        <v>2814</v>
      </c>
    </row>
    <row r="3555" spans="1:4" ht="20.100000000000001" customHeight="1">
      <c r="A3555" s="137">
        <v>4553</v>
      </c>
      <c r="B3555" s="137"/>
      <c r="C3555" s="137" t="s">
        <v>2863</v>
      </c>
      <c r="D3555" s="137" t="s">
        <v>2815</v>
      </c>
    </row>
    <row r="3556" spans="1:4" ht="20.100000000000001" customHeight="1">
      <c r="A3556" s="137">
        <v>4554</v>
      </c>
      <c r="B3556" s="137"/>
      <c r="C3556" s="137" t="s">
        <v>2863</v>
      </c>
      <c r="D3556" s="137" t="s">
        <v>2816</v>
      </c>
    </row>
    <row r="3557" spans="1:4" ht="20.100000000000001" customHeight="1">
      <c r="A3557" s="137">
        <v>4555</v>
      </c>
      <c r="B3557" s="137"/>
      <c r="C3557" s="137" t="s">
        <v>2863</v>
      </c>
      <c r="D3557" s="137" t="s">
        <v>2817</v>
      </c>
    </row>
    <row r="3558" spans="1:4" ht="20.100000000000001" customHeight="1">
      <c r="A3558" s="137">
        <v>4556</v>
      </c>
      <c r="B3558" s="137"/>
      <c r="C3558" s="137" t="s">
        <v>2863</v>
      </c>
      <c r="D3558" s="137" t="s">
        <v>2818</v>
      </c>
    </row>
    <row r="3559" spans="1:4" ht="20.100000000000001" customHeight="1">
      <c r="A3559" s="137">
        <v>4557</v>
      </c>
      <c r="B3559" s="137"/>
      <c r="C3559" s="137" t="s">
        <v>2863</v>
      </c>
      <c r="D3559" s="137" t="s">
        <v>2819</v>
      </c>
    </row>
    <row r="3560" spans="1:4" ht="20.100000000000001" customHeight="1">
      <c r="A3560" s="137">
        <v>4558</v>
      </c>
      <c r="B3560" s="137"/>
      <c r="C3560" s="137" t="s">
        <v>2863</v>
      </c>
      <c r="D3560" s="137" t="s">
        <v>2820</v>
      </c>
    </row>
    <row r="3561" spans="1:4" ht="20.100000000000001" customHeight="1">
      <c r="A3561" s="137">
        <v>4559</v>
      </c>
      <c r="B3561" s="137"/>
      <c r="C3561" s="137" t="s">
        <v>2863</v>
      </c>
      <c r="D3561" s="137" t="s">
        <v>2821</v>
      </c>
    </row>
    <row r="3562" spans="1:4" ht="20.100000000000001" customHeight="1">
      <c r="A3562" s="137">
        <v>4560</v>
      </c>
      <c r="B3562" s="137"/>
      <c r="C3562" s="137" t="s">
        <v>2863</v>
      </c>
      <c r="D3562" s="137" t="s">
        <v>2822</v>
      </c>
    </row>
    <row r="3563" spans="1:4" ht="20.100000000000001" customHeight="1">
      <c r="A3563" s="137">
        <v>4561</v>
      </c>
      <c r="B3563" s="137"/>
      <c r="C3563" s="137" t="s">
        <v>2863</v>
      </c>
      <c r="D3563" s="137" t="s">
        <v>2823</v>
      </c>
    </row>
    <row r="3564" spans="1:4" ht="20.100000000000001" customHeight="1">
      <c r="A3564" s="137">
        <v>4562</v>
      </c>
      <c r="B3564" s="137"/>
      <c r="C3564" s="137" t="s">
        <v>2863</v>
      </c>
      <c r="D3564" s="137" t="s">
        <v>2824</v>
      </c>
    </row>
    <row r="3565" spans="1:4" ht="20.100000000000001" customHeight="1">
      <c r="A3565" s="137">
        <v>4563</v>
      </c>
      <c r="B3565" s="137"/>
      <c r="C3565" s="137" t="s">
        <v>2863</v>
      </c>
      <c r="D3565" s="137" t="s">
        <v>2825</v>
      </c>
    </row>
    <row r="3566" spans="1:4" ht="20.100000000000001" customHeight="1">
      <c r="A3566" s="137">
        <v>4564</v>
      </c>
      <c r="B3566" s="137"/>
      <c r="C3566" s="137" t="s">
        <v>2863</v>
      </c>
      <c r="D3566" s="137" t="s">
        <v>2842</v>
      </c>
    </row>
    <row r="3567" spans="1:4" ht="20.100000000000001" customHeight="1">
      <c r="A3567" s="137">
        <v>4565</v>
      </c>
      <c r="B3567" s="137"/>
      <c r="C3567" s="137" t="s">
        <v>2863</v>
      </c>
      <c r="D3567" s="158"/>
    </row>
    <row r="3568" spans="1:4" ht="20.100000000000001" customHeight="1">
      <c r="A3568" s="137">
        <v>4566</v>
      </c>
      <c r="B3568" s="137"/>
      <c r="C3568" s="137" t="s">
        <v>2863</v>
      </c>
      <c r="D3568" s="158"/>
    </row>
    <row r="3569" spans="1:4" ht="20.100000000000001" customHeight="1">
      <c r="A3569" s="137">
        <v>4567</v>
      </c>
      <c r="B3569" s="137"/>
      <c r="C3569" s="137" t="s">
        <v>2863</v>
      </c>
      <c r="D3569" s="158"/>
    </row>
    <row r="3570" spans="1:4" ht="20.100000000000001" customHeight="1">
      <c r="A3570" s="137">
        <v>4568</v>
      </c>
      <c r="B3570" s="137"/>
      <c r="C3570" s="137" t="s">
        <v>2863</v>
      </c>
      <c r="D3570" s="158"/>
    </row>
    <row r="3571" spans="1:4" ht="20.100000000000001" customHeight="1">
      <c r="A3571" s="137">
        <v>4569</v>
      </c>
      <c r="B3571" s="137"/>
      <c r="C3571" s="137" t="s">
        <v>2863</v>
      </c>
      <c r="D3571" s="158"/>
    </row>
    <row r="3572" spans="1:4" ht="20.100000000000001" customHeight="1">
      <c r="A3572" s="137">
        <v>4570</v>
      </c>
      <c r="B3572" s="137"/>
      <c r="C3572" s="137" t="s">
        <v>2866</v>
      </c>
      <c r="D3572" s="137" t="s">
        <v>1615</v>
      </c>
    </row>
    <row r="3573" spans="1:4" ht="20.100000000000001" customHeight="1">
      <c r="A3573" s="137">
        <v>4571</v>
      </c>
      <c r="B3573" s="137"/>
      <c r="C3573" s="137" t="s">
        <v>2866</v>
      </c>
      <c r="D3573" s="137" t="s">
        <v>2867</v>
      </c>
    </row>
    <row r="3574" spans="1:4" ht="20.100000000000001" customHeight="1">
      <c r="A3574" s="137">
        <v>4572</v>
      </c>
      <c r="B3574" s="137"/>
      <c r="C3574" s="137" t="s">
        <v>2866</v>
      </c>
      <c r="D3574" s="137" t="s">
        <v>2868</v>
      </c>
    </row>
    <row r="3575" spans="1:4" ht="20.100000000000001" customHeight="1">
      <c r="A3575" s="137">
        <v>4573</v>
      </c>
      <c r="B3575" s="137"/>
      <c r="C3575" s="137" t="s">
        <v>2866</v>
      </c>
      <c r="D3575" s="137" t="s">
        <v>2869</v>
      </c>
    </row>
    <row r="3576" spans="1:4" ht="20.100000000000001" customHeight="1">
      <c r="A3576" s="137">
        <v>4574</v>
      </c>
      <c r="B3576" s="137"/>
      <c r="C3576" s="137" t="s">
        <v>2866</v>
      </c>
      <c r="D3576" s="137" t="s">
        <v>2870</v>
      </c>
    </row>
    <row r="3577" spans="1:4" ht="20.100000000000001" customHeight="1">
      <c r="A3577" s="137">
        <v>4575</v>
      </c>
      <c r="B3577" s="137"/>
      <c r="C3577" s="137" t="s">
        <v>2866</v>
      </c>
      <c r="D3577" s="137" t="s">
        <v>2871</v>
      </c>
    </row>
    <row r="3578" spans="1:4" ht="20.100000000000001" customHeight="1">
      <c r="A3578" s="137">
        <v>4576</v>
      </c>
      <c r="B3578" s="137"/>
      <c r="C3578" s="137" t="s">
        <v>2866</v>
      </c>
      <c r="D3578" s="137" t="s">
        <v>2872</v>
      </c>
    </row>
    <row r="3579" spans="1:4" ht="20.100000000000001" customHeight="1">
      <c r="A3579" s="137">
        <v>4577</v>
      </c>
      <c r="B3579" s="137"/>
      <c r="C3579" s="137" t="s">
        <v>2866</v>
      </c>
      <c r="D3579" s="137" t="s">
        <v>2873</v>
      </c>
    </row>
    <row r="3580" spans="1:4" ht="20.100000000000001" customHeight="1">
      <c r="A3580" s="137">
        <v>4578</v>
      </c>
      <c r="B3580" s="137"/>
      <c r="C3580" s="137" t="s">
        <v>2866</v>
      </c>
      <c r="D3580" s="137" t="s">
        <v>2874</v>
      </c>
    </row>
    <row r="3581" spans="1:4" ht="20.100000000000001" customHeight="1">
      <c r="A3581" s="137">
        <v>4579</v>
      </c>
      <c r="B3581" s="137"/>
      <c r="C3581" s="137" t="s">
        <v>2866</v>
      </c>
      <c r="D3581" s="137" t="s">
        <v>2875</v>
      </c>
    </row>
    <row r="3582" spans="1:4" ht="20.100000000000001" customHeight="1">
      <c r="A3582" s="137">
        <v>4580</v>
      </c>
      <c r="B3582" s="137"/>
      <c r="C3582" s="137" t="s">
        <v>2866</v>
      </c>
      <c r="D3582" s="137" t="s">
        <v>2876</v>
      </c>
    </row>
    <row r="3583" spans="1:4" ht="20.100000000000001" customHeight="1">
      <c r="A3583" s="137">
        <v>4581</v>
      </c>
      <c r="B3583" s="137"/>
      <c r="C3583" s="137" t="s">
        <v>2866</v>
      </c>
      <c r="D3583" s="137" t="s">
        <v>2877</v>
      </c>
    </row>
    <row r="3584" spans="1:4" ht="20.100000000000001" customHeight="1">
      <c r="A3584" s="137">
        <v>4582</v>
      </c>
      <c r="B3584" s="137"/>
      <c r="C3584" s="137" t="s">
        <v>2866</v>
      </c>
      <c r="D3584" s="137" t="s">
        <v>2878</v>
      </c>
    </row>
    <row r="3585" spans="1:4" ht="20.100000000000001" customHeight="1">
      <c r="A3585" s="137">
        <v>4583</v>
      </c>
      <c r="B3585" s="137"/>
      <c r="C3585" s="137" t="s">
        <v>2866</v>
      </c>
      <c r="D3585" s="137" t="s">
        <v>2879</v>
      </c>
    </row>
    <row r="3586" spans="1:4" ht="20.100000000000001" customHeight="1">
      <c r="A3586" s="137">
        <v>4584</v>
      </c>
      <c r="B3586" s="137"/>
      <c r="C3586" s="137" t="s">
        <v>2866</v>
      </c>
      <c r="D3586" s="137" t="s">
        <v>2880</v>
      </c>
    </row>
    <row r="3587" spans="1:4" ht="20.100000000000001" customHeight="1">
      <c r="A3587" s="137">
        <v>4585</v>
      </c>
      <c r="B3587" s="137"/>
      <c r="C3587" s="137" t="s">
        <v>2866</v>
      </c>
      <c r="D3587" s="137" t="s">
        <v>2881</v>
      </c>
    </row>
    <row r="3588" spans="1:4" ht="20.100000000000001" customHeight="1">
      <c r="A3588" s="137">
        <v>4586</v>
      </c>
      <c r="B3588" s="137"/>
      <c r="C3588" s="137" t="s">
        <v>2866</v>
      </c>
      <c r="D3588" s="158"/>
    </row>
    <row r="3589" spans="1:4" ht="20.100000000000001" customHeight="1">
      <c r="A3589" s="137">
        <v>4587</v>
      </c>
      <c r="B3589" s="137"/>
      <c r="C3589" s="137" t="s">
        <v>2866</v>
      </c>
      <c r="D3589" s="158"/>
    </row>
    <row r="3590" spans="1:4" ht="20.100000000000001" customHeight="1">
      <c r="A3590" s="137">
        <v>4588</v>
      </c>
      <c r="B3590" s="137"/>
      <c r="C3590" s="137" t="s">
        <v>2866</v>
      </c>
      <c r="D3590" s="158"/>
    </row>
    <row r="3591" spans="1:4" ht="20.100000000000001" customHeight="1">
      <c r="A3591" s="137">
        <v>4589</v>
      </c>
      <c r="B3591" s="137"/>
      <c r="C3591" s="137" t="s">
        <v>2866</v>
      </c>
      <c r="D3591" s="158"/>
    </row>
    <row r="3592" spans="1:4" ht="20.100000000000001" customHeight="1">
      <c r="A3592" s="137">
        <v>4590</v>
      </c>
      <c r="B3592" s="137"/>
      <c r="C3592" s="137" t="s">
        <v>2866</v>
      </c>
      <c r="D3592" s="158"/>
    </row>
    <row r="3593" spans="1:4" ht="20.100000000000001" customHeight="1">
      <c r="A3593" s="137">
        <v>4591</v>
      </c>
      <c r="B3593" s="137"/>
      <c r="C3593" s="137" t="s">
        <v>2882</v>
      </c>
      <c r="D3593" s="137" t="s">
        <v>1615</v>
      </c>
    </row>
    <row r="3594" spans="1:4" ht="20.100000000000001" customHeight="1">
      <c r="A3594" s="137">
        <v>4592</v>
      </c>
      <c r="B3594" s="137"/>
      <c r="C3594" s="137" t="s">
        <v>2882</v>
      </c>
      <c r="D3594" s="137" t="s">
        <v>2883</v>
      </c>
    </row>
    <row r="3595" spans="1:4" ht="20.100000000000001" customHeight="1">
      <c r="A3595" s="137">
        <v>4593</v>
      </c>
      <c r="B3595" s="137"/>
      <c r="C3595" s="137" t="s">
        <v>2882</v>
      </c>
      <c r="D3595" s="137" t="s">
        <v>2868</v>
      </c>
    </row>
    <row r="3596" spans="1:4" ht="20.100000000000001" customHeight="1">
      <c r="A3596" s="137">
        <v>4594</v>
      </c>
      <c r="B3596" s="137"/>
      <c r="C3596" s="137" t="s">
        <v>2882</v>
      </c>
      <c r="D3596" s="137" t="s">
        <v>2869</v>
      </c>
    </row>
    <row r="3597" spans="1:4" ht="20.100000000000001" customHeight="1">
      <c r="A3597" s="137">
        <v>4595</v>
      </c>
      <c r="B3597" s="137"/>
      <c r="C3597" s="137" t="s">
        <v>2882</v>
      </c>
      <c r="D3597" s="137" t="s">
        <v>2870</v>
      </c>
    </row>
    <row r="3598" spans="1:4" ht="20.100000000000001" customHeight="1">
      <c r="A3598" s="137">
        <v>4596</v>
      </c>
      <c r="B3598" s="137"/>
      <c r="C3598" s="137" t="s">
        <v>2882</v>
      </c>
      <c r="D3598" s="137" t="s">
        <v>2871</v>
      </c>
    </row>
    <row r="3599" spans="1:4" ht="20.100000000000001" customHeight="1">
      <c r="A3599" s="137">
        <v>4597</v>
      </c>
      <c r="B3599" s="137"/>
      <c r="C3599" s="137" t="s">
        <v>2882</v>
      </c>
      <c r="D3599" s="137" t="s">
        <v>2872</v>
      </c>
    </row>
    <row r="3600" spans="1:4" ht="20.100000000000001" customHeight="1">
      <c r="A3600" s="137">
        <v>4598</v>
      </c>
      <c r="B3600" s="137"/>
      <c r="C3600" s="137" t="s">
        <v>2882</v>
      </c>
      <c r="D3600" s="137" t="s">
        <v>2873</v>
      </c>
    </row>
    <row r="3601" spans="1:4" ht="20.100000000000001" customHeight="1">
      <c r="A3601" s="137">
        <v>4599</v>
      </c>
      <c r="B3601" s="137"/>
      <c r="C3601" s="137" t="s">
        <v>2882</v>
      </c>
      <c r="D3601" s="137" t="s">
        <v>2874</v>
      </c>
    </row>
    <row r="3602" spans="1:4" ht="20.100000000000001" customHeight="1">
      <c r="A3602" s="137">
        <v>4600</v>
      </c>
      <c r="B3602" s="137"/>
      <c r="C3602" s="137" t="s">
        <v>2882</v>
      </c>
      <c r="D3602" s="137" t="s">
        <v>2875</v>
      </c>
    </row>
    <row r="3603" spans="1:4" ht="20.100000000000001" customHeight="1">
      <c r="A3603" s="137">
        <v>4601</v>
      </c>
      <c r="B3603" s="137"/>
      <c r="C3603" s="137" t="s">
        <v>2882</v>
      </c>
      <c r="D3603" s="137" t="s">
        <v>2876</v>
      </c>
    </row>
    <row r="3604" spans="1:4" ht="20.100000000000001" customHeight="1">
      <c r="A3604" s="137">
        <v>4602</v>
      </c>
      <c r="B3604" s="137"/>
      <c r="C3604" s="137" t="s">
        <v>2882</v>
      </c>
      <c r="D3604" s="137" t="s">
        <v>2877</v>
      </c>
    </row>
    <row r="3605" spans="1:4" ht="20.100000000000001" customHeight="1">
      <c r="A3605" s="137">
        <v>4603</v>
      </c>
      <c r="B3605" s="137"/>
      <c r="C3605" s="137" t="s">
        <v>2882</v>
      </c>
      <c r="D3605" s="137" t="s">
        <v>2878</v>
      </c>
    </row>
    <row r="3606" spans="1:4" ht="20.100000000000001" customHeight="1">
      <c r="A3606" s="137">
        <v>4604</v>
      </c>
      <c r="B3606" s="137"/>
      <c r="C3606" s="137" t="s">
        <v>2882</v>
      </c>
      <c r="D3606" s="137" t="s">
        <v>2879</v>
      </c>
    </row>
    <row r="3607" spans="1:4" ht="20.100000000000001" customHeight="1">
      <c r="A3607" s="137">
        <v>4605</v>
      </c>
      <c r="B3607" s="137"/>
      <c r="C3607" s="137" t="s">
        <v>2882</v>
      </c>
      <c r="D3607" s="137" t="s">
        <v>2884</v>
      </c>
    </row>
    <row r="3608" spans="1:4" ht="20.100000000000001" customHeight="1">
      <c r="A3608" s="137">
        <v>4606</v>
      </c>
      <c r="B3608" s="137"/>
      <c r="C3608" s="137" t="s">
        <v>2882</v>
      </c>
      <c r="D3608" s="137" t="s">
        <v>2880</v>
      </c>
    </row>
    <row r="3609" spans="1:4" ht="20.100000000000001" customHeight="1">
      <c r="A3609" s="137">
        <v>4607</v>
      </c>
      <c r="B3609" s="137"/>
      <c r="C3609" s="137" t="s">
        <v>2882</v>
      </c>
      <c r="D3609" s="137" t="s">
        <v>2881</v>
      </c>
    </row>
    <row r="3610" spans="1:4" ht="20.100000000000001" customHeight="1">
      <c r="A3610" s="137">
        <v>4608</v>
      </c>
      <c r="B3610" s="137"/>
      <c r="C3610" s="137" t="s">
        <v>2882</v>
      </c>
      <c r="D3610" s="158"/>
    </row>
    <row r="3611" spans="1:4" ht="20.100000000000001" customHeight="1">
      <c r="A3611" s="137">
        <v>4609</v>
      </c>
      <c r="B3611" s="137"/>
      <c r="C3611" s="137" t="s">
        <v>2882</v>
      </c>
      <c r="D3611" s="158"/>
    </row>
    <row r="3612" spans="1:4" ht="20.100000000000001" customHeight="1">
      <c r="A3612" s="137">
        <v>4610</v>
      </c>
      <c r="B3612" s="137"/>
      <c r="C3612" s="137" t="s">
        <v>2885</v>
      </c>
      <c r="D3612" s="137" t="s">
        <v>2862</v>
      </c>
    </row>
    <row r="3613" spans="1:4" ht="20.100000000000001" customHeight="1">
      <c r="A3613" s="137">
        <v>4611</v>
      </c>
      <c r="B3613" s="137"/>
      <c r="C3613" s="137" t="s">
        <v>2885</v>
      </c>
      <c r="D3613" s="137" t="s">
        <v>2886</v>
      </c>
    </row>
    <row r="3614" spans="1:4" ht="20.100000000000001" customHeight="1">
      <c r="A3614" s="137">
        <v>4612</v>
      </c>
      <c r="B3614" s="137"/>
      <c r="C3614" s="137" t="s">
        <v>2885</v>
      </c>
      <c r="D3614" s="137" t="s">
        <v>2868</v>
      </c>
    </row>
    <row r="3615" spans="1:4" ht="20.100000000000001" customHeight="1">
      <c r="A3615" s="137">
        <v>4613</v>
      </c>
      <c r="B3615" s="137"/>
      <c r="C3615" s="137" t="s">
        <v>2885</v>
      </c>
      <c r="D3615" s="137" t="s">
        <v>2869</v>
      </c>
    </row>
    <row r="3616" spans="1:4" ht="20.100000000000001" customHeight="1">
      <c r="A3616" s="137">
        <v>4614</v>
      </c>
      <c r="B3616" s="137"/>
      <c r="C3616" s="137" t="s">
        <v>2885</v>
      </c>
      <c r="D3616" s="137" t="s">
        <v>2870</v>
      </c>
    </row>
    <row r="3617" spans="1:4" ht="20.100000000000001" customHeight="1">
      <c r="A3617" s="137">
        <v>4615</v>
      </c>
      <c r="B3617" s="137"/>
      <c r="C3617" s="137" t="s">
        <v>2885</v>
      </c>
      <c r="D3617" s="137" t="s">
        <v>2871</v>
      </c>
    </row>
    <row r="3618" spans="1:4" ht="20.100000000000001" customHeight="1">
      <c r="A3618" s="137">
        <v>4616</v>
      </c>
      <c r="B3618" s="137"/>
      <c r="C3618" s="137" t="s">
        <v>2885</v>
      </c>
      <c r="D3618" s="137" t="s">
        <v>2872</v>
      </c>
    </row>
    <row r="3619" spans="1:4" ht="20.100000000000001" customHeight="1">
      <c r="A3619" s="137">
        <v>4617</v>
      </c>
      <c r="B3619" s="137"/>
      <c r="C3619" s="137" t="s">
        <v>2885</v>
      </c>
      <c r="D3619" s="137" t="s">
        <v>2873</v>
      </c>
    </row>
    <row r="3620" spans="1:4" ht="20.100000000000001" customHeight="1">
      <c r="A3620" s="137">
        <v>4618</v>
      </c>
      <c r="B3620" s="137"/>
      <c r="C3620" s="137" t="s">
        <v>2885</v>
      </c>
      <c r="D3620" s="137" t="s">
        <v>2874</v>
      </c>
    </row>
    <row r="3621" spans="1:4" ht="20.100000000000001" customHeight="1">
      <c r="A3621" s="137">
        <v>4619</v>
      </c>
      <c r="B3621" s="137"/>
      <c r="C3621" s="137" t="s">
        <v>2885</v>
      </c>
      <c r="D3621" s="137" t="s">
        <v>2875</v>
      </c>
    </row>
    <row r="3622" spans="1:4" ht="20.100000000000001" customHeight="1">
      <c r="A3622" s="137">
        <v>4620</v>
      </c>
      <c r="B3622" s="137"/>
      <c r="C3622" s="137" t="s">
        <v>2885</v>
      </c>
      <c r="D3622" s="137" t="s">
        <v>2887</v>
      </c>
    </row>
    <row r="3623" spans="1:4" ht="20.100000000000001" customHeight="1">
      <c r="A3623" s="137">
        <v>4621</v>
      </c>
      <c r="B3623" s="137"/>
      <c r="C3623" s="137" t="s">
        <v>2885</v>
      </c>
      <c r="D3623" s="137" t="s">
        <v>2877</v>
      </c>
    </row>
    <row r="3624" spans="1:4" ht="20.100000000000001" customHeight="1">
      <c r="A3624" s="137">
        <v>4622</v>
      </c>
      <c r="B3624" s="137"/>
      <c r="C3624" s="137" t="s">
        <v>2885</v>
      </c>
      <c r="D3624" s="137" t="s">
        <v>2888</v>
      </c>
    </row>
    <row r="3625" spans="1:4" ht="20.100000000000001" customHeight="1">
      <c r="A3625" s="137">
        <v>4623</v>
      </c>
      <c r="B3625" s="137"/>
      <c r="C3625" s="137" t="s">
        <v>2885</v>
      </c>
      <c r="D3625" s="137" t="s">
        <v>2884</v>
      </c>
    </row>
    <row r="3626" spans="1:4" ht="20.100000000000001" customHeight="1">
      <c r="A3626" s="137">
        <v>4624</v>
      </c>
      <c r="B3626" s="137"/>
      <c r="C3626" s="137" t="s">
        <v>2885</v>
      </c>
      <c r="D3626" s="137" t="s">
        <v>2880</v>
      </c>
    </row>
    <row r="3627" spans="1:4" ht="20.100000000000001" customHeight="1">
      <c r="A3627" s="137">
        <v>4625</v>
      </c>
      <c r="B3627" s="137"/>
      <c r="C3627" s="137" t="s">
        <v>2885</v>
      </c>
      <c r="D3627" s="137" t="s">
        <v>2889</v>
      </c>
    </row>
    <row r="3628" spans="1:4" ht="20.100000000000001" customHeight="1">
      <c r="A3628" s="137">
        <v>4626</v>
      </c>
      <c r="B3628" s="137"/>
      <c r="C3628" s="137" t="s">
        <v>2885</v>
      </c>
      <c r="D3628" s="158"/>
    </row>
    <row r="3629" spans="1:4" ht="20.100000000000001" customHeight="1">
      <c r="A3629" s="137">
        <v>4627</v>
      </c>
      <c r="B3629" s="137"/>
      <c r="C3629" s="137" t="s">
        <v>2885</v>
      </c>
      <c r="D3629" s="158"/>
    </row>
    <row r="3630" spans="1:4" ht="20.100000000000001" customHeight="1">
      <c r="A3630" s="137">
        <v>4628</v>
      </c>
      <c r="B3630" s="137"/>
      <c r="C3630" s="137" t="s">
        <v>2885</v>
      </c>
      <c r="D3630" s="158"/>
    </row>
    <row r="3631" spans="1:4" ht="20.100000000000001" customHeight="1">
      <c r="A3631" s="137">
        <v>4629</v>
      </c>
      <c r="B3631" s="137"/>
      <c r="C3631" s="137" t="s">
        <v>2885</v>
      </c>
      <c r="D3631" s="158"/>
    </row>
    <row r="3632" spans="1:4" ht="20.100000000000001" customHeight="1">
      <c r="A3632" s="137">
        <v>4630</v>
      </c>
      <c r="B3632" s="137"/>
      <c r="C3632" s="137" t="s">
        <v>2885</v>
      </c>
      <c r="D3632" s="158"/>
    </row>
    <row r="3633" spans="1:4" ht="20.100000000000001" customHeight="1">
      <c r="A3633" s="137">
        <v>4631</v>
      </c>
      <c r="B3633" s="137"/>
      <c r="C3633" s="137" t="s">
        <v>2885</v>
      </c>
      <c r="D3633" s="158"/>
    </row>
    <row r="3634" spans="1:4" ht="20.100000000000001" customHeight="1">
      <c r="A3634" s="137">
        <v>4632</v>
      </c>
      <c r="B3634" s="137"/>
      <c r="C3634" s="137" t="s">
        <v>2890</v>
      </c>
      <c r="D3634" s="137" t="s">
        <v>1615</v>
      </c>
    </row>
    <row r="3635" spans="1:4" ht="20.100000000000001" customHeight="1">
      <c r="A3635" s="137">
        <v>4633</v>
      </c>
      <c r="B3635" s="137"/>
      <c r="C3635" s="137" t="s">
        <v>2890</v>
      </c>
      <c r="D3635" s="137" t="s">
        <v>2886</v>
      </c>
    </row>
    <row r="3636" spans="1:4" ht="20.100000000000001" customHeight="1">
      <c r="A3636" s="137">
        <v>4634</v>
      </c>
      <c r="B3636" s="137"/>
      <c r="C3636" s="137" t="s">
        <v>2890</v>
      </c>
      <c r="D3636" s="137" t="s">
        <v>2868</v>
      </c>
    </row>
    <row r="3637" spans="1:4" ht="20.100000000000001" customHeight="1">
      <c r="A3637" s="137">
        <v>4635</v>
      </c>
      <c r="B3637" s="137"/>
      <c r="C3637" s="137" t="s">
        <v>2890</v>
      </c>
      <c r="D3637" s="137" t="s">
        <v>2869</v>
      </c>
    </row>
    <row r="3638" spans="1:4" ht="20.100000000000001" customHeight="1">
      <c r="A3638" s="137">
        <v>4636</v>
      </c>
      <c r="B3638" s="137"/>
      <c r="C3638" s="137" t="s">
        <v>2890</v>
      </c>
      <c r="D3638" s="137" t="s">
        <v>2870</v>
      </c>
    </row>
    <row r="3639" spans="1:4" ht="20.100000000000001" customHeight="1">
      <c r="A3639" s="137">
        <v>4637</v>
      </c>
      <c r="B3639" s="137"/>
      <c r="C3639" s="137" t="s">
        <v>2890</v>
      </c>
      <c r="D3639" s="137" t="s">
        <v>2871</v>
      </c>
    </row>
    <row r="3640" spans="1:4" ht="20.100000000000001" customHeight="1">
      <c r="A3640" s="137">
        <v>4638</v>
      </c>
      <c r="B3640" s="137"/>
      <c r="C3640" s="137" t="s">
        <v>2890</v>
      </c>
      <c r="D3640" s="137" t="s">
        <v>2872</v>
      </c>
    </row>
    <row r="3641" spans="1:4" ht="20.100000000000001" customHeight="1">
      <c r="A3641" s="137">
        <v>4639</v>
      </c>
      <c r="B3641" s="137"/>
      <c r="C3641" s="137" t="s">
        <v>2890</v>
      </c>
      <c r="D3641" s="137" t="s">
        <v>2873</v>
      </c>
    </row>
    <row r="3642" spans="1:4" ht="20.100000000000001" customHeight="1">
      <c r="A3642" s="137">
        <v>4640</v>
      </c>
      <c r="B3642" s="137"/>
      <c r="C3642" s="137" t="s">
        <v>2890</v>
      </c>
      <c r="D3642" s="137" t="s">
        <v>2874</v>
      </c>
    </row>
    <row r="3643" spans="1:4" ht="20.100000000000001" customHeight="1">
      <c r="A3643" s="137">
        <v>4641</v>
      </c>
      <c r="B3643" s="137"/>
      <c r="C3643" s="137" t="s">
        <v>2890</v>
      </c>
      <c r="D3643" s="137" t="s">
        <v>2875</v>
      </c>
    </row>
    <row r="3644" spans="1:4" ht="20.100000000000001" customHeight="1">
      <c r="A3644" s="137">
        <v>4642</v>
      </c>
      <c r="B3644" s="137"/>
      <c r="C3644" s="137" t="s">
        <v>2890</v>
      </c>
      <c r="D3644" s="137" t="s">
        <v>2887</v>
      </c>
    </row>
    <row r="3645" spans="1:4" ht="20.100000000000001" customHeight="1">
      <c r="A3645" s="137">
        <v>4643</v>
      </c>
      <c r="B3645" s="137"/>
      <c r="C3645" s="137" t="s">
        <v>2890</v>
      </c>
      <c r="D3645" s="137" t="s">
        <v>2877</v>
      </c>
    </row>
    <row r="3646" spans="1:4" ht="20.100000000000001" customHeight="1">
      <c r="A3646" s="137">
        <v>4644</v>
      </c>
      <c r="B3646" s="137"/>
      <c r="C3646" s="137" t="s">
        <v>2890</v>
      </c>
      <c r="D3646" s="137" t="s">
        <v>2888</v>
      </c>
    </row>
    <row r="3647" spans="1:4" ht="20.100000000000001" customHeight="1">
      <c r="A3647" s="137">
        <v>4645</v>
      </c>
      <c r="B3647" s="137"/>
      <c r="C3647" s="137" t="s">
        <v>2890</v>
      </c>
      <c r="D3647" s="137" t="s">
        <v>2857</v>
      </c>
    </row>
    <row r="3648" spans="1:4" ht="20.100000000000001" customHeight="1">
      <c r="A3648" s="137">
        <v>4646</v>
      </c>
      <c r="B3648" s="137"/>
      <c r="C3648" s="137" t="s">
        <v>2890</v>
      </c>
      <c r="D3648" s="137" t="s">
        <v>2880</v>
      </c>
    </row>
    <row r="3649" spans="1:4" ht="20.100000000000001" customHeight="1">
      <c r="A3649" s="137">
        <v>4647</v>
      </c>
      <c r="B3649" s="137"/>
      <c r="C3649" s="137" t="s">
        <v>2890</v>
      </c>
      <c r="D3649" s="137" t="s">
        <v>2889</v>
      </c>
    </row>
    <row r="3650" spans="1:4" ht="20.100000000000001" customHeight="1">
      <c r="A3650" s="137">
        <v>4648</v>
      </c>
      <c r="B3650" s="137"/>
      <c r="C3650" s="137" t="s">
        <v>2890</v>
      </c>
      <c r="D3650" s="158"/>
    </row>
    <row r="3651" spans="1:4" ht="20.100000000000001" customHeight="1">
      <c r="A3651" s="137">
        <v>4649</v>
      </c>
      <c r="B3651" s="137"/>
      <c r="C3651" s="137" t="s">
        <v>2890</v>
      </c>
      <c r="D3651" s="158"/>
    </row>
    <row r="3652" spans="1:4" ht="20.100000000000001" customHeight="1">
      <c r="A3652" s="137">
        <v>4650</v>
      </c>
      <c r="B3652" s="137"/>
      <c r="C3652" s="137" t="s">
        <v>2212</v>
      </c>
      <c r="D3652" s="137" t="s">
        <v>2891</v>
      </c>
    </row>
    <row r="3653" spans="1:4" ht="20.100000000000001" customHeight="1">
      <c r="A3653" s="137">
        <v>4651</v>
      </c>
      <c r="B3653" s="137"/>
      <c r="C3653" s="137" t="s">
        <v>2212</v>
      </c>
      <c r="D3653" s="137" t="s">
        <v>2892</v>
      </c>
    </row>
    <row r="3654" spans="1:4" ht="20.100000000000001" customHeight="1">
      <c r="A3654" s="137">
        <v>4652</v>
      </c>
      <c r="B3654" s="137"/>
      <c r="C3654" s="137" t="s">
        <v>2212</v>
      </c>
      <c r="D3654" s="137" t="s">
        <v>2893</v>
      </c>
    </row>
    <row r="3655" spans="1:4" ht="20.100000000000001" customHeight="1">
      <c r="A3655" s="137">
        <v>4653</v>
      </c>
      <c r="B3655" s="137"/>
      <c r="C3655" s="137" t="s">
        <v>2212</v>
      </c>
      <c r="D3655" s="137" t="s">
        <v>2894</v>
      </c>
    </row>
    <row r="3656" spans="1:4" ht="20.100000000000001" customHeight="1">
      <c r="A3656" s="137">
        <v>4654</v>
      </c>
      <c r="B3656" s="137"/>
      <c r="C3656" s="137" t="s">
        <v>2212</v>
      </c>
      <c r="D3656" s="137" t="s">
        <v>2895</v>
      </c>
    </row>
    <row r="3657" spans="1:4" ht="20.100000000000001" customHeight="1">
      <c r="A3657" s="137">
        <v>4655</v>
      </c>
      <c r="B3657" s="137"/>
      <c r="C3657" s="137" t="s">
        <v>2212</v>
      </c>
      <c r="D3657" s="137" t="s">
        <v>2896</v>
      </c>
    </row>
    <row r="3658" spans="1:4" ht="20.100000000000001" customHeight="1">
      <c r="A3658" s="137">
        <v>4656</v>
      </c>
      <c r="B3658" s="137"/>
      <c r="C3658" s="137" t="s">
        <v>2212</v>
      </c>
      <c r="D3658" s="137" t="s">
        <v>2897</v>
      </c>
    </row>
    <row r="3659" spans="1:4" ht="20.100000000000001" customHeight="1">
      <c r="A3659" s="137">
        <v>4657</v>
      </c>
      <c r="B3659" s="137"/>
      <c r="C3659" s="137" t="s">
        <v>2212</v>
      </c>
      <c r="D3659" s="137" t="s">
        <v>2898</v>
      </c>
    </row>
    <row r="3660" spans="1:4" ht="20.100000000000001" customHeight="1">
      <c r="A3660" s="137">
        <v>4658</v>
      </c>
      <c r="B3660" s="137"/>
      <c r="C3660" s="137" t="s">
        <v>2212</v>
      </c>
      <c r="D3660" s="137" t="s">
        <v>2899</v>
      </c>
    </row>
    <row r="3661" spans="1:4" ht="20.100000000000001" customHeight="1">
      <c r="A3661" s="137">
        <v>4659</v>
      </c>
      <c r="B3661" s="137"/>
      <c r="C3661" s="137" t="s">
        <v>2212</v>
      </c>
      <c r="D3661" s="137" t="s">
        <v>2900</v>
      </c>
    </row>
    <row r="3662" spans="1:4" ht="20.100000000000001" customHeight="1">
      <c r="A3662" s="137">
        <v>4660</v>
      </c>
      <c r="B3662" s="137"/>
      <c r="C3662" s="137" t="s">
        <v>2212</v>
      </c>
      <c r="D3662" s="137" t="s">
        <v>2901</v>
      </c>
    </row>
    <row r="3663" spans="1:4" ht="20.100000000000001" customHeight="1">
      <c r="A3663" s="137">
        <v>4661</v>
      </c>
      <c r="B3663" s="137"/>
      <c r="C3663" s="137" t="s">
        <v>2212</v>
      </c>
      <c r="D3663" s="137" t="s">
        <v>2902</v>
      </c>
    </row>
    <row r="3664" spans="1:4" ht="20.100000000000001" customHeight="1">
      <c r="A3664" s="137">
        <v>4662</v>
      </c>
      <c r="B3664" s="137"/>
      <c r="C3664" s="137" t="s">
        <v>2212</v>
      </c>
      <c r="D3664" s="137" t="s">
        <v>2903</v>
      </c>
    </row>
    <row r="3665" spans="1:4" ht="20.100000000000001" customHeight="1">
      <c r="A3665" s="137">
        <v>4663</v>
      </c>
      <c r="B3665" s="137"/>
      <c r="C3665" s="137" t="s">
        <v>2212</v>
      </c>
      <c r="D3665" s="137" t="s">
        <v>2904</v>
      </c>
    </row>
    <row r="3666" spans="1:4" ht="20.100000000000001" customHeight="1">
      <c r="A3666" s="137">
        <v>4664</v>
      </c>
      <c r="B3666" s="137"/>
      <c r="C3666" s="137" t="s">
        <v>2212</v>
      </c>
      <c r="D3666" s="137" t="s">
        <v>2905</v>
      </c>
    </row>
    <row r="3667" spans="1:4" ht="20.100000000000001" customHeight="1">
      <c r="A3667" s="137">
        <v>4665</v>
      </c>
      <c r="B3667" s="137"/>
      <c r="C3667" s="137" t="s">
        <v>2212</v>
      </c>
      <c r="D3667" s="137" t="s">
        <v>2906</v>
      </c>
    </row>
    <row r="3668" spans="1:4" ht="20.100000000000001" customHeight="1">
      <c r="A3668" s="137">
        <v>4666</v>
      </c>
      <c r="B3668" s="137"/>
      <c r="C3668" s="137" t="s">
        <v>2212</v>
      </c>
      <c r="D3668" s="137" t="s">
        <v>2907</v>
      </c>
    </row>
    <row r="3669" spans="1:4" ht="20.100000000000001" customHeight="1">
      <c r="A3669" s="137">
        <v>4667</v>
      </c>
      <c r="B3669" s="137"/>
      <c r="C3669" s="137" t="s">
        <v>2212</v>
      </c>
      <c r="D3669" s="158"/>
    </row>
    <row r="3670" spans="1:4" ht="20.100000000000001" customHeight="1">
      <c r="A3670" s="137">
        <v>4668</v>
      </c>
      <c r="B3670" s="137"/>
      <c r="C3670" s="137" t="s">
        <v>2212</v>
      </c>
      <c r="D3670" s="158"/>
    </row>
    <row r="3671" spans="1:4" ht="20.100000000000001" customHeight="1">
      <c r="A3671" s="137">
        <v>4669</v>
      </c>
      <c r="B3671" s="137"/>
      <c r="C3671" s="137" t="s">
        <v>2212</v>
      </c>
      <c r="D3671" s="158"/>
    </row>
    <row r="3672" spans="1:4" ht="20.100000000000001" customHeight="1">
      <c r="A3672" s="137">
        <v>4670</v>
      </c>
      <c r="B3672" s="137"/>
      <c r="C3672" s="137" t="s">
        <v>2908</v>
      </c>
      <c r="D3672" s="137" t="s">
        <v>1615</v>
      </c>
    </row>
    <row r="3673" spans="1:4" ht="20.100000000000001" customHeight="1">
      <c r="A3673" s="137">
        <v>4671</v>
      </c>
      <c r="B3673" s="137"/>
      <c r="C3673" s="137" t="s">
        <v>2908</v>
      </c>
      <c r="D3673" s="137" t="s">
        <v>2909</v>
      </c>
    </row>
    <row r="3674" spans="1:4" ht="20.100000000000001" customHeight="1">
      <c r="A3674" s="137">
        <v>4672</v>
      </c>
      <c r="B3674" s="137"/>
      <c r="C3674" s="137" t="s">
        <v>2908</v>
      </c>
      <c r="D3674" s="137" t="s">
        <v>2910</v>
      </c>
    </row>
    <row r="3675" spans="1:4" ht="20.100000000000001" customHeight="1">
      <c r="A3675" s="137">
        <v>4673</v>
      </c>
      <c r="B3675" s="137"/>
      <c r="C3675" s="137" t="s">
        <v>2908</v>
      </c>
      <c r="D3675" s="137" t="s">
        <v>2911</v>
      </c>
    </row>
    <row r="3676" spans="1:4" ht="20.100000000000001" customHeight="1">
      <c r="A3676" s="137">
        <v>4674</v>
      </c>
      <c r="B3676" s="137"/>
      <c r="C3676" s="137" t="s">
        <v>2908</v>
      </c>
      <c r="D3676" s="137" t="s">
        <v>2912</v>
      </c>
    </row>
    <row r="3677" spans="1:4" ht="20.100000000000001" customHeight="1">
      <c r="A3677" s="137">
        <v>4675</v>
      </c>
      <c r="B3677" s="137"/>
      <c r="C3677" s="137" t="s">
        <v>2908</v>
      </c>
      <c r="D3677" s="137" t="s">
        <v>2913</v>
      </c>
    </row>
    <row r="3678" spans="1:4" ht="20.100000000000001" customHeight="1">
      <c r="A3678" s="137">
        <v>4676</v>
      </c>
      <c r="B3678" s="137"/>
      <c r="C3678" s="137" t="s">
        <v>2908</v>
      </c>
      <c r="D3678" s="137" t="s">
        <v>2914</v>
      </c>
    </row>
    <row r="3679" spans="1:4" ht="20.100000000000001" customHeight="1">
      <c r="A3679" s="137">
        <v>4677</v>
      </c>
      <c r="B3679" s="137"/>
      <c r="C3679" s="137" t="s">
        <v>2908</v>
      </c>
      <c r="D3679" s="137" t="s">
        <v>2915</v>
      </c>
    </row>
    <row r="3680" spans="1:4" ht="20.100000000000001" customHeight="1">
      <c r="A3680" s="137">
        <v>4678</v>
      </c>
      <c r="B3680" s="137"/>
      <c r="C3680" s="137" t="s">
        <v>2908</v>
      </c>
      <c r="D3680" s="137" t="s">
        <v>2916</v>
      </c>
    </row>
    <row r="3681" spans="1:4" ht="20.100000000000001" customHeight="1">
      <c r="A3681" s="137">
        <v>4679</v>
      </c>
      <c r="B3681" s="137"/>
      <c r="C3681" s="137" t="s">
        <v>2908</v>
      </c>
      <c r="D3681" s="137" t="s">
        <v>2917</v>
      </c>
    </row>
    <row r="3682" spans="1:4" ht="20.100000000000001" customHeight="1">
      <c r="A3682" s="137">
        <v>4680</v>
      </c>
      <c r="B3682" s="137"/>
      <c r="C3682" s="137" t="s">
        <v>2908</v>
      </c>
      <c r="D3682" s="137" t="s">
        <v>2918</v>
      </c>
    </row>
    <row r="3683" spans="1:4" ht="20.100000000000001" customHeight="1">
      <c r="A3683" s="137">
        <v>4681</v>
      </c>
      <c r="B3683" s="137"/>
      <c r="C3683" s="137" t="s">
        <v>2908</v>
      </c>
      <c r="D3683" s="137" t="s">
        <v>2919</v>
      </c>
    </row>
    <row r="3684" spans="1:4" ht="20.100000000000001" customHeight="1">
      <c r="A3684" s="137">
        <v>4682</v>
      </c>
      <c r="B3684" s="137"/>
      <c r="C3684" s="137" t="s">
        <v>2908</v>
      </c>
      <c r="D3684" s="137" t="s">
        <v>2920</v>
      </c>
    </row>
    <row r="3685" spans="1:4" ht="20.100000000000001" customHeight="1">
      <c r="A3685" s="137">
        <v>4683</v>
      </c>
      <c r="B3685" s="137"/>
      <c r="C3685" s="137" t="s">
        <v>2908</v>
      </c>
      <c r="D3685" s="137" t="s">
        <v>2921</v>
      </c>
    </row>
    <row r="3686" spans="1:4" ht="20.100000000000001" customHeight="1">
      <c r="A3686" s="137">
        <v>4684</v>
      </c>
      <c r="B3686" s="137"/>
      <c r="C3686" s="137" t="s">
        <v>2908</v>
      </c>
      <c r="D3686" s="137" t="s">
        <v>2922</v>
      </c>
    </row>
    <row r="3687" spans="1:4" ht="20.100000000000001" customHeight="1">
      <c r="A3687" s="137">
        <v>4685</v>
      </c>
      <c r="B3687" s="137"/>
      <c r="C3687" s="137" t="s">
        <v>2908</v>
      </c>
      <c r="D3687" s="137" t="s">
        <v>2923</v>
      </c>
    </row>
    <row r="3688" spans="1:4" ht="20.100000000000001" customHeight="1">
      <c r="A3688" s="137">
        <v>4686</v>
      </c>
      <c r="B3688" s="137"/>
      <c r="C3688" s="137" t="s">
        <v>2908</v>
      </c>
      <c r="D3688" s="137" t="s">
        <v>2924</v>
      </c>
    </row>
    <row r="3689" spans="1:4" ht="20.100000000000001" customHeight="1">
      <c r="A3689" s="137">
        <v>4687</v>
      </c>
      <c r="B3689" s="137"/>
      <c r="C3689" s="137" t="s">
        <v>2908</v>
      </c>
      <c r="D3689" s="158"/>
    </row>
    <row r="3690" spans="1:4" ht="20.100000000000001" customHeight="1">
      <c r="A3690" s="137">
        <v>4688</v>
      </c>
      <c r="B3690" s="137"/>
      <c r="C3690" s="137" t="s">
        <v>2908</v>
      </c>
      <c r="D3690" s="158"/>
    </row>
    <row r="3691" spans="1:4" ht="20.100000000000001" customHeight="1">
      <c r="A3691" s="137">
        <v>4689</v>
      </c>
      <c r="B3691" s="137"/>
      <c r="C3691" s="137" t="s">
        <v>2908</v>
      </c>
      <c r="D3691" s="158"/>
    </row>
    <row r="3692" spans="1:4" ht="20.100000000000001" customHeight="1">
      <c r="A3692" s="137">
        <v>4690</v>
      </c>
      <c r="B3692" s="137"/>
      <c r="C3692" s="137" t="s">
        <v>2925</v>
      </c>
      <c r="D3692" s="137" t="s">
        <v>2926</v>
      </c>
    </row>
    <row r="3693" spans="1:4" ht="20.100000000000001" customHeight="1">
      <c r="A3693" s="137">
        <v>4691</v>
      </c>
      <c r="B3693" s="137"/>
      <c r="C3693" s="137" t="s">
        <v>2925</v>
      </c>
      <c r="D3693" s="137" t="s">
        <v>2927</v>
      </c>
    </row>
    <row r="3694" spans="1:4" ht="20.100000000000001" customHeight="1">
      <c r="A3694" s="137">
        <v>4692</v>
      </c>
      <c r="B3694" s="137"/>
      <c r="C3694" s="137" t="s">
        <v>2925</v>
      </c>
      <c r="D3694" s="137" t="s">
        <v>2928</v>
      </c>
    </row>
    <row r="3695" spans="1:4" ht="20.100000000000001" customHeight="1">
      <c r="A3695" s="137">
        <v>4693</v>
      </c>
      <c r="B3695" s="137"/>
      <c r="C3695" s="137" t="s">
        <v>2925</v>
      </c>
      <c r="D3695" s="137" t="s">
        <v>2929</v>
      </c>
    </row>
    <row r="3696" spans="1:4" ht="20.100000000000001" customHeight="1">
      <c r="A3696" s="137">
        <v>4694</v>
      </c>
      <c r="B3696" s="137"/>
      <c r="C3696" s="137" t="s">
        <v>2925</v>
      </c>
      <c r="D3696" s="137" t="s">
        <v>2930</v>
      </c>
    </row>
    <row r="3697" spans="1:4" ht="20.100000000000001" customHeight="1">
      <c r="A3697" s="137">
        <v>4695</v>
      </c>
      <c r="B3697" s="137"/>
      <c r="C3697" s="137" t="s">
        <v>2925</v>
      </c>
      <c r="D3697" s="137" t="s">
        <v>2931</v>
      </c>
    </row>
    <row r="3698" spans="1:4" ht="20.100000000000001" customHeight="1">
      <c r="A3698" s="137">
        <v>4696</v>
      </c>
      <c r="B3698" s="137"/>
      <c r="C3698" s="137" t="s">
        <v>2925</v>
      </c>
      <c r="D3698" s="137" t="s">
        <v>2932</v>
      </c>
    </row>
    <row r="3699" spans="1:4" ht="20.100000000000001" customHeight="1">
      <c r="A3699" s="137">
        <v>4697</v>
      </c>
      <c r="B3699" s="137"/>
      <c r="C3699" s="137" t="s">
        <v>2925</v>
      </c>
      <c r="D3699" s="137" t="s">
        <v>2933</v>
      </c>
    </row>
    <row r="3700" spans="1:4" ht="20.100000000000001" customHeight="1">
      <c r="A3700" s="137">
        <v>4698</v>
      </c>
      <c r="B3700" s="137"/>
      <c r="C3700" s="137" t="s">
        <v>2925</v>
      </c>
      <c r="D3700" s="137" t="s">
        <v>2934</v>
      </c>
    </row>
    <row r="3701" spans="1:4" ht="20.100000000000001" customHeight="1">
      <c r="A3701" s="137">
        <v>4699</v>
      </c>
      <c r="B3701" s="137"/>
      <c r="C3701" s="137" t="s">
        <v>2925</v>
      </c>
      <c r="D3701" s="137" t="s">
        <v>2935</v>
      </c>
    </row>
    <row r="3702" spans="1:4" ht="20.100000000000001" customHeight="1">
      <c r="A3702" s="137">
        <v>4700</v>
      </c>
      <c r="B3702" s="137"/>
      <c r="C3702" s="137" t="s">
        <v>2925</v>
      </c>
      <c r="D3702" s="137" t="s">
        <v>2936</v>
      </c>
    </row>
    <row r="3703" spans="1:4" ht="20.100000000000001" customHeight="1">
      <c r="A3703" s="137">
        <v>4701</v>
      </c>
      <c r="B3703" s="137"/>
      <c r="C3703" s="137" t="s">
        <v>2925</v>
      </c>
      <c r="D3703" s="137" t="s">
        <v>2937</v>
      </c>
    </row>
    <row r="3704" spans="1:4" ht="20.100000000000001" customHeight="1">
      <c r="A3704" s="137">
        <v>4702</v>
      </c>
      <c r="B3704" s="137"/>
      <c r="C3704" s="137" t="s">
        <v>2925</v>
      </c>
      <c r="D3704" s="137" t="s">
        <v>2938</v>
      </c>
    </row>
    <row r="3705" spans="1:4" ht="20.100000000000001" customHeight="1">
      <c r="A3705" s="137">
        <v>4703</v>
      </c>
      <c r="B3705" s="137"/>
      <c r="C3705" s="137" t="s">
        <v>2925</v>
      </c>
      <c r="D3705" s="137" t="s">
        <v>2939</v>
      </c>
    </row>
    <row r="3706" spans="1:4" ht="20.100000000000001" customHeight="1">
      <c r="A3706" s="137">
        <v>4704</v>
      </c>
      <c r="B3706" s="137"/>
      <c r="C3706" s="137" t="s">
        <v>2925</v>
      </c>
      <c r="D3706" s="137" t="s">
        <v>2940</v>
      </c>
    </row>
    <row r="3707" spans="1:4" ht="20.100000000000001" customHeight="1">
      <c r="A3707" s="137">
        <v>4705</v>
      </c>
      <c r="B3707" s="137"/>
      <c r="C3707" s="137" t="s">
        <v>2925</v>
      </c>
      <c r="D3707" s="137" t="s">
        <v>2941</v>
      </c>
    </row>
    <row r="3708" spans="1:4" ht="20.100000000000001" customHeight="1">
      <c r="A3708" s="137">
        <v>4706</v>
      </c>
      <c r="B3708" s="137"/>
      <c r="C3708" s="137" t="s">
        <v>2925</v>
      </c>
      <c r="D3708" s="137" t="s">
        <v>1545</v>
      </c>
    </row>
    <row r="3709" spans="1:4" ht="20.100000000000001" customHeight="1">
      <c r="A3709" s="137">
        <v>4707</v>
      </c>
      <c r="B3709" s="137"/>
      <c r="C3709" s="137" t="s">
        <v>2925</v>
      </c>
      <c r="D3709" s="137" t="s">
        <v>1509</v>
      </c>
    </row>
    <row r="3710" spans="1:4" ht="20.100000000000001" customHeight="1">
      <c r="A3710" s="137">
        <v>4708</v>
      </c>
      <c r="B3710" s="137"/>
      <c r="C3710" s="137" t="s">
        <v>2925</v>
      </c>
      <c r="D3710" s="137" t="s">
        <v>1546</v>
      </c>
    </row>
    <row r="3711" spans="1:4" ht="20.100000000000001" customHeight="1">
      <c r="A3711" s="137">
        <v>4709</v>
      </c>
      <c r="B3711" s="137"/>
      <c r="C3711" s="137" t="s">
        <v>2925</v>
      </c>
      <c r="D3711" s="158"/>
    </row>
    <row r="3712" spans="1:4" ht="20.100000000000001" customHeight="1">
      <c r="A3712" s="137">
        <v>4710</v>
      </c>
      <c r="B3712" s="137"/>
      <c r="C3712" s="137" t="s">
        <v>2942</v>
      </c>
      <c r="D3712" s="137" t="s">
        <v>2943</v>
      </c>
    </row>
    <row r="3713" spans="1:4" ht="20.100000000000001" customHeight="1">
      <c r="A3713" s="137">
        <v>4711</v>
      </c>
      <c r="B3713" s="137"/>
      <c r="C3713" s="137" t="s">
        <v>2942</v>
      </c>
      <c r="D3713" s="137" t="s">
        <v>2944</v>
      </c>
    </row>
    <row r="3714" spans="1:4" ht="20.100000000000001" customHeight="1">
      <c r="A3714" s="137">
        <v>4712</v>
      </c>
      <c r="B3714" s="137"/>
      <c r="C3714" s="137" t="s">
        <v>2942</v>
      </c>
      <c r="D3714" s="137" t="s">
        <v>2945</v>
      </c>
    </row>
    <row r="3715" spans="1:4" ht="20.100000000000001" customHeight="1">
      <c r="A3715" s="137">
        <v>4713</v>
      </c>
      <c r="B3715" s="137"/>
      <c r="C3715" s="137" t="s">
        <v>2942</v>
      </c>
      <c r="D3715" s="137" t="s">
        <v>2946</v>
      </c>
    </row>
    <row r="3716" spans="1:4" ht="20.100000000000001" customHeight="1">
      <c r="A3716" s="137">
        <v>4714</v>
      </c>
      <c r="B3716" s="137"/>
      <c r="C3716" s="137" t="s">
        <v>2942</v>
      </c>
      <c r="D3716" s="137" t="s">
        <v>2947</v>
      </c>
    </row>
    <row r="3717" spans="1:4" ht="20.100000000000001" customHeight="1">
      <c r="A3717" s="137">
        <v>4715</v>
      </c>
      <c r="B3717" s="137"/>
      <c r="C3717" s="137" t="s">
        <v>2942</v>
      </c>
      <c r="D3717" s="137" t="s">
        <v>2948</v>
      </c>
    </row>
    <row r="3718" spans="1:4" ht="20.100000000000001" customHeight="1">
      <c r="A3718" s="137">
        <v>4716</v>
      </c>
      <c r="B3718" s="137"/>
      <c r="C3718" s="137" t="s">
        <v>2942</v>
      </c>
      <c r="D3718" s="137" t="s">
        <v>2949</v>
      </c>
    </row>
    <row r="3719" spans="1:4" ht="20.100000000000001" customHeight="1">
      <c r="A3719" s="137">
        <v>4717</v>
      </c>
      <c r="B3719" s="137"/>
      <c r="C3719" s="137" t="s">
        <v>2942</v>
      </c>
      <c r="D3719" s="137" t="s">
        <v>2950</v>
      </c>
    </row>
    <row r="3720" spans="1:4" ht="20.100000000000001" customHeight="1">
      <c r="A3720" s="137">
        <v>4718</v>
      </c>
      <c r="B3720" s="137"/>
      <c r="C3720" s="137" t="s">
        <v>2942</v>
      </c>
      <c r="D3720" s="137" t="s">
        <v>2951</v>
      </c>
    </row>
    <row r="3721" spans="1:4" ht="20.100000000000001" customHeight="1">
      <c r="A3721" s="137">
        <v>4719</v>
      </c>
      <c r="B3721" s="137"/>
      <c r="C3721" s="137" t="s">
        <v>2942</v>
      </c>
      <c r="D3721" s="137" t="s">
        <v>2952</v>
      </c>
    </row>
    <row r="3722" spans="1:4" ht="20.100000000000001" customHeight="1">
      <c r="A3722" s="137">
        <v>4720</v>
      </c>
      <c r="B3722" s="137"/>
      <c r="C3722" s="137" t="s">
        <v>2942</v>
      </c>
      <c r="D3722" s="137" t="s">
        <v>2953</v>
      </c>
    </row>
    <row r="3723" spans="1:4" ht="20.100000000000001" customHeight="1">
      <c r="A3723" s="137">
        <v>4721</v>
      </c>
      <c r="B3723" s="137"/>
      <c r="C3723" s="137" t="s">
        <v>2942</v>
      </c>
      <c r="D3723" s="137" t="s">
        <v>2954</v>
      </c>
    </row>
    <row r="3724" spans="1:4" ht="20.100000000000001" customHeight="1">
      <c r="A3724" s="137">
        <v>4722</v>
      </c>
      <c r="B3724" s="137"/>
      <c r="C3724" s="137" t="s">
        <v>2942</v>
      </c>
      <c r="D3724" s="137" t="s">
        <v>1543</v>
      </c>
    </row>
    <row r="3725" spans="1:4" ht="20.100000000000001" customHeight="1">
      <c r="A3725" s="137">
        <v>4723</v>
      </c>
      <c r="B3725" s="137"/>
      <c r="C3725" s="137" t="s">
        <v>2942</v>
      </c>
      <c r="D3725" s="137" t="s">
        <v>1544</v>
      </c>
    </row>
    <row r="3726" spans="1:4" ht="20.100000000000001" customHeight="1">
      <c r="A3726" s="137">
        <v>4724</v>
      </c>
      <c r="B3726" s="137"/>
      <c r="C3726" s="137" t="s">
        <v>2942</v>
      </c>
      <c r="D3726" s="137" t="s">
        <v>1545</v>
      </c>
    </row>
    <row r="3727" spans="1:4" ht="20.100000000000001" customHeight="1">
      <c r="A3727" s="137">
        <v>4725</v>
      </c>
      <c r="B3727" s="137"/>
      <c r="C3727" s="137" t="s">
        <v>2942</v>
      </c>
      <c r="D3727" s="137" t="s">
        <v>1509</v>
      </c>
    </row>
    <row r="3728" spans="1:4" ht="20.100000000000001" customHeight="1">
      <c r="A3728" s="137">
        <v>4726</v>
      </c>
      <c r="B3728" s="137"/>
      <c r="C3728" s="137" t="s">
        <v>2942</v>
      </c>
      <c r="D3728" s="137" t="s">
        <v>1546</v>
      </c>
    </row>
    <row r="3729" spans="1:4" ht="20.100000000000001" customHeight="1">
      <c r="A3729" s="137">
        <v>4727</v>
      </c>
      <c r="B3729" s="137"/>
      <c r="C3729" s="137" t="s">
        <v>2942</v>
      </c>
      <c r="D3729" s="137" t="s">
        <v>2955</v>
      </c>
    </row>
    <row r="3730" spans="1:4" ht="20.100000000000001" customHeight="1">
      <c r="A3730" s="137">
        <v>4728</v>
      </c>
      <c r="B3730" s="137"/>
      <c r="C3730" s="137" t="s">
        <v>2942</v>
      </c>
      <c r="D3730" s="137" t="s">
        <v>2956</v>
      </c>
    </row>
    <row r="3731" spans="1:4" ht="20.100000000000001" customHeight="1">
      <c r="A3731" s="137">
        <v>4729</v>
      </c>
      <c r="B3731" s="137"/>
      <c r="C3731" s="137" t="s">
        <v>2942</v>
      </c>
      <c r="D3731" s="158"/>
    </row>
    <row r="3732" spans="1:4" ht="20.100000000000001" customHeight="1">
      <c r="A3732" s="137">
        <v>4730</v>
      </c>
      <c r="B3732" s="137"/>
      <c r="C3732" s="137" t="s">
        <v>2957</v>
      </c>
      <c r="D3732" s="137" t="s">
        <v>2958</v>
      </c>
    </row>
    <row r="3733" spans="1:4" ht="20.100000000000001" customHeight="1">
      <c r="A3733" s="137">
        <v>4731</v>
      </c>
      <c r="B3733" s="137"/>
      <c r="C3733" s="137" t="s">
        <v>2957</v>
      </c>
      <c r="D3733" s="137" t="s">
        <v>2959</v>
      </c>
    </row>
    <row r="3734" spans="1:4" ht="20.100000000000001" customHeight="1">
      <c r="A3734" s="137">
        <v>4732</v>
      </c>
      <c r="B3734" s="137"/>
      <c r="C3734" s="137" t="s">
        <v>2957</v>
      </c>
      <c r="D3734" s="137" t="s">
        <v>2960</v>
      </c>
    </row>
    <row r="3735" spans="1:4" ht="20.100000000000001" customHeight="1">
      <c r="A3735" s="137">
        <v>4733</v>
      </c>
      <c r="B3735" s="137"/>
      <c r="C3735" s="137" t="s">
        <v>2957</v>
      </c>
      <c r="D3735" s="137" t="s">
        <v>2961</v>
      </c>
    </row>
    <row r="3736" spans="1:4" ht="20.100000000000001" customHeight="1">
      <c r="A3736" s="137">
        <v>4734</v>
      </c>
      <c r="B3736" s="137"/>
      <c r="C3736" s="137" t="s">
        <v>2957</v>
      </c>
      <c r="D3736" s="137" t="s">
        <v>2962</v>
      </c>
    </row>
    <row r="3737" spans="1:4" ht="20.100000000000001" customHeight="1">
      <c r="A3737" s="137">
        <v>4735</v>
      </c>
      <c r="B3737" s="137"/>
      <c r="C3737" s="137" t="s">
        <v>2957</v>
      </c>
      <c r="D3737" s="137" t="s">
        <v>2963</v>
      </c>
    </row>
    <row r="3738" spans="1:4" ht="20.100000000000001" customHeight="1">
      <c r="A3738" s="137">
        <v>4736</v>
      </c>
      <c r="B3738" s="137"/>
      <c r="C3738" s="137" t="s">
        <v>2957</v>
      </c>
      <c r="D3738" s="137" t="s">
        <v>2964</v>
      </c>
    </row>
    <row r="3739" spans="1:4" ht="20.100000000000001" customHeight="1">
      <c r="A3739" s="137">
        <v>4737</v>
      </c>
      <c r="B3739" s="137"/>
      <c r="C3739" s="137" t="s">
        <v>2957</v>
      </c>
      <c r="D3739" s="137" t="s">
        <v>2965</v>
      </c>
    </row>
    <row r="3740" spans="1:4" ht="20.100000000000001" customHeight="1">
      <c r="A3740" s="137">
        <v>4738</v>
      </c>
      <c r="B3740" s="137"/>
      <c r="C3740" s="137" t="s">
        <v>2957</v>
      </c>
      <c r="D3740" s="137" t="s">
        <v>2966</v>
      </c>
    </row>
    <row r="3741" spans="1:4" ht="20.100000000000001" customHeight="1">
      <c r="A3741" s="137">
        <v>4739</v>
      </c>
      <c r="B3741" s="137"/>
      <c r="C3741" s="137" t="s">
        <v>2957</v>
      </c>
      <c r="D3741" s="137" t="s">
        <v>2967</v>
      </c>
    </row>
    <row r="3742" spans="1:4" ht="20.100000000000001" customHeight="1">
      <c r="A3742" s="137">
        <v>4740</v>
      </c>
      <c r="B3742" s="137"/>
      <c r="C3742" s="137" t="s">
        <v>2957</v>
      </c>
      <c r="D3742" s="137" t="s">
        <v>1430</v>
      </c>
    </row>
    <row r="3743" spans="1:4" ht="20.100000000000001" customHeight="1">
      <c r="A3743" s="137">
        <v>4741</v>
      </c>
      <c r="B3743" s="137"/>
      <c r="C3743" s="137" t="s">
        <v>2957</v>
      </c>
      <c r="D3743" s="137" t="s">
        <v>1431</v>
      </c>
    </row>
    <row r="3744" spans="1:4" ht="20.100000000000001" customHeight="1">
      <c r="A3744" s="137">
        <v>4742</v>
      </c>
      <c r="B3744" s="137"/>
      <c r="C3744" s="137" t="s">
        <v>2957</v>
      </c>
      <c r="D3744" s="137" t="s">
        <v>2968</v>
      </c>
    </row>
    <row r="3745" spans="1:4" ht="20.100000000000001" customHeight="1">
      <c r="A3745" s="137">
        <v>4743</v>
      </c>
      <c r="B3745" s="137"/>
      <c r="C3745" s="137" t="s">
        <v>2957</v>
      </c>
      <c r="D3745" s="158"/>
    </row>
    <row r="3746" spans="1:4" ht="20.100000000000001" customHeight="1">
      <c r="A3746" s="137">
        <v>4744</v>
      </c>
      <c r="B3746" s="137"/>
      <c r="C3746" s="137" t="s">
        <v>2957</v>
      </c>
      <c r="D3746" s="158"/>
    </row>
    <row r="3747" spans="1:4" ht="20.100000000000001" customHeight="1">
      <c r="A3747" s="137">
        <v>4745</v>
      </c>
      <c r="B3747" s="137"/>
      <c r="C3747" s="137" t="s">
        <v>2957</v>
      </c>
      <c r="D3747" s="158"/>
    </row>
    <row r="3748" spans="1:4" ht="20.100000000000001" customHeight="1">
      <c r="A3748" s="137">
        <v>4746</v>
      </c>
      <c r="B3748" s="137"/>
      <c r="C3748" s="137" t="s">
        <v>2957</v>
      </c>
      <c r="D3748" s="158"/>
    </row>
    <row r="3749" spans="1:4" ht="20.100000000000001" customHeight="1">
      <c r="A3749" s="137">
        <v>4747</v>
      </c>
      <c r="B3749" s="137"/>
      <c r="C3749" s="137" t="s">
        <v>2957</v>
      </c>
      <c r="D3749" s="158"/>
    </row>
    <row r="3750" spans="1:4" ht="20.100000000000001" customHeight="1">
      <c r="A3750" s="137">
        <v>4748</v>
      </c>
      <c r="B3750" s="137"/>
      <c r="C3750" s="137" t="s">
        <v>2957</v>
      </c>
      <c r="D3750" s="158"/>
    </row>
    <row r="3751" spans="1:4" ht="20.100000000000001" customHeight="1">
      <c r="A3751" s="137">
        <v>4749</v>
      </c>
      <c r="B3751" s="137"/>
      <c r="C3751" s="137" t="s">
        <v>2957</v>
      </c>
      <c r="D3751" s="158"/>
    </row>
    <row r="3752" spans="1:4" ht="20.100000000000001" customHeight="1">
      <c r="A3752" s="137">
        <v>4750</v>
      </c>
      <c r="B3752" s="137"/>
      <c r="C3752" s="137" t="s">
        <v>2969</v>
      </c>
      <c r="D3752" s="137" t="s">
        <v>2970</v>
      </c>
    </row>
    <row r="3753" spans="1:4" ht="20.100000000000001" customHeight="1">
      <c r="A3753" s="137">
        <v>4751</v>
      </c>
      <c r="B3753" s="137"/>
      <c r="C3753" s="137" t="s">
        <v>2969</v>
      </c>
      <c r="D3753" s="137" t="s">
        <v>2971</v>
      </c>
    </row>
    <row r="3754" spans="1:4" ht="20.100000000000001" customHeight="1">
      <c r="A3754" s="137">
        <v>4752</v>
      </c>
      <c r="B3754" s="137"/>
      <c r="C3754" s="137" t="s">
        <v>2969</v>
      </c>
      <c r="D3754" s="137" t="s">
        <v>2972</v>
      </c>
    </row>
    <row r="3755" spans="1:4" ht="20.100000000000001" customHeight="1">
      <c r="A3755" s="137">
        <v>4753</v>
      </c>
      <c r="B3755" s="137"/>
      <c r="C3755" s="137" t="s">
        <v>2969</v>
      </c>
      <c r="D3755" s="137" t="s">
        <v>2973</v>
      </c>
    </row>
    <row r="3756" spans="1:4" ht="20.100000000000001" customHeight="1">
      <c r="A3756" s="137">
        <v>4754</v>
      </c>
      <c r="B3756" s="137"/>
      <c r="C3756" s="137" t="s">
        <v>2969</v>
      </c>
      <c r="D3756" s="137" t="s">
        <v>2974</v>
      </c>
    </row>
    <row r="3757" spans="1:4" ht="20.100000000000001" customHeight="1">
      <c r="A3757" s="137">
        <v>4755</v>
      </c>
      <c r="B3757" s="137"/>
      <c r="C3757" s="137" t="s">
        <v>2969</v>
      </c>
      <c r="D3757" s="137" t="s">
        <v>2975</v>
      </c>
    </row>
    <row r="3758" spans="1:4" ht="20.100000000000001" customHeight="1">
      <c r="A3758" s="137">
        <v>4756</v>
      </c>
      <c r="B3758" s="137"/>
      <c r="C3758" s="137" t="s">
        <v>2969</v>
      </c>
      <c r="D3758" s="137" t="s">
        <v>2976</v>
      </c>
    </row>
    <row r="3759" spans="1:4" ht="20.100000000000001" customHeight="1">
      <c r="A3759" s="137">
        <v>4757</v>
      </c>
      <c r="B3759" s="137"/>
      <c r="C3759" s="137" t="s">
        <v>2969</v>
      </c>
      <c r="D3759" s="137" t="s">
        <v>2977</v>
      </c>
    </row>
    <row r="3760" spans="1:4" ht="20.100000000000001" customHeight="1">
      <c r="A3760" s="137">
        <v>4758</v>
      </c>
      <c r="B3760" s="137"/>
      <c r="C3760" s="137" t="s">
        <v>2969</v>
      </c>
      <c r="D3760" s="137" t="s">
        <v>2978</v>
      </c>
    </row>
    <row r="3761" spans="1:4" ht="20.100000000000001" customHeight="1">
      <c r="A3761" s="137">
        <v>4759</v>
      </c>
      <c r="B3761" s="137"/>
      <c r="C3761" s="137" t="s">
        <v>2969</v>
      </c>
      <c r="D3761" s="137" t="s">
        <v>2979</v>
      </c>
    </row>
    <row r="3762" spans="1:4" ht="20.100000000000001" customHeight="1">
      <c r="A3762" s="137">
        <v>4760</v>
      </c>
      <c r="B3762" s="137"/>
      <c r="C3762" s="137" t="s">
        <v>2969</v>
      </c>
      <c r="D3762" s="137" t="s">
        <v>2980</v>
      </c>
    </row>
    <row r="3763" spans="1:4" ht="20.100000000000001" customHeight="1">
      <c r="A3763" s="137">
        <v>4761</v>
      </c>
      <c r="B3763" s="137"/>
      <c r="C3763" s="137" t="s">
        <v>2969</v>
      </c>
      <c r="D3763" s="137" t="s">
        <v>2981</v>
      </c>
    </row>
    <row r="3764" spans="1:4" ht="20.100000000000001" customHeight="1">
      <c r="A3764" s="137">
        <v>4762</v>
      </c>
      <c r="B3764" s="137"/>
      <c r="C3764" s="137" t="s">
        <v>2969</v>
      </c>
      <c r="D3764" s="137" t="s">
        <v>2982</v>
      </c>
    </row>
    <row r="3765" spans="1:4" ht="20.100000000000001" customHeight="1">
      <c r="A3765" s="137">
        <v>4763</v>
      </c>
      <c r="B3765" s="137"/>
      <c r="C3765" s="137" t="s">
        <v>2969</v>
      </c>
      <c r="D3765" s="137" t="s">
        <v>2983</v>
      </c>
    </row>
    <row r="3766" spans="1:4" ht="20.100000000000001" customHeight="1">
      <c r="A3766" s="137">
        <v>4764</v>
      </c>
      <c r="B3766" s="137"/>
      <c r="C3766" s="137" t="s">
        <v>2969</v>
      </c>
      <c r="D3766" s="137" t="s">
        <v>2984</v>
      </c>
    </row>
    <row r="3767" spans="1:4" ht="20.100000000000001" customHeight="1">
      <c r="A3767" s="137">
        <v>4765</v>
      </c>
      <c r="B3767" s="137"/>
      <c r="C3767" s="137" t="s">
        <v>2969</v>
      </c>
      <c r="D3767" s="137" t="s">
        <v>2985</v>
      </c>
    </row>
    <row r="3768" spans="1:4" ht="20.100000000000001" customHeight="1">
      <c r="A3768" s="137">
        <v>4766</v>
      </c>
      <c r="B3768" s="137"/>
      <c r="C3768" s="137" t="s">
        <v>2969</v>
      </c>
      <c r="D3768" s="137" t="s">
        <v>1613</v>
      </c>
    </row>
    <row r="3769" spans="1:4" ht="20.100000000000001" customHeight="1">
      <c r="A3769" s="137">
        <v>4767</v>
      </c>
      <c r="B3769" s="137"/>
      <c r="C3769" s="137" t="s">
        <v>2969</v>
      </c>
      <c r="D3769" s="137" t="s">
        <v>1544</v>
      </c>
    </row>
    <row r="3770" spans="1:4" ht="20.100000000000001" customHeight="1">
      <c r="A3770" s="137">
        <v>4768</v>
      </c>
      <c r="B3770" s="137"/>
      <c r="C3770" s="137" t="s">
        <v>2969</v>
      </c>
      <c r="D3770" s="137" t="s">
        <v>1545</v>
      </c>
    </row>
    <row r="3771" spans="1:4" ht="20.100000000000001" customHeight="1">
      <c r="A3771" s="137">
        <v>4769</v>
      </c>
      <c r="B3771" s="137"/>
      <c r="C3771" s="137" t="s">
        <v>2969</v>
      </c>
      <c r="D3771" s="137" t="s">
        <v>1509</v>
      </c>
    </row>
    <row r="3772" spans="1:4" ht="20.100000000000001" customHeight="1">
      <c r="A3772" s="137">
        <v>4770</v>
      </c>
      <c r="B3772" s="137"/>
      <c r="C3772" s="137" t="s">
        <v>2969</v>
      </c>
      <c r="D3772" s="137" t="s">
        <v>1546</v>
      </c>
    </row>
    <row r="3773" spans="1:4" ht="20.100000000000001" customHeight="1">
      <c r="A3773" s="137">
        <v>4771</v>
      </c>
      <c r="B3773" s="137"/>
      <c r="C3773" s="137" t="s">
        <v>2969</v>
      </c>
      <c r="D3773" s="158"/>
    </row>
    <row r="3774" spans="1:4" ht="20.100000000000001" customHeight="1">
      <c r="A3774" s="137">
        <v>4772</v>
      </c>
      <c r="B3774" s="137"/>
      <c r="C3774" s="137" t="s">
        <v>2969</v>
      </c>
      <c r="D3774" s="158"/>
    </row>
    <row r="3775" spans="1:4" ht="20.100000000000001" customHeight="1">
      <c r="A3775" s="137">
        <v>4773</v>
      </c>
      <c r="B3775" s="137"/>
      <c r="C3775" s="137" t="s">
        <v>2969</v>
      </c>
      <c r="D3775" s="158"/>
    </row>
    <row r="3776" spans="1:4" ht="20.100000000000001" customHeight="1">
      <c r="A3776" s="137">
        <v>4774</v>
      </c>
      <c r="B3776" s="137"/>
      <c r="C3776" s="137" t="s">
        <v>2969</v>
      </c>
      <c r="D3776" s="158"/>
    </row>
    <row r="3777" spans="1:4" ht="20.100000000000001" customHeight="1">
      <c r="A3777" s="137">
        <v>4775</v>
      </c>
      <c r="B3777" s="137"/>
      <c r="C3777" s="137" t="s">
        <v>2969</v>
      </c>
      <c r="D3777" s="158"/>
    </row>
    <row r="3778" spans="1:4" ht="20.100000000000001" customHeight="1">
      <c r="A3778" s="137">
        <v>4776</v>
      </c>
      <c r="B3778" s="137"/>
      <c r="C3778" s="137" t="s">
        <v>2969</v>
      </c>
      <c r="D3778" s="158"/>
    </row>
    <row r="3779" spans="1:4" ht="20.100000000000001" customHeight="1">
      <c r="A3779" s="137">
        <v>4777</v>
      </c>
      <c r="B3779" s="137"/>
      <c r="C3779" s="137" t="s">
        <v>2969</v>
      </c>
      <c r="D3779" s="158"/>
    </row>
    <row r="3780" spans="1:4" ht="20.100000000000001" customHeight="1">
      <c r="A3780" s="137">
        <v>4778</v>
      </c>
      <c r="B3780" s="137"/>
      <c r="C3780" s="137" t="s">
        <v>2969</v>
      </c>
      <c r="D3780" s="158"/>
    </row>
    <row r="3781" spans="1:4" ht="20.100000000000001" customHeight="1">
      <c r="A3781" s="137">
        <v>4779</v>
      </c>
      <c r="B3781" s="137"/>
      <c r="C3781" s="137" t="s">
        <v>2969</v>
      </c>
      <c r="D3781" s="158"/>
    </row>
    <row r="3782" spans="1:4" ht="20.100000000000001" customHeight="1">
      <c r="A3782" s="137">
        <v>4780</v>
      </c>
      <c r="B3782" s="137"/>
      <c r="C3782" s="137" t="s">
        <v>2986</v>
      </c>
      <c r="D3782" s="137" t="s">
        <v>2987</v>
      </c>
    </row>
    <row r="3783" spans="1:4" ht="20.100000000000001" customHeight="1">
      <c r="A3783" s="137">
        <v>4781</v>
      </c>
      <c r="B3783" s="137"/>
      <c r="C3783" s="137" t="s">
        <v>2986</v>
      </c>
      <c r="D3783" s="137" t="s">
        <v>2988</v>
      </c>
    </row>
    <row r="3784" spans="1:4" ht="20.100000000000001" customHeight="1">
      <c r="A3784" s="137">
        <v>4782</v>
      </c>
      <c r="B3784" s="137"/>
      <c r="C3784" s="137" t="s">
        <v>2986</v>
      </c>
      <c r="D3784" s="137" t="s">
        <v>2989</v>
      </c>
    </row>
    <row r="3785" spans="1:4" ht="20.100000000000001" customHeight="1">
      <c r="A3785" s="137">
        <v>4783</v>
      </c>
      <c r="B3785" s="137"/>
      <c r="C3785" s="137" t="s">
        <v>2986</v>
      </c>
      <c r="D3785" s="137" t="s">
        <v>2990</v>
      </c>
    </row>
    <row r="3786" spans="1:4" ht="20.100000000000001" customHeight="1">
      <c r="A3786" s="137">
        <v>4784</v>
      </c>
      <c r="B3786" s="137"/>
      <c r="C3786" s="137" t="s">
        <v>2986</v>
      </c>
      <c r="D3786" s="137" t="s">
        <v>2991</v>
      </c>
    </row>
    <row r="3787" spans="1:4" ht="20.100000000000001" customHeight="1">
      <c r="A3787" s="137">
        <v>4785</v>
      </c>
      <c r="B3787" s="137"/>
      <c r="C3787" s="137" t="s">
        <v>2986</v>
      </c>
      <c r="D3787" s="137" t="s">
        <v>2992</v>
      </c>
    </row>
    <row r="3788" spans="1:4" ht="20.100000000000001" customHeight="1">
      <c r="A3788" s="137">
        <v>4786</v>
      </c>
      <c r="B3788" s="137"/>
      <c r="C3788" s="137" t="s">
        <v>2986</v>
      </c>
      <c r="D3788" s="137" t="s">
        <v>2993</v>
      </c>
    </row>
    <row r="3789" spans="1:4" ht="20.100000000000001" customHeight="1">
      <c r="A3789" s="137">
        <v>4787</v>
      </c>
      <c r="B3789" s="137"/>
      <c r="C3789" s="137" t="s">
        <v>2986</v>
      </c>
      <c r="D3789" s="137" t="s">
        <v>2994</v>
      </c>
    </row>
    <row r="3790" spans="1:4" ht="20.100000000000001" customHeight="1">
      <c r="A3790" s="137">
        <v>4788</v>
      </c>
      <c r="B3790" s="137"/>
      <c r="C3790" s="137" t="s">
        <v>2986</v>
      </c>
      <c r="D3790" s="137" t="s">
        <v>2995</v>
      </c>
    </row>
    <row r="3791" spans="1:4" ht="20.100000000000001" customHeight="1">
      <c r="A3791" s="137">
        <v>4789</v>
      </c>
      <c r="B3791" s="137"/>
      <c r="C3791" s="137" t="s">
        <v>2986</v>
      </c>
      <c r="D3791" s="137" t="s">
        <v>2996</v>
      </c>
    </row>
    <row r="3792" spans="1:4" ht="20.100000000000001" customHeight="1">
      <c r="A3792" s="137">
        <v>4790</v>
      </c>
      <c r="B3792" s="137"/>
      <c r="C3792" s="137" t="s">
        <v>2986</v>
      </c>
      <c r="D3792" s="137" t="s">
        <v>2997</v>
      </c>
    </row>
    <row r="3793" spans="1:4" ht="20.100000000000001" customHeight="1">
      <c r="A3793" s="137">
        <v>4791</v>
      </c>
      <c r="B3793" s="137"/>
      <c r="C3793" s="137" t="s">
        <v>2986</v>
      </c>
      <c r="D3793" s="137" t="s">
        <v>2998</v>
      </c>
    </row>
    <row r="3794" spans="1:4" ht="20.100000000000001" customHeight="1">
      <c r="A3794" s="137">
        <v>4792</v>
      </c>
      <c r="B3794" s="137"/>
      <c r="C3794" s="137" t="s">
        <v>2986</v>
      </c>
      <c r="D3794" s="137" t="s">
        <v>2999</v>
      </c>
    </row>
    <row r="3795" spans="1:4" ht="20.100000000000001" customHeight="1">
      <c r="A3795" s="137">
        <v>4793</v>
      </c>
      <c r="B3795" s="137"/>
      <c r="C3795" s="137" t="s">
        <v>2986</v>
      </c>
      <c r="D3795" s="137" t="s">
        <v>3000</v>
      </c>
    </row>
    <row r="3796" spans="1:4" ht="20.100000000000001" customHeight="1">
      <c r="A3796" s="137">
        <v>4794</v>
      </c>
      <c r="B3796" s="137"/>
      <c r="C3796" s="137" t="s">
        <v>2986</v>
      </c>
      <c r="D3796" s="137" t="s">
        <v>3001</v>
      </c>
    </row>
    <row r="3797" spans="1:4" ht="20.100000000000001" customHeight="1">
      <c r="A3797" s="137">
        <v>4795</v>
      </c>
      <c r="B3797" s="137"/>
      <c r="C3797" s="137" t="s">
        <v>2986</v>
      </c>
      <c r="D3797" s="137" t="s">
        <v>3002</v>
      </c>
    </row>
    <row r="3798" spans="1:4" ht="20.100000000000001" customHeight="1">
      <c r="A3798" s="137">
        <v>4796</v>
      </c>
      <c r="B3798" s="137"/>
      <c r="C3798" s="137" t="s">
        <v>2986</v>
      </c>
      <c r="D3798" s="137" t="s">
        <v>1545</v>
      </c>
    </row>
    <row r="3799" spans="1:4" ht="20.100000000000001" customHeight="1">
      <c r="A3799" s="137">
        <v>4797</v>
      </c>
      <c r="B3799" s="137"/>
      <c r="C3799" s="137" t="s">
        <v>2986</v>
      </c>
      <c r="D3799" s="137" t="s">
        <v>1509</v>
      </c>
    </row>
    <row r="3800" spans="1:4" ht="20.100000000000001" customHeight="1">
      <c r="A3800" s="137">
        <v>4798</v>
      </c>
      <c r="B3800" s="137"/>
      <c r="C3800" s="137" t="s">
        <v>2986</v>
      </c>
      <c r="D3800" s="137" t="s">
        <v>1546</v>
      </c>
    </row>
    <row r="3801" spans="1:4" ht="20.100000000000001" customHeight="1">
      <c r="A3801" s="137">
        <v>4799</v>
      </c>
      <c r="B3801" s="137"/>
      <c r="C3801" s="137" t="s">
        <v>2986</v>
      </c>
      <c r="D3801" s="158"/>
    </row>
    <row r="3802" spans="1:4" ht="20.100000000000001" customHeight="1">
      <c r="A3802" s="137">
        <v>4800</v>
      </c>
      <c r="B3802" s="137"/>
      <c r="C3802" s="137" t="s">
        <v>3003</v>
      </c>
      <c r="D3802" s="137" t="s">
        <v>3004</v>
      </c>
    </row>
    <row r="3803" spans="1:4" ht="20.100000000000001" customHeight="1">
      <c r="A3803" s="137">
        <v>4801</v>
      </c>
      <c r="B3803" s="137"/>
      <c r="C3803" s="137" t="s">
        <v>3003</v>
      </c>
      <c r="D3803" s="137" t="s">
        <v>3005</v>
      </c>
    </row>
    <row r="3804" spans="1:4" ht="20.100000000000001" customHeight="1">
      <c r="A3804" s="137">
        <v>4802</v>
      </c>
      <c r="B3804" s="137"/>
      <c r="C3804" s="137" t="s">
        <v>3003</v>
      </c>
      <c r="D3804" s="137" t="s">
        <v>3006</v>
      </c>
    </row>
    <row r="3805" spans="1:4" ht="20.100000000000001" customHeight="1">
      <c r="A3805" s="137">
        <v>4803</v>
      </c>
      <c r="B3805" s="137"/>
      <c r="C3805" s="137" t="s">
        <v>3003</v>
      </c>
      <c r="D3805" s="137" t="s">
        <v>3007</v>
      </c>
    </row>
    <row r="3806" spans="1:4" ht="20.100000000000001" customHeight="1">
      <c r="A3806" s="137">
        <v>4804</v>
      </c>
      <c r="B3806" s="137"/>
      <c r="C3806" s="137" t="s">
        <v>3003</v>
      </c>
      <c r="D3806" s="137" t="s">
        <v>3008</v>
      </c>
    </row>
    <row r="3807" spans="1:4" ht="20.100000000000001" customHeight="1">
      <c r="A3807" s="137">
        <v>4805</v>
      </c>
      <c r="B3807" s="137"/>
      <c r="C3807" s="137" t="s">
        <v>3003</v>
      </c>
      <c r="D3807" s="137" t="s">
        <v>3009</v>
      </c>
    </row>
    <row r="3808" spans="1:4" ht="20.100000000000001" customHeight="1">
      <c r="A3808" s="137">
        <v>4806</v>
      </c>
      <c r="B3808" s="137"/>
      <c r="C3808" s="137" t="s">
        <v>3003</v>
      </c>
      <c r="D3808" s="137" t="s">
        <v>3010</v>
      </c>
    </row>
    <row r="3809" spans="1:4" ht="20.100000000000001" customHeight="1">
      <c r="A3809" s="137">
        <v>4807</v>
      </c>
      <c r="B3809" s="137"/>
      <c r="C3809" s="137" t="s">
        <v>3003</v>
      </c>
      <c r="D3809" s="137" t="s">
        <v>3011</v>
      </c>
    </row>
    <row r="3810" spans="1:4" ht="20.100000000000001" customHeight="1">
      <c r="A3810" s="137">
        <v>4808</v>
      </c>
      <c r="B3810" s="137"/>
      <c r="C3810" s="137" t="s">
        <v>3003</v>
      </c>
      <c r="D3810" s="137" t="s">
        <v>3012</v>
      </c>
    </row>
    <row r="3811" spans="1:4" ht="20.100000000000001" customHeight="1">
      <c r="A3811" s="137">
        <v>4809</v>
      </c>
      <c r="B3811" s="137"/>
      <c r="C3811" s="137" t="s">
        <v>3003</v>
      </c>
      <c r="D3811" s="137" t="s">
        <v>3013</v>
      </c>
    </row>
    <row r="3812" spans="1:4" ht="20.100000000000001" customHeight="1">
      <c r="A3812" s="137">
        <v>4810</v>
      </c>
      <c r="B3812" s="137"/>
      <c r="C3812" s="137" t="s">
        <v>3003</v>
      </c>
      <c r="D3812" s="137" t="s">
        <v>3014</v>
      </c>
    </row>
    <row r="3813" spans="1:4" ht="20.100000000000001" customHeight="1">
      <c r="A3813" s="137">
        <v>4811</v>
      </c>
      <c r="B3813" s="137"/>
      <c r="C3813" s="137" t="s">
        <v>3003</v>
      </c>
      <c r="D3813" s="137" t="s">
        <v>3015</v>
      </c>
    </row>
    <row r="3814" spans="1:4" ht="20.100000000000001" customHeight="1">
      <c r="A3814" s="137">
        <v>4812</v>
      </c>
      <c r="B3814" s="137"/>
      <c r="C3814" s="137" t="s">
        <v>3003</v>
      </c>
      <c r="D3814" s="137" t="s">
        <v>3016</v>
      </c>
    </row>
    <row r="3815" spans="1:4" ht="20.100000000000001" customHeight="1">
      <c r="A3815" s="137">
        <v>4813</v>
      </c>
      <c r="B3815" s="137"/>
      <c r="C3815" s="137" t="s">
        <v>3003</v>
      </c>
      <c r="D3815" s="137" t="s">
        <v>3017</v>
      </c>
    </row>
    <row r="3816" spans="1:4" ht="20.100000000000001" customHeight="1">
      <c r="A3816" s="137">
        <v>4814</v>
      </c>
      <c r="B3816" s="137"/>
      <c r="C3816" s="137" t="s">
        <v>3003</v>
      </c>
      <c r="D3816" s="137" t="s">
        <v>3018</v>
      </c>
    </row>
    <row r="3817" spans="1:4" ht="20.100000000000001" customHeight="1">
      <c r="A3817" s="137">
        <v>4815</v>
      </c>
      <c r="B3817" s="137"/>
      <c r="C3817" s="137" t="s">
        <v>3003</v>
      </c>
      <c r="D3817" s="137" t="s">
        <v>1543</v>
      </c>
    </row>
    <row r="3818" spans="1:4" ht="20.100000000000001" customHeight="1">
      <c r="A3818" s="137">
        <v>4816</v>
      </c>
      <c r="B3818" s="137"/>
      <c r="C3818" s="137" t="s">
        <v>3003</v>
      </c>
      <c r="D3818" s="137" t="s">
        <v>1544</v>
      </c>
    </row>
    <row r="3819" spans="1:4" ht="20.100000000000001" customHeight="1">
      <c r="A3819" s="137">
        <v>4817</v>
      </c>
      <c r="B3819" s="137"/>
      <c r="C3819" s="137" t="s">
        <v>3003</v>
      </c>
      <c r="D3819" s="137" t="s">
        <v>1545</v>
      </c>
    </row>
    <row r="3820" spans="1:4" ht="20.100000000000001" customHeight="1">
      <c r="A3820" s="137">
        <v>4818</v>
      </c>
      <c r="B3820" s="137"/>
      <c r="C3820" s="137" t="s">
        <v>3003</v>
      </c>
      <c r="D3820" s="137" t="s">
        <v>1509</v>
      </c>
    </row>
    <row r="3821" spans="1:4" ht="20.100000000000001" customHeight="1">
      <c r="A3821" s="137">
        <v>4819</v>
      </c>
      <c r="B3821" s="137"/>
      <c r="C3821" s="137" t="s">
        <v>3003</v>
      </c>
      <c r="D3821" s="137" t="s">
        <v>1546</v>
      </c>
    </row>
    <row r="3822" spans="1:4" ht="20.100000000000001" customHeight="1">
      <c r="A3822" s="137">
        <v>4820</v>
      </c>
      <c r="B3822" s="137"/>
      <c r="C3822" s="137" t="s">
        <v>3003</v>
      </c>
      <c r="D3822" s="158"/>
    </row>
    <row r="3823" spans="1:4" ht="20.100000000000001" customHeight="1">
      <c r="A3823" s="137">
        <v>4821</v>
      </c>
      <c r="B3823" s="137"/>
      <c r="C3823" s="137" t="s">
        <v>3003</v>
      </c>
      <c r="D3823" s="158"/>
    </row>
    <row r="3824" spans="1:4" ht="20.100000000000001" customHeight="1">
      <c r="A3824" s="137">
        <v>4822</v>
      </c>
      <c r="B3824" s="137"/>
      <c r="C3824" s="137" t="s">
        <v>3003</v>
      </c>
      <c r="D3824" s="158"/>
    </row>
    <row r="3825" spans="1:4" ht="20.100000000000001" customHeight="1">
      <c r="A3825" s="137">
        <v>4823</v>
      </c>
      <c r="B3825" s="137"/>
      <c r="C3825" s="137" t="s">
        <v>3003</v>
      </c>
      <c r="D3825" s="158"/>
    </row>
    <row r="3826" spans="1:4" ht="20.100000000000001" customHeight="1">
      <c r="A3826" s="137">
        <v>4824</v>
      </c>
      <c r="B3826" s="137"/>
      <c r="C3826" s="137" t="s">
        <v>3003</v>
      </c>
      <c r="D3826" s="158"/>
    </row>
    <row r="3827" spans="1:4" ht="20.100000000000001" customHeight="1">
      <c r="A3827" s="137">
        <v>4825</v>
      </c>
      <c r="B3827" s="137"/>
      <c r="C3827" s="137" t="s">
        <v>3003</v>
      </c>
      <c r="D3827" s="158"/>
    </row>
    <row r="3828" spans="1:4" ht="20.100000000000001" customHeight="1">
      <c r="A3828" s="137">
        <v>4826</v>
      </c>
      <c r="B3828" s="137"/>
      <c r="C3828" s="137" t="s">
        <v>3003</v>
      </c>
      <c r="D3828" s="158"/>
    </row>
    <row r="3829" spans="1:4" ht="20.100000000000001" customHeight="1">
      <c r="A3829" s="137">
        <v>4827</v>
      </c>
      <c r="B3829" s="137"/>
      <c r="C3829" s="137" t="s">
        <v>3003</v>
      </c>
      <c r="D3829" s="158"/>
    </row>
    <row r="3830" spans="1:4" ht="20.100000000000001" customHeight="1">
      <c r="A3830" s="137">
        <v>4828</v>
      </c>
      <c r="B3830" s="137"/>
      <c r="C3830" s="137" t="s">
        <v>3003</v>
      </c>
      <c r="D3830" s="158"/>
    </row>
    <row r="3831" spans="1:4" ht="20.100000000000001" customHeight="1">
      <c r="A3831" s="137">
        <v>4829</v>
      </c>
      <c r="B3831" s="137"/>
      <c r="C3831" s="137" t="s">
        <v>3003</v>
      </c>
      <c r="D3831" s="158"/>
    </row>
    <row r="3832" spans="1:4" ht="20.100000000000001" customHeight="1">
      <c r="A3832" s="137">
        <v>4830</v>
      </c>
      <c r="B3832" s="137"/>
      <c r="C3832" s="137" t="s">
        <v>3019</v>
      </c>
      <c r="D3832" s="137" t="s">
        <v>3004</v>
      </c>
    </row>
    <row r="3833" spans="1:4" ht="20.100000000000001" customHeight="1">
      <c r="A3833" s="137">
        <v>4831</v>
      </c>
      <c r="B3833" s="137"/>
      <c r="C3833" s="137" t="s">
        <v>3019</v>
      </c>
      <c r="D3833" s="137" t="s">
        <v>3020</v>
      </c>
    </row>
    <row r="3834" spans="1:4" ht="20.100000000000001" customHeight="1">
      <c r="A3834" s="137">
        <v>4832</v>
      </c>
      <c r="B3834" s="137"/>
      <c r="C3834" s="137" t="s">
        <v>3019</v>
      </c>
      <c r="D3834" s="137" t="s">
        <v>3021</v>
      </c>
    </row>
    <row r="3835" spans="1:4" ht="20.100000000000001" customHeight="1">
      <c r="A3835" s="137">
        <v>4833</v>
      </c>
      <c r="B3835" s="137"/>
      <c r="C3835" s="137" t="s">
        <v>3019</v>
      </c>
      <c r="D3835" s="137" t="s">
        <v>3022</v>
      </c>
    </row>
    <row r="3836" spans="1:4" ht="20.100000000000001" customHeight="1">
      <c r="A3836" s="137">
        <v>4834</v>
      </c>
      <c r="B3836" s="137"/>
      <c r="C3836" s="137" t="s">
        <v>3019</v>
      </c>
      <c r="D3836" s="137" t="s">
        <v>3023</v>
      </c>
    </row>
    <row r="3837" spans="1:4" ht="20.100000000000001" customHeight="1">
      <c r="A3837" s="137">
        <v>4835</v>
      </c>
      <c r="B3837" s="137"/>
      <c r="C3837" s="137" t="s">
        <v>3019</v>
      </c>
      <c r="D3837" s="137" t="s">
        <v>3024</v>
      </c>
    </row>
    <row r="3838" spans="1:4" ht="20.100000000000001" customHeight="1">
      <c r="A3838" s="137">
        <v>4836</v>
      </c>
      <c r="B3838" s="137"/>
      <c r="C3838" s="137" t="s">
        <v>3019</v>
      </c>
      <c r="D3838" s="137" t="s">
        <v>3025</v>
      </c>
    </row>
    <row r="3839" spans="1:4" ht="20.100000000000001" customHeight="1">
      <c r="A3839" s="137">
        <v>4837</v>
      </c>
      <c r="B3839" s="137"/>
      <c r="C3839" s="137" t="s">
        <v>3019</v>
      </c>
      <c r="D3839" s="137" t="s">
        <v>3026</v>
      </c>
    </row>
    <row r="3840" spans="1:4" ht="20.100000000000001" customHeight="1">
      <c r="A3840" s="137">
        <v>4838</v>
      </c>
      <c r="B3840" s="137"/>
      <c r="C3840" s="137" t="s">
        <v>3019</v>
      </c>
      <c r="D3840" s="137" t="s">
        <v>3027</v>
      </c>
    </row>
    <row r="3841" spans="1:4" ht="20.100000000000001" customHeight="1">
      <c r="A3841" s="137">
        <v>4839</v>
      </c>
      <c r="B3841" s="137"/>
      <c r="C3841" s="137" t="s">
        <v>3019</v>
      </c>
      <c r="D3841" s="137" t="s">
        <v>3028</v>
      </c>
    </row>
    <row r="3842" spans="1:4" ht="20.100000000000001" customHeight="1">
      <c r="A3842" s="137">
        <v>4840</v>
      </c>
      <c r="B3842" s="137"/>
      <c r="C3842" s="137" t="s">
        <v>3019</v>
      </c>
      <c r="D3842" s="137" t="s">
        <v>3029</v>
      </c>
    </row>
    <row r="3843" spans="1:4" ht="20.100000000000001" customHeight="1">
      <c r="A3843" s="137">
        <v>4841</v>
      </c>
      <c r="B3843" s="137"/>
      <c r="C3843" s="137" t="s">
        <v>3019</v>
      </c>
      <c r="D3843" s="137" t="s">
        <v>3013</v>
      </c>
    </row>
    <row r="3844" spans="1:4" ht="20.100000000000001" customHeight="1">
      <c r="A3844" s="137">
        <v>4842</v>
      </c>
      <c r="B3844" s="137"/>
      <c r="C3844" s="137" t="s">
        <v>3019</v>
      </c>
      <c r="D3844" s="137" t="s">
        <v>3030</v>
      </c>
    </row>
    <row r="3845" spans="1:4" ht="20.100000000000001" customHeight="1">
      <c r="A3845" s="137">
        <v>4843</v>
      </c>
      <c r="B3845" s="137"/>
      <c r="C3845" s="137" t="s">
        <v>3019</v>
      </c>
      <c r="D3845" s="137" t="s">
        <v>3031</v>
      </c>
    </row>
    <row r="3846" spans="1:4" ht="20.100000000000001" customHeight="1">
      <c r="A3846" s="137">
        <v>4844</v>
      </c>
      <c r="B3846" s="137"/>
      <c r="C3846" s="137" t="s">
        <v>3019</v>
      </c>
      <c r="D3846" s="137" t="s">
        <v>3016</v>
      </c>
    </row>
    <row r="3847" spans="1:4" ht="20.100000000000001" customHeight="1">
      <c r="A3847" s="137">
        <v>4845</v>
      </c>
      <c r="B3847" s="137"/>
      <c r="C3847" s="137" t="s">
        <v>3019</v>
      </c>
      <c r="D3847" s="137" t="s">
        <v>3032</v>
      </c>
    </row>
    <row r="3848" spans="1:4" ht="20.100000000000001" customHeight="1">
      <c r="A3848" s="137">
        <v>4846</v>
      </c>
      <c r="B3848" s="137"/>
      <c r="C3848" s="137" t="s">
        <v>3019</v>
      </c>
      <c r="D3848" s="137" t="s">
        <v>3033</v>
      </c>
    </row>
    <row r="3849" spans="1:4" ht="20.100000000000001" customHeight="1">
      <c r="A3849" s="137">
        <v>4847</v>
      </c>
      <c r="B3849" s="137"/>
      <c r="C3849" s="137" t="s">
        <v>3019</v>
      </c>
      <c r="D3849" s="137" t="s">
        <v>3018</v>
      </c>
    </row>
    <row r="3850" spans="1:4" ht="20.100000000000001" customHeight="1">
      <c r="A3850" s="137">
        <v>4848</v>
      </c>
      <c r="B3850" s="137"/>
      <c r="C3850" s="137" t="s">
        <v>3019</v>
      </c>
      <c r="D3850" s="137" t="s">
        <v>1543</v>
      </c>
    </row>
    <row r="3851" spans="1:4" ht="20.100000000000001" customHeight="1">
      <c r="A3851" s="137">
        <v>4849</v>
      </c>
      <c r="B3851" s="137"/>
      <c r="C3851" s="137" t="s">
        <v>3019</v>
      </c>
      <c r="D3851" s="137" t="s">
        <v>1544</v>
      </c>
    </row>
    <row r="3852" spans="1:4" ht="20.100000000000001" customHeight="1">
      <c r="A3852" s="137">
        <v>4850</v>
      </c>
      <c r="B3852" s="137"/>
      <c r="C3852" s="137" t="s">
        <v>3019</v>
      </c>
      <c r="D3852" s="137" t="s">
        <v>3034</v>
      </c>
    </row>
    <row r="3853" spans="1:4" ht="20.100000000000001" customHeight="1">
      <c r="A3853" s="137">
        <v>4851</v>
      </c>
      <c r="B3853" s="137"/>
      <c r="C3853" s="137" t="s">
        <v>3019</v>
      </c>
      <c r="D3853" s="137" t="s">
        <v>1509</v>
      </c>
    </row>
    <row r="3854" spans="1:4" ht="20.100000000000001" customHeight="1">
      <c r="A3854" s="137">
        <v>4852</v>
      </c>
      <c r="B3854" s="137"/>
      <c r="C3854" s="137" t="s">
        <v>3019</v>
      </c>
      <c r="D3854" s="137" t="s">
        <v>1546</v>
      </c>
    </row>
    <row r="3855" spans="1:4" ht="20.100000000000001" customHeight="1">
      <c r="A3855" s="137">
        <v>4853</v>
      </c>
      <c r="B3855" s="137"/>
      <c r="C3855" s="137" t="s">
        <v>3019</v>
      </c>
      <c r="D3855" s="158"/>
    </row>
    <row r="3856" spans="1:4" ht="20.100000000000001" customHeight="1">
      <c r="A3856" s="137">
        <v>4854</v>
      </c>
      <c r="B3856" s="137"/>
      <c r="C3856" s="137" t="s">
        <v>3019</v>
      </c>
      <c r="D3856" s="158"/>
    </row>
    <row r="3857" spans="1:4" ht="20.100000000000001" customHeight="1">
      <c r="A3857" s="137">
        <v>4855</v>
      </c>
      <c r="B3857" s="137"/>
      <c r="C3857" s="137" t="s">
        <v>3019</v>
      </c>
      <c r="D3857" s="158"/>
    </row>
    <row r="3858" spans="1:4" ht="20.100000000000001" customHeight="1">
      <c r="A3858" s="137">
        <v>4856</v>
      </c>
      <c r="B3858" s="137"/>
      <c r="C3858" s="137" t="s">
        <v>3019</v>
      </c>
      <c r="D3858" s="158"/>
    </row>
    <row r="3859" spans="1:4" ht="20.100000000000001" customHeight="1">
      <c r="A3859" s="137">
        <v>4857</v>
      </c>
      <c r="B3859" s="137"/>
      <c r="C3859" s="137" t="s">
        <v>3019</v>
      </c>
      <c r="D3859" s="158"/>
    </row>
    <row r="3860" spans="1:4" ht="20.100000000000001" customHeight="1">
      <c r="A3860" s="137">
        <v>4858</v>
      </c>
      <c r="B3860" s="137"/>
      <c r="C3860" s="137" t="s">
        <v>3019</v>
      </c>
      <c r="D3860" s="158"/>
    </row>
    <row r="3861" spans="1:4" ht="20.100000000000001" customHeight="1">
      <c r="A3861" s="137">
        <v>4859</v>
      </c>
      <c r="B3861" s="137"/>
      <c r="C3861" s="137" t="s">
        <v>3019</v>
      </c>
      <c r="D3861" s="158"/>
    </row>
    <row r="3862" spans="1:4" ht="20.100000000000001" customHeight="1">
      <c r="A3862" s="137">
        <v>4860</v>
      </c>
      <c r="B3862" s="137"/>
      <c r="C3862" s="137" t="s">
        <v>3035</v>
      </c>
      <c r="D3862" s="137" t="s">
        <v>3036</v>
      </c>
    </row>
    <row r="3863" spans="1:4" ht="20.100000000000001" customHeight="1">
      <c r="A3863" s="137">
        <v>4861</v>
      </c>
      <c r="B3863" s="137"/>
      <c r="C3863" s="137" t="s">
        <v>3035</v>
      </c>
      <c r="D3863" s="137" t="s">
        <v>3037</v>
      </c>
    </row>
    <row r="3864" spans="1:4" ht="20.100000000000001" customHeight="1">
      <c r="A3864" s="137">
        <v>4862</v>
      </c>
      <c r="B3864" s="137"/>
      <c r="C3864" s="137" t="s">
        <v>3035</v>
      </c>
      <c r="D3864" s="137" t="s">
        <v>3038</v>
      </c>
    </row>
    <row r="3865" spans="1:4" ht="20.100000000000001" customHeight="1">
      <c r="A3865" s="137">
        <v>4863</v>
      </c>
      <c r="B3865" s="137"/>
      <c r="C3865" s="137" t="s">
        <v>3035</v>
      </c>
      <c r="D3865" s="137" t="s">
        <v>3039</v>
      </c>
    </row>
    <row r="3866" spans="1:4" ht="20.100000000000001" customHeight="1">
      <c r="A3866" s="137">
        <v>4864</v>
      </c>
      <c r="B3866" s="137"/>
      <c r="C3866" s="137" t="s">
        <v>3035</v>
      </c>
      <c r="D3866" s="137" t="s">
        <v>3040</v>
      </c>
    </row>
    <row r="3867" spans="1:4" ht="20.100000000000001" customHeight="1">
      <c r="A3867" s="137">
        <v>4865</v>
      </c>
      <c r="B3867" s="137"/>
      <c r="C3867" s="137" t="s">
        <v>3035</v>
      </c>
      <c r="D3867" s="137" t="s">
        <v>3041</v>
      </c>
    </row>
    <row r="3868" spans="1:4" ht="20.100000000000001" customHeight="1">
      <c r="A3868" s="137">
        <v>4866</v>
      </c>
      <c r="B3868" s="137"/>
      <c r="C3868" s="137" t="s">
        <v>3035</v>
      </c>
      <c r="D3868" s="137" t="s">
        <v>3042</v>
      </c>
    </row>
    <row r="3869" spans="1:4" ht="20.100000000000001" customHeight="1">
      <c r="A3869" s="137">
        <v>4867</v>
      </c>
      <c r="B3869" s="137"/>
      <c r="C3869" s="137" t="s">
        <v>3035</v>
      </c>
      <c r="D3869" s="137" t="s">
        <v>3043</v>
      </c>
    </row>
    <row r="3870" spans="1:4" ht="20.100000000000001" customHeight="1">
      <c r="A3870" s="137">
        <v>4868</v>
      </c>
      <c r="B3870" s="137"/>
      <c r="C3870" s="137" t="s">
        <v>3035</v>
      </c>
      <c r="D3870" s="137" t="s">
        <v>3044</v>
      </c>
    </row>
    <row r="3871" spans="1:4" ht="20.100000000000001" customHeight="1">
      <c r="A3871" s="137">
        <v>4869</v>
      </c>
      <c r="B3871" s="137"/>
      <c r="C3871" s="137" t="s">
        <v>3035</v>
      </c>
      <c r="D3871" s="137" t="s">
        <v>3045</v>
      </c>
    </row>
    <row r="3872" spans="1:4" ht="20.100000000000001" customHeight="1">
      <c r="A3872" s="137">
        <v>4870</v>
      </c>
      <c r="B3872" s="137"/>
      <c r="C3872" s="137" t="s">
        <v>3035</v>
      </c>
      <c r="D3872" s="137" t="s">
        <v>3046</v>
      </c>
    </row>
    <row r="3873" spans="1:4" ht="20.100000000000001" customHeight="1">
      <c r="A3873" s="137">
        <v>4871</v>
      </c>
      <c r="B3873" s="137"/>
      <c r="C3873" s="137" t="s">
        <v>3035</v>
      </c>
      <c r="D3873" s="137" t="s">
        <v>3047</v>
      </c>
    </row>
    <row r="3874" spans="1:4" ht="20.100000000000001" customHeight="1">
      <c r="A3874" s="137">
        <v>4872</v>
      </c>
      <c r="B3874" s="137"/>
      <c r="C3874" s="137" t="s">
        <v>3035</v>
      </c>
      <c r="D3874" s="137" t="s">
        <v>3048</v>
      </c>
    </row>
    <row r="3875" spans="1:4" ht="20.100000000000001" customHeight="1">
      <c r="A3875" s="137">
        <v>4873</v>
      </c>
      <c r="B3875" s="137"/>
      <c r="C3875" s="137" t="s">
        <v>3035</v>
      </c>
      <c r="D3875" s="137" t="s">
        <v>3049</v>
      </c>
    </row>
    <row r="3876" spans="1:4" ht="20.100000000000001" customHeight="1">
      <c r="A3876" s="137">
        <v>4874</v>
      </c>
      <c r="B3876" s="137"/>
      <c r="C3876" s="137" t="s">
        <v>3035</v>
      </c>
      <c r="D3876" s="137" t="s">
        <v>3050</v>
      </c>
    </row>
    <row r="3877" spans="1:4" ht="20.100000000000001" customHeight="1">
      <c r="A3877" s="137">
        <v>4875</v>
      </c>
      <c r="B3877" s="137"/>
      <c r="C3877" s="137" t="s">
        <v>3035</v>
      </c>
      <c r="D3877" s="137" t="s">
        <v>3051</v>
      </c>
    </row>
    <row r="3878" spans="1:4" ht="20.100000000000001" customHeight="1">
      <c r="A3878" s="137">
        <v>4876</v>
      </c>
      <c r="B3878" s="137"/>
      <c r="C3878" s="137" t="s">
        <v>3035</v>
      </c>
      <c r="D3878" s="137" t="s">
        <v>3052</v>
      </c>
    </row>
    <row r="3879" spans="1:4" ht="20.100000000000001" customHeight="1">
      <c r="A3879" s="137">
        <v>4877</v>
      </c>
      <c r="B3879" s="137"/>
      <c r="C3879" s="137" t="s">
        <v>3035</v>
      </c>
      <c r="D3879" s="137" t="s">
        <v>3053</v>
      </c>
    </row>
    <row r="3880" spans="1:4" ht="20.100000000000001" customHeight="1">
      <c r="A3880" s="137">
        <v>4878</v>
      </c>
      <c r="B3880" s="137"/>
      <c r="C3880" s="137" t="s">
        <v>3035</v>
      </c>
      <c r="D3880" s="137" t="s">
        <v>3054</v>
      </c>
    </row>
    <row r="3881" spans="1:4" ht="20.100000000000001" customHeight="1">
      <c r="A3881" s="137">
        <v>4879</v>
      </c>
      <c r="B3881" s="137"/>
      <c r="C3881" s="137" t="s">
        <v>3035</v>
      </c>
      <c r="D3881" s="137" t="s">
        <v>1543</v>
      </c>
    </row>
    <row r="3882" spans="1:4" ht="20.100000000000001" customHeight="1">
      <c r="A3882" s="137">
        <v>4880</v>
      </c>
      <c r="B3882" s="137"/>
      <c r="C3882" s="137" t="s">
        <v>3035</v>
      </c>
      <c r="D3882" s="137" t="s">
        <v>1544</v>
      </c>
    </row>
    <row r="3883" spans="1:4" ht="20.100000000000001" customHeight="1">
      <c r="A3883" s="137">
        <v>4881</v>
      </c>
      <c r="B3883" s="137"/>
      <c r="C3883" s="137" t="s">
        <v>3035</v>
      </c>
      <c r="D3883" s="137" t="s">
        <v>3055</v>
      </c>
    </row>
    <row r="3884" spans="1:4" ht="20.100000000000001" customHeight="1">
      <c r="A3884" s="137">
        <v>4882</v>
      </c>
      <c r="B3884" s="137"/>
      <c r="C3884" s="137" t="s">
        <v>3035</v>
      </c>
      <c r="D3884" s="137" t="s">
        <v>1545</v>
      </c>
    </row>
    <row r="3885" spans="1:4" ht="20.100000000000001" customHeight="1">
      <c r="A3885" s="137">
        <v>4883</v>
      </c>
      <c r="B3885" s="137"/>
      <c r="C3885" s="137" t="s">
        <v>3035</v>
      </c>
      <c r="D3885" s="137" t="s">
        <v>1509</v>
      </c>
    </row>
    <row r="3886" spans="1:4" ht="20.100000000000001" customHeight="1">
      <c r="A3886" s="137">
        <v>4884</v>
      </c>
      <c r="B3886" s="137"/>
      <c r="C3886" s="137" t="s">
        <v>3035</v>
      </c>
      <c r="D3886" s="137" t="s">
        <v>1546</v>
      </c>
    </row>
    <row r="3887" spans="1:4" ht="20.100000000000001" customHeight="1">
      <c r="A3887" s="137">
        <v>4885</v>
      </c>
      <c r="B3887" s="137"/>
      <c r="C3887" s="137" t="s">
        <v>3035</v>
      </c>
      <c r="D3887" s="158"/>
    </row>
    <row r="3888" spans="1:4" ht="20.100000000000001" customHeight="1">
      <c r="A3888" s="137">
        <v>4886</v>
      </c>
      <c r="B3888" s="137"/>
      <c r="C3888" s="137" t="s">
        <v>3035</v>
      </c>
      <c r="D3888" s="158"/>
    </row>
    <row r="3889" spans="1:4" ht="20.100000000000001" customHeight="1">
      <c r="A3889" s="137">
        <v>4887</v>
      </c>
      <c r="B3889" s="137"/>
      <c r="C3889" s="137" t="s">
        <v>3035</v>
      </c>
      <c r="D3889" s="158"/>
    </row>
    <row r="3890" spans="1:4" ht="20.100000000000001" customHeight="1">
      <c r="A3890" s="137">
        <v>4888</v>
      </c>
      <c r="B3890" s="137"/>
      <c r="C3890" s="137" t="s">
        <v>3035</v>
      </c>
      <c r="D3890" s="158"/>
    </row>
    <row r="3891" spans="1:4" ht="20.100000000000001" customHeight="1">
      <c r="A3891" s="137">
        <v>4889</v>
      </c>
      <c r="B3891" s="137"/>
      <c r="C3891" s="137" t="s">
        <v>3035</v>
      </c>
      <c r="D3891" s="158"/>
    </row>
    <row r="3892" spans="1:4" ht="20.100000000000001" customHeight="1">
      <c r="A3892" s="137">
        <v>4890</v>
      </c>
      <c r="B3892" s="137"/>
      <c r="C3892" s="137" t="s">
        <v>3056</v>
      </c>
      <c r="D3892" s="137" t="s">
        <v>3057</v>
      </c>
    </row>
    <row r="3893" spans="1:4" ht="20.100000000000001" customHeight="1">
      <c r="A3893" s="137">
        <v>4891</v>
      </c>
      <c r="B3893" s="137"/>
      <c r="C3893" s="137" t="s">
        <v>3056</v>
      </c>
      <c r="D3893" s="137" t="s">
        <v>3058</v>
      </c>
    </row>
    <row r="3894" spans="1:4" ht="20.100000000000001" customHeight="1">
      <c r="A3894" s="137">
        <v>4892</v>
      </c>
      <c r="B3894" s="137"/>
      <c r="C3894" s="137" t="s">
        <v>3056</v>
      </c>
      <c r="D3894" s="137" t="s">
        <v>3059</v>
      </c>
    </row>
    <row r="3895" spans="1:4" ht="20.100000000000001" customHeight="1">
      <c r="A3895" s="137">
        <v>4893</v>
      </c>
      <c r="B3895" s="137"/>
      <c r="C3895" s="137" t="s">
        <v>3056</v>
      </c>
      <c r="D3895" s="137" t="s">
        <v>3060</v>
      </c>
    </row>
    <row r="3896" spans="1:4" ht="20.100000000000001" customHeight="1">
      <c r="A3896" s="137">
        <v>4894</v>
      </c>
      <c r="B3896" s="137"/>
      <c r="C3896" s="137" t="s">
        <v>3056</v>
      </c>
      <c r="D3896" s="137" t="s">
        <v>3061</v>
      </c>
    </row>
    <row r="3897" spans="1:4" ht="20.100000000000001" customHeight="1">
      <c r="A3897" s="137">
        <v>4895</v>
      </c>
      <c r="B3897" s="137"/>
      <c r="C3897" s="137" t="s">
        <v>3056</v>
      </c>
      <c r="D3897" s="137" t="s">
        <v>3062</v>
      </c>
    </row>
    <row r="3898" spans="1:4" ht="20.100000000000001" customHeight="1">
      <c r="A3898" s="137">
        <v>4896</v>
      </c>
      <c r="B3898" s="137"/>
      <c r="C3898" s="137" t="s">
        <v>3056</v>
      </c>
      <c r="D3898" s="137" t="s">
        <v>3063</v>
      </c>
    </row>
    <row r="3899" spans="1:4" ht="20.100000000000001" customHeight="1">
      <c r="A3899" s="137">
        <v>4897</v>
      </c>
      <c r="B3899" s="137"/>
      <c r="C3899" s="137" t="s">
        <v>3056</v>
      </c>
      <c r="D3899" s="137" t="s">
        <v>3064</v>
      </c>
    </row>
    <row r="3900" spans="1:4" ht="20.100000000000001" customHeight="1">
      <c r="A3900" s="137">
        <v>4898</v>
      </c>
      <c r="B3900" s="137"/>
      <c r="C3900" s="137" t="s">
        <v>3056</v>
      </c>
      <c r="D3900" s="137" t="s">
        <v>3065</v>
      </c>
    </row>
    <row r="3901" spans="1:4" ht="20.100000000000001" customHeight="1">
      <c r="A3901" s="137">
        <v>4899</v>
      </c>
      <c r="B3901" s="137"/>
      <c r="C3901" s="137" t="s">
        <v>3056</v>
      </c>
      <c r="D3901" s="137" t="s">
        <v>3066</v>
      </c>
    </row>
    <row r="3902" spans="1:4" ht="20.100000000000001" customHeight="1">
      <c r="A3902" s="137">
        <v>4900</v>
      </c>
      <c r="B3902" s="137"/>
      <c r="C3902" s="137" t="s">
        <v>3056</v>
      </c>
      <c r="D3902" s="137" t="s">
        <v>3067</v>
      </c>
    </row>
    <row r="3903" spans="1:4" ht="20.100000000000001" customHeight="1">
      <c r="A3903" s="137">
        <v>4901</v>
      </c>
      <c r="B3903" s="137"/>
      <c r="C3903" s="137" t="s">
        <v>3056</v>
      </c>
      <c r="D3903" s="137" t="s">
        <v>3068</v>
      </c>
    </row>
    <row r="3904" spans="1:4" ht="20.100000000000001" customHeight="1">
      <c r="A3904" s="137">
        <v>4902</v>
      </c>
      <c r="B3904" s="137"/>
      <c r="C3904" s="137" t="s">
        <v>3056</v>
      </c>
      <c r="D3904" s="137" t="s">
        <v>3069</v>
      </c>
    </row>
    <row r="3905" spans="1:4" ht="20.100000000000001" customHeight="1">
      <c r="A3905" s="137">
        <v>4903</v>
      </c>
      <c r="B3905" s="137"/>
      <c r="C3905" s="137" t="s">
        <v>3056</v>
      </c>
      <c r="D3905" s="137" t="s">
        <v>3070</v>
      </c>
    </row>
    <row r="3906" spans="1:4" ht="20.100000000000001" customHeight="1">
      <c r="A3906" s="137">
        <v>4904</v>
      </c>
      <c r="B3906" s="137"/>
      <c r="C3906" s="137" t="s">
        <v>3056</v>
      </c>
      <c r="D3906" s="137" t="s">
        <v>3071</v>
      </c>
    </row>
    <row r="3907" spans="1:4" ht="20.100000000000001" customHeight="1">
      <c r="A3907" s="137">
        <v>4905</v>
      </c>
      <c r="B3907" s="137"/>
      <c r="C3907" s="137" t="s">
        <v>3056</v>
      </c>
      <c r="D3907" s="137" t="s">
        <v>3072</v>
      </c>
    </row>
    <row r="3908" spans="1:4" ht="20.100000000000001" customHeight="1">
      <c r="A3908" s="137">
        <v>4906</v>
      </c>
      <c r="B3908" s="137"/>
      <c r="C3908" s="137" t="s">
        <v>3056</v>
      </c>
      <c r="D3908" s="137" t="s">
        <v>3073</v>
      </c>
    </row>
    <row r="3909" spans="1:4" ht="20.100000000000001" customHeight="1">
      <c r="A3909" s="137">
        <v>4907</v>
      </c>
      <c r="B3909" s="137"/>
      <c r="C3909" s="137" t="s">
        <v>3056</v>
      </c>
      <c r="D3909" s="137" t="s">
        <v>3074</v>
      </c>
    </row>
    <row r="3910" spans="1:4" ht="20.100000000000001" customHeight="1">
      <c r="A3910" s="137">
        <v>4908</v>
      </c>
      <c r="B3910" s="137"/>
      <c r="C3910" s="137" t="s">
        <v>3056</v>
      </c>
      <c r="D3910" s="137" t="s">
        <v>3075</v>
      </c>
    </row>
    <row r="3911" spans="1:4" ht="20.100000000000001" customHeight="1">
      <c r="A3911" s="137">
        <v>4909</v>
      </c>
      <c r="B3911" s="137"/>
      <c r="C3911" s="137" t="s">
        <v>3056</v>
      </c>
      <c r="D3911" s="137" t="s">
        <v>3076</v>
      </c>
    </row>
    <row r="3912" spans="1:4" ht="20.100000000000001" customHeight="1">
      <c r="A3912" s="137">
        <v>4910</v>
      </c>
      <c r="B3912" s="137"/>
      <c r="C3912" s="137" t="s">
        <v>3056</v>
      </c>
      <c r="D3912" s="137" t="s">
        <v>3077</v>
      </c>
    </row>
    <row r="3913" spans="1:4" ht="20.100000000000001" customHeight="1">
      <c r="A3913" s="137">
        <v>4911</v>
      </c>
      <c r="B3913" s="137"/>
      <c r="C3913" s="137" t="s">
        <v>3056</v>
      </c>
      <c r="D3913" s="137" t="s">
        <v>3078</v>
      </c>
    </row>
    <row r="3914" spans="1:4" ht="20.100000000000001" customHeight="1">
      <c r="A3914" s="137">
        <v>4912</v>
      </c>
      <c r="B3914" s="137"/>
      <c r="C3914" s="137" t="s">
        <v>3056</v>
      </c>
      <c r="D3914" s="137" t="s">
        <v>1542</v>
      </c>
    </row>
    <row r="3915" spans="1:4" ht="20.100000000000001" customHeight="1">
      <c r="A3915" s="137">
        <v>4913</v>
      </c>
      <c r="B3915" s="137"/>
      <c r="C3915" s="137" t="s">
        <v>3056</v>
      </c>
      <c r="D3915" s="137" t="s">
        <v>1543</v>
      </c>
    </row>
    <row r="3916" spans="1:4" ht="20.100000000000001" customHeight="1">
      <c r="A3916" s="137">
        <v>4914</v>
      </c>
      <c r="B3916" s="137"/>
      <c r="C3916" s="137" t="s">
        <v>3056</v>
      </c>
      <c r="D3916" s="137" t="s">
        <v>1544</v>
      </c>
    </row>
    <row r="3917" spans="1:4" ht="20.100000000000001" customHeight="1">
      <c r="A3917" s="137">
        <v>4915</v>
      </c>
      <c r="B3917" s="137"/>
      <c r="C3917" s="137" t="s">
        <v>3056</v>
      </c>
      <c r="D3917" s="137" t="s">
        <v>1545</v>
      </c>
    </row>
    <row r="3918" spans="1:4" ht="20.100000000000001" customHeight="1">
      <c r="A3918" s="137">
        <v>4916</v>
      </c>
      <c r="B3918" s="137"/>
      <c r="C3918" s="137" t="s">
        <v>3056</v>
      </c>
      <c r="D3918" s="137" t="s">
        <v>1509</v>
      </c>
    </row>
    <row r="3919" spans="1:4" ht="20.100000000000001" customHeight="1">
      <c r="A3919" s="137">
        <v>4917</v>
      </c>
      <c r="B3919" s="137"/>
      <c r="C3919" s="137" t="s">
        <v>3056</v>
      </c>
      <c r="D3919" s="137" t="s">
        <v>1546</v>
      </c>
    </row>
    <row r="3920" spans="1:4" ht="20.100000000000001" customHeight="1">
      <c r="A3920" s="137">
        <v>4918</v>
      </c>
      <c r="B3920" s="137"/>
      <c r="C3920" s="137" t="s">
        <v>3056</v>
      </c>
      <c r="D3920" s="158"/>
    </row>
    <row r="3921" spans="1:4" ht="20.100000000000001" customHeight="1">
      <c r="A3921" s="137">
        <v>4919</v>
      </c>
      <c r="B3921" s="137"/>
      <c r="C3921" s="137" t="s">
        <v>3056</v>
      </c>
      <c r="D3921" s="158"/>
    </row>
    <row r="3922" spans="1:4" ht="20.100000000000001" customHeight="1">
      <c r="A3922" s="137">
        <v>4920</v>
      </c>
      <c r="B3922" s="137"/>
      <c r="C3922" s="137" t="s">
        <v>3079</v>
      </c>
      <c r="D3922" s="137" t="s">
        <v>3080</v>
      </c>
    </row>
    <row r="3923" spans="1:4" ht="20.100000000000001" customHeight="1">
      <c r="A3923" s="137">
        <v>4921</v>
      </c>
      <c r="B3923" s="137"/>
      <c r="C3923" s="137" t="s">
        <v>3079</v>
      </c>
      <c r="D3923" s="137" t="s">
        <v>3081</v>
      </c>
    </row>
    <row r="3924" spans="1:4" ht="20.100000000000001" customHeight="1">
      <c r="A3924" s="137">
        <v>4922</v>
      </c>
      <c r="B3924" s="137"/>
      <c r="C3924" s="137" t="s">
        <v>3079</v>
      </c>
      <c r="D3924" s="137" t="s">
        <v>3082</v>
      </c>
    </row>
    <row r="3925" spans="1:4" ht="20.100000000000001" customHeight="1">
      <c r="A3925" s="137">
        <v>4923</v>
      </c>
      <c r="B3925" s="137"/>
      <c r="C3925" s="137" t="s">
        <v>3079</v>
      </c>
      <c r="D3925" s="137" t="s">
        <v>3083</v>
      </c>
    </row>
    <row r="3926" spans="1:4" ht="20.100000000000001" customHeight="1">
      <c r="A3926" s="137">
        <v>4924</v>
      </c>
      <c r="B3926" s="137"/>
      <c r="C3926" s="137" t="s">
        <v>3079</v>
      </c>
      <c r="D3926" s="137" t="s">
        <v>3084</v>
      </c>
    </row>
    <row r="3927" spans="1:4" ht="20.100000000000001" customHeight="1">
      <c r="A3927" s="137">
        <v>4925</v>
      </c>
      <c r="B3927" s="137"/>
      <c r="C3927" s="137" t="s">
        <v>3079</v>
      </c>
      <c r="D3927" s="137" t="s">
        <v>3085</v>
      </c>
    </row>
    <row r="3928" spans="1:4" ht="20.100000000000001" customHeight="1">
      <c r="A3928" s="137">
        <v>4926</v>
      </c>
      <c r="B3928" s="137"/>
      <c r="C3928" s="137" t="s">
        <v>3079</v>
      </c>
      <c r="D3928" s="137" t="s">
        <v>3086</v>
      </c>
    </row>
    <row r="3929" spans="1:4" ht="20.100000000000001" customHeight="1">
      <c r="A3929" s="137">
        <v>4927</v>
      </c>
      <c r="B3929" s="137"/>
      <c r="C3929" s="137" t="s">
        <v>3079</v>
      </c>
      <c r="D3929" s="137" t="s">
        <v>3087</v>
      </c>
    </row>
    <row r="3930" spans="1:4" ht="20.100000000000001" customHeight="1">
      <c r="A3930" s="137">
        <v>4928</v>
      </c>
      <c r="B3930" s="137"/>
      <c r="C3930" s="137" t="s">
        <v>3079</v>
      </c>
      <c r="D3930" s="137" t="s">
        <v>3088</v>
      </c>
    </row>
    <row r="3931" spans="1:4" ht="20.100000000000001" customHeight="1">
      <c r="A3931" s="137">
        <v>4929</v>
      </c>
      <c r="B3931" s="137"/>
      <c r="C3931" s="137" t="s">
        <v>3079</v>
      </c>
      <c r="D3931" s="137" t="s">
        <v>3089</v>
      </c>
    </row>
    <row r="3932" spans="1:4" ht="20.100000000000001" customHeight="1">
      <c r="A3932" s="137">
        <v>4930</v>
      </c>
      <c r="B3932" s="137"/>
      <c r="C3932" s="137" t="s">
        <v>3079</v>
      </c>
      <c r="D3932" s="137" t="s">
        <v>3090</v>
      </c>
    </row>
    <row r="3933" spans="1:4" ht="20.100000000000001" customHeight="1">
      <c r="A3933" s="137">
        <v>4931</v>
      </c>
      <c r="B3933" s="137"/>
      <c r="C3933" s="137" t="s">
        <v>3079</v>
      </c>
      <c r="D3933" s="137" t="s">
        <v>3091</v>
      </c>
    </row>
    <row r="3934" spans="1:4" ht="20.100000000000001" customHeight="1">
      <c r="A3934" s="137">
        <v>4932</v>
      </c>
      <c r="B3934" s="137"/>
      <c r="C3934" s="137" t="s">
        <v>3079</v>
      </c>
      <c r="D3934" s="137" t="s">
        <v>3092</v>
      </c>
    </row>
    <row r="3935" spans="1:4" ht="20.100000000000001" customHeight="1">
      <c r="A3935" s="137">
        <v>4933</v>
      </c>
      <c r="B3935" s="137"/>
      <c r="C3935" s="137" t="s">
        <v>3079</v>
      </c>
      <c r="D3935" s="137" t="s">
        <v>3093</v>
      </c>
    </row>
    <row r="3936" spans="1:4" ht="20.100000000000001" customHeight="1">
      <c r="A3936" s="137">
        <v>4934</v>
      </c>
      <c r="B3936" s="137"/>
      <c r="C3936" s="137" t="s">
        <v>3079</v>
      </c>
      <c r="D3936" s="137" t="s">
        <v>3094</v>
      </c>
    </row>
    <row r="3937" spans="1:4" ht="20.100000000000001" customHeight="1">
      <c r="A3937" s="137">
        <v>4935</v>
      </c>
      <c r="B3937" s="137"/>
      <c r="C3937" s="137" t="s">
        <v>3079</v>
      </c>
      <c r="D3937" s="137" t="s">
        <v>3095</v>
      </c>
    </row>
    <row r="3938" spans="1:4" ht="20.100000000000001" customHeight="1">
      <c r="A3938" s="137">
        <v>4936</v>
      </c>
      <c r="B3938" s="137"/>
      <c r="C3938" s="137" t="s">
        <v>3079</v>
      </c>
      <c r="D3938" s="137" t="s">
        <v>3096</v>
      </c>
    </row>
    <row r="3939" spans="1:4" ht="20.100000000000001" customHeight="1">
      <c r="A3939" s="137">
        <v>4937</v>
      </c>
      <c r="B3939" s="137"/>
      <c r="C3939" s="137" t="s">
        <v>3079</v>
      </c>
      <c r="D3939" s="137" t="s">
        <v>3097</v>
      </c>
    </row>
    <row r="3940" spans="1:4" ht="20.100000000000001" customHeight="1">
      <c r="A3940" s="137">
        <v>4938</v>
      </c>
      <c r="B3940" s="137"/>
      <c r="C3940" s="137" t="s">
        <v>3079</v>
      </c>
      <c r="D3940" s="137" t="s">
        <v>3098</v>
      </c>
    </row>
    <row r="3941" spans="1:4" ht="20.100000000000001" customHeight="1">
      <c r="A3941" s="137">
        <v>4939</v>
      </c>
      <c r="B3941" s="137"/>
      <c r="C3941" s="137" t="s">
        <v>3079</v>
      </c>
      <c r="D3941" s="137" t="s">
        <v>3099</v>
      </c>
    </row>
    <row r="3942" spans="1:4" ht="20.100000000000001" customHeight="1">
      <c r="A3942" s="137">
        <v>4940</v>
      </c>
      <c r="B3942" s="137"/>
      <c r="C3942" s="137" t="s">
        <v>3079</v>
      </c>
      <c r="D3942" s="137" t="s">
        <v>3100</v>
      </c>
    </row>
    <row r="3943" spans="1:4" ht="20.100000000000001" customHeight="1">
      <c r="A3943" s="137">
        <v>4941</v>
      </c>
      <c r="B3943" s="137"/>
      <c r="C3943" s="137" t="s">
        <v>3079</v>
      </c>
      <c r="D3943" s="137" t="s">
        <v>3101</v>
      </c>
    </row>
    <row r="3944" spans="1:4" ht="20.100000000000001" customHeight="1">
      <c r="A3944" s="137">
        <v>4942</v>
      </c>
      <c r="B3944" s="137"/>
      <c r="C3944" s="137" t="s">
        <v>3079</v>
      </c>
      <c r="D3944" s="137" t="s">
        <v>3102</v>
      </c>
    </row>
    <row r="3945" spans="1:4" ht="20.100000000000001" customHeight="1">
      <c r="A3945" s="137">
        <v>4943</v>
      </c>
      <c r="B3945" s="137"/>
      <c r="C3945" s="137" t="s">
        <v>3079</v>
      </c>
      <c r="D3945" s="137" t="s">
        <v>1542</v>
      </c>
    </row>
    <row r="3946" spans="1:4" ht="20.100000000000001" customHeight="1">
      <c r="A3946" s="137">
        <v>4944</v>
      </c>
      <c r="B3946" s="137"/>
      <c r="C3946" s="137" t="s">
        <v>3079</v>
      </c>
      <c r="D3946" s="137" t="s">
        <v>1543</v>
      </c>
    </row>
    <row r="3947" spans="1:4" ht="20.100000000000001" customHeight="1">
      <c r="A3947" s="137">
        <v>4945</v>
      </c>
      <c r="B3947" s="137"/>
      <c r="C3947" s="137" t="s">
        <v>3079</v>
      </c>
      <c r="D3947" s="137" t="s">
        <v>1544</v>
      </c>
    </row>
    <row r="3948" spans="1:4" ht="20.100000000000001" customHeight="1">
      <c r="A3948" s="137">
        <v>4946</v>
      </c>
      <c r="B3948" s="137"/>
      <c r="C3948" s="137" t="s">
        <v>3079</v>
      </c>
      <c r="D3948" s="137" t="s">
        <v>1545</v>
      </c>
    </row>
    <row r="3949" spans="1:4" ht="20.100000000000001" customHeight="1">
      <c r="A3949" s="137">
        <v>4947</v>
      </c>
      <c r="B3949" s="137"/>
      <c r="C3949" s="137" t="s">
        <v>3079</v>
      </c>
      <c r="D3949" s="137" t="s">
        <v>1509</v>
      </c>
    </row>
    <row r="3950" spans="1:4" ht="20.100000000000001" customHeight="1">
      <c r="A3950" s="137">
        <v>4948</v>
      </c>
      <c r="B3950" s="137"/>
      <c r="C3950" s="137" t="s">
        <v>3079</v>
      </c>
      <c r="D3950" s="137" t="s">
        <v>1546</v>
      </c>
    </row>
    <row r="3951" spans="1:4" ht="20.100000000000001" customHeight="1">
      <c r="A3951" s="137">
        <v>4949</v>
      </c>
      <c r="B3951" s="137"/>
      <c r="C3951" s="137" t="s">
        <v>3079</v>
      </c>
      <c r="D3951" s="158"/>
    </row>
    <row r="3952" spans="1:4" ht="20.100000000000001" customHeight="1">
      <c r="A3952" s="137">
        <v>4950</v>
      </c>
      <c r="B3952" s="137"/>
      <c r="C3952" s="137" t="s">
        <v>3103</v>
      </c>
      <c r="D3952" s="137" t="s">
        <v>3104</v>
      </c>
    </row>
    <row r="3953" spans="1:4" ht="20.100000000000001" customHeight="1">
      <c r="A3953" s="137">
        <v>4951</v>
      </c>
      <c r="B3953" s="137"/>
      <c r="C3953" s="137" t="s">
        <v>3103</v>
      </c>
      <c r="D3953" s="137" t="s">
        <v>3105</v>
      </c>
    </row>
    <row r="3954" spans="1:4" ht="20.100000000000001" customHeight="1">
      <c r="A3954" s="137">
        <v>4952</v>
      </c>
      <c r="B3954" s="137"/>
      <c r="C3954" s="137" t="s">
        <v>3103</v>
      </c>
      <c r="D3954" s="137" t="s">
        <v>3106</v>
      </c>
    </row>
    <row r="3955" spans="1:4" ht="20.100000000000001" customHeight="1">
      <c r="A3955" s="137">
        <v>4953</v>
      </c>
      <c r="B3955" s="137"/>
      <c r="C3955" s="137" t="s">
        <v>3103</v>
      </c>
      <c r="D3955" s="137" t="s">
        <v>3107</v>
      </c>
    </row>
    <row r="3956" spans="1:4" ht="20.100000000000001" customHeight="1">
      <c r="A3956" s="137">
        <v>4954</v>
      </c>
      <c r="B3956" s="137"/>
      <c r="C3956" s="137" t="s">
        <v>3103</v>
      </c>
      <c r="D3956" s="137" t="s">
        <v>3108</v>
      </c>
    </row>
    <row r="3957" spans="1:4" ht="20.100000000000001" customHeight="1">
      <c r="A3957" s="137">
        <v>4955</v>
      </c>
      <c r="B3957" s="137"/>
      <c r="C3957" s="137" t="s">
        <v>3103</v>
      </c>
      <c r="D3957" s="137" t="s">
        <v>3109</v>
      </c>
    </row>
    <row r="3958" spans="1:4" ht="20.100000000000001" customHeight="1">
      <c r="A3958" s="137">
        <v>4956</v>
      </c>
      <c r="B3958" s="137"/>
      <c r="C3958" s="137" t="s">
        <v>3103</v>
      </c>
      <c r="D3958" s="137" t="s">
        <v>3110</v>
      </c>
    </row>
    <row r="3959" spans="1:4" ht="20.100000000000001" customHeight="1">
      <c r="A3959" s="137">
        <v>4957</v>
      </c>
      <c r="B3959" s="137"/>
      <c r="C3959" s="137" t="s">
        <v>3103</v>
      </c>
      <c r="D3959" s="137" t="s">
        <v>3111</v>
      </c>
    </row>
    <row r="3960" spans="1:4" ht="20.100000000000001" customHeight="1">
      <c r="A3960" s="137">
        <v>4958</v>
      </c>
      <c r="B3960" s="137"/>
      <c r="C3960" s="137" t="s">
        <v>3103</v>
      </c>
      <c r="D3960" s="137" t="s">
        <v>3112</v>
      </c>
    </row>
    <row r="3961" spans="1:4" ht="20.100000000000001" customHeight="1">
      <c r="A3961" s="137">
        <v>4959</v>
      </c>
      <c r="B3961" s="137"/>
      <c r="C3961" s="137" t="s">
        <v>3103</v>
      </c>
      <c r="D3961" s="137" t="s">
        <v>3113</v>
      </c>
    </row>
    <row r="3962" spans="1:4" ht="20.100000000000001" customHeight="1">
      <c r="A3962" s="137">
        <v>4960</v>
      </c>
      <c r="B3962" s="137"/>
      <c r="C3962" s="137" t="s">
        <v>3103</v>
      </c>
      <c r="D3962" s="137" t="s">
        <v>3114</v>
      </c>
    </row>
    <row r="3963" spans="1:4" ht="20.100000000000001" customHeight="1">
      <c r="A3963" s="137">
        <v>4961</v>
      </c>
      <c r="B3963" s="137"/>
      <c r="C3963" s="137" t="s">
        <v>3103</v>
      </c>
      <c r="D3963" s="137" t="s">
        <v>3115</v>
      </c>
    </row>
    <row r="3964" spans="1:4" ht="20.100000000000001" customHeight="1">
      <c r="A3964" s="137">
        <v>4962</v>
      </c>
      <c r="B3964" s="137"/>
      <c r="C3964" s="137" t="s">
        <v>3103</v>
      </c>
      <c r="D3964" s="137" t="s">
        <v>3116</v>
      </c>
    </row>
    <row r="3965" spans="1:4" ht="20.100000000000001" customHeight="1">
      <c r="A3965" s="137">
        <v>4963</v>
      </c>
      <c r="B3965" s="137"/>
      <c r="C3965" s="137" t="s">
        <v>3103</v>
      </c>
      <c r="D3965" s="137" t="s">
        <v>3117</v>
      </c>
    </row>
    <row r="3966" spans="1:4" ht="20.100000000000001" customHeight="1">
      <c r="A3966" s="137">
        <v>4964</v>
      </c>
      <c r="B3966" s="137"/>
      <c r="C3966" s="137" t="s">
        <v>3103</v>
      </c>
      <c r="D3966" s="137" t="s">
        <v>3118</v>
      </c>
    </row>
    <row r="3967" spans="1:4" ht="20.100000000000001" customHeight="1">
      <c r="A3967" s="137">
        <v>4965</v>
      </c>
      <c r="B3967" s="137"/>
      <c r="C3967" s="137" t="s">
        <v>3103</v>
      </c>
      <c r="D3967" s="137" t="s">
        <v>3119</v>
      </c>
    </row>
    <row r="3968" spans="1:4" ht="20.100000000000001" customHeight="1">
      <c r="A3968" s="137">
        <v>4966</v>
      </c>
      <c r="B3968" s="137"/>
      <c r="C3968" s="137" t="s">
        <v>3103</v>
      </c>
      <c r="D3968" s="137" t="s">
        <v>3120</v>
      </c>
    </row>
    <row r="3969" spans="1:4" ht="20.100000000000001" customHeight="1">
      <c r="A3969" s="137">
        <v>4967</v>
      </c>
      <c r="B3969" s="137"/>
      <c r="C3969" s="137" t="s">
        <v>3103</v>
      </c>
      <c r="D3969" s="137" t="s">
        <v>3121</v>
      </c>
    </row>
    <row r="3970" spans="1:4" ht="20.100000000000001" customHeight="1">
      <c r="A3970" s="137">
        <v>4968</v>
      </c>
      <c r="B3970" s="137"/>
      <c r="C3970" s="137" t="s">
        <v>3103</v>
      </c>
      <c r="D3970" s="137" t="s">
        <v>3122</v>
      </c>
    </row>
    <row r="3971" spans="1:4" ht="20.100000000000001" customHeight="1">
      <c r="A3971" s="137">
        <v>4969</v>
      </c>
      <c r="B3971" s="137"/>
      <c r="C3971" s="137" t="s">
        <v>3103</v>
      </c>
      <c r="D3971" s="137" t="s">
        <v>3123</v>
      </c>
    </row>
    <row r="3972" spans="1:4" ht="20.100000000000001" customHeight="1">
      <c r="A3972" s="137">
        <v>4970</v>
      </c>
      <c r="B3972" s="137"/>
      <c r="C3972" s="137" t="s">
        <v>3103</v>
      </c>
      <c r="D3972" s="137" t="s">
        <v>3124</v>
      </c>
    </row>
    <row r="3973" spans="1:4" ht="20.100000000000001" customHeight="1">
      <c r="A3973" s="137">
        <v>4971</v>
      </c>
      <c r="B3973" s="137"/>
      <c r="C3973" s="137" t="s">
        <v>3103</v>
      </c>
      <c r="D3973" s="137" t="s">
        <v>3125</v>
      </c>
    </row>
    <row r="3974" spans="1:4" ht="20.100000000000001" customHeight="1">
      <c r="A3974" s="137">
        <v>4972</v>
      </c>
      <c r="B3974" s="137"/>
      <c r="C3974" s="137" t="s">
        <v>3103</v>
      </c>
      <c r="D3974" s="137" t="s">
        <v>2985</v>
      </c>
    </row>
    <row r="3975" spans="1:4" ht="20.100000000000001" customHeight="1">
      <c r="A3975" s="137">
        <v>4973</v>
      </c>
      <c r="B3975" s="137"/>
      <c r="C3975" s="137" t="s">
        <v>3103</v>
      </c>
      <c r="D3975" s="137" t="s">
        <v>3126</v>
      </c>
    </row>
    <row r="3976" spans="1:4" ht="20.100000000000001" customHeight="1">
      <c r="A3976" s="137">
        <v>4974</v>
      </c>
      <c r="B3976" s="137"/>
      <c r="C3976" s="137" t="s">
        <v>3103</v>
      </c>
      <c r="D3976" s="137" t="s">
        <v>1544</v>
      </c>
    </row>
    <row r="3977" spans="1:4" ht="20.100000000000001" customHeight="1">
      <c r="A3977" s="137">
        <v>4975</v>
      </c>
      <c r="B3977" s="137"/>
      <c r="C3977" s="137" t="s">
        <v>3103</v>
      </c>
      <c r="D3977" s="137" t="s">
        <v>1545</v>
      </c>
    </row>
    <row r="3978" spans="1:4" ht="20.100000000000001" customHeight="1">
      <c r="A3978" s="137">
        <v>4976</v>
      </c>
      <c r="B3978" s="137"/>
      <c r="C3978" s="137" t="s">
        <v>3103</v>
      </c>
      <c r="D3978" s="137" t="s">
        <v>1509</v>
      </c>
    </row>
    <row r="3979" spans="1:4" ht="20.100000000000001" customHeight="1">
      <c r="A3979" s="137">
        <v>4977</v>
      </c>
      <c r="B3979" s="137"/>
      <c r="C3979" s="137" t="s">
        <v>3103</v>
      </c>
      <c r="D3979" s="137" t="s">
        <v>1546</v>
      </c>
    </row>
    <row r="3980" spans="1:4" ht="20.100000000000001" customHeight="1">
      <c r="A3980" s="137">
        <v>4978</v>
      </c>
      <c r="B3980" s="137"/>
      <c r="C3980" s="137" t="s">
        <v>3103</v>
      </c>
      <c r="D3980" s="158"/>
    </row>
    <row r="3981" spans="1:4" ht="20.100000000000001" customHeight="1">
      <c r="A3981" s="137">
        <v>4979</v>
      </c>
      <c r="B3981" s="137"/>
      <c r="C3981" s="137" t="s">
        <v>3103</v>
      </c>
      <c r="D3981" s="158"/>
    </row>
    <row r="3982" spans="1:4" ht="20.100000000000001" customHeight="1">
      <c r="A3982" s="137">
        <v>4980</v>
      </c>
      <c r="B3982" s="137"/>
      <c r="C3982" s="137" t="s">
        <v>3127</v>
      </c>
      <c r="D3982" s="137" t="s">
        <v>3128</v>
      </c>
    </row>
    <row r="3983" spans="1:4" ht="20.100000000000001" customHeight="1">
      <c r="A3983" s="137">
        <v>4981</v>
      </c>
      <c r="B3983" s="137"/>
      <c r="C3983" s="137" t="s">
        <v>3127</v>
      </c>
      <c r="D3983" s="137" t="s">
        <v>3129</v>
      </c>
    </row>
    <row r="3984" spans="1:4" ht="20.100000000000001" customHeight="1">
      <c r="A3984" s="137">
        <v>4982</v>
      </c>
      <c r="B3984" s="137"/>
      <c r="C3984" s="137" t="s">
        <v>3127</v>
      </c>
      <c r="D3984" s="137" t="s">
        <v>3130</v>
      </c>
    </row>
    <row r="3985" spans="1:4" ht="20.100000000000001" customHeight="1">
      <c r="A3985" s="137">
        <v>4983</v>
      </c>
      <c r="B3985" s="137"/>
      <c r="C3985" s="137" t="s">
        <v>3127</v>
      </c>
      <c r="D3985" s="137" t="s">
        <v>3131</v>
      </c>
    </row>
    <row r="3986" spans="1:4" ht="20.100000000000001" customHeight="1">
      <c r="A3986" s="137">
        <v>4984</v>
      </c>
      <c r="B3986" s="137"/>
      <c r="C3986" s="137" t="s">
        <v>3127</v>
      </c>
      <c r="D3986" s="137" t="s">
        <v>3132</v>
      </c>
    </row>
    <row r="3987" spans="1:4" ht="20.100000000000001" customHeight="1">
      <c r="A3987" s="137">
        <v>4985</v>
      </c>
      <c r="B3987" s="137"/>
      <c r="C3987" s="137" t="s">
        <v>3127</v>
      </c>
      <c r="D3987" s="137" t="s">
        <v>3133</v>
      </c>
    </row>
    <row r="3988" spans="1:4" ht="20.100000000000001" customHeight="1">
      <c r="A3988" s="137">
        <v>4986</v>
      </c>
      <c r="B3988" s="137"/>
      <c r="C3988" s="137" t="s">
        <v>3127</v>
      </c>
      <c r="D3988" s="137" t="s">
        <v>3134</v>
      </c>
    </row>
    <row r="3989" spans="1:4" ht="20.100000000000001" customHeight="1">
      <c r="A3989" s="137">
        <v>4987</v>
      </c>
      <c r="B3989" s="137"/>
      <c r="C3989" s="137" t="s">
        <v>3127</v>
      </c>
      <c r="D3989" s="137" t="s">
        <v>3135</v>
      </c>
    </row>
    <row r="3990" spans="1:4" ht="20.100000000000001" customHeight="1">
      <c r="A3990" s="137">
        <v>4988</v>
      </c>
      <c r="B3990" s="137"/>
      <c r="C3990" s="137" t="s">
        <v>3127</v>
      </c>
      <c r="D3990" s="137" t="s">
        <v>3136</v>
      </c>
    </row>
    <row r="3991" spans="1:4" ht="20.100000000000001" customHeight="1">
      <c r="A3991" s="137">
        <v>4989</v>
      </c>
      <c r="B3991" s="137"/>
      <c r="C3991" s="137" t="s">
        <v>3127</v>
      </c>
      <c r="D3991" s="137" t="s">
        <v>3137</v>
      </c>
    </row>
    <row r="3992" spans="1:4" ht="20.100000000000001" customHeight="1">
      <c r="A3992" s="137">
        <v>4990</v>
      </c>
      <c r="B3992" s="137"/>
      <c r="C3992" s="137" t="s">
        <v>3127</v>
      </c>
      <c r="D3992" s="137" t="s">
        <v>3138</v>
      </c>
    </row>
    <row r="3993" spans="1:4" ht="20.100000000000001" customHeight="1">
      <c r="A3993" s="137">
        <v>4991</v>
      </c>
      <c r="B3993" s="137"/>
      <c r="C3993" s="137" t="s">
        <v>3127</v>
      </c>
      <c r="D3993" s="137" t="s">
        <v>3139</v>
      </c>
    </row>
    <row r="3994" spans="1:4" ht="20.100000000000001" customHeight="1">
      <c r="A3994" s="137">
        <v>4992</v>
      </c>
      <c r="B3994" s="137"/>
      <c r="C3994" s="137" t="s">
        <v>3127</v>
      </c>
      <c r="D3994" s="137" t="s">
        <v>3140</v>
      </c>
    </row>
    <row r="3995" spans="1:4" ht="20.100000000000001" customHeight="1">
      <c r="A3995" s="137">
        <v>4993</v>
      </c>
      <c r="B3995" s="137"/>
      <c r="C3995" s="137" t="s">
        <v>3127</v>
      </c>
      <c r="D3995" s="137" t="s">
        <v>3141</v>
      </c>
    </row>
    <row r="3996" spans="1:4" ht="20.100000000000001" customHeight="1">
      <c r="A3996" s="137">
        <v>4994</v>
      </c>
      <c r="B3996" s="137"/>
      <c r="C3996" s="137" t="s">
        <v>3127</v>
      </c>
      <c r="D3996" s="137" t="s">
        <v>3142</v>
      </c>
    </row>
    <row r="3997" spans="1:4" ht="20.100000000000001" customHeight="1">
      <c r="A3997" s="137">
        <v>4995</v>
      </c>
      <c r="B3997" s="137"/>
      <c r="C3997" s="137" t="s">
        <v>3127</v>
      </c>
      <c r="D3997" s="137" t="s">
        <v>3143</v>
      </c>
    </row>
    <row r="3998" spans="1:4" ht="20.100000000000001" customHeight="1">
      <c r="A3998" s="137">
        <v>4996</v>
      </c>
      <c r="B3998" s="137"/>
      <c r="C3998" s="137" t="s">
        <v>3127</v>
      </c>
      <c r="D3998" s="137" t="s">
        <v>3144</v>
      </c>
    </row>
    <row r="3999" spans="1:4" ht="20.100000000000001" customHeight="1">
      <c r="A3999" s="137">
        <v>4997</v>
      </c>
      <c r="B3999" s="137"/>
      <c r="C3999" s="137" t="s">
        <v>3127</v>
      </c>
      <c r="D3999" s="137" t="s">
        <v>3145</v>
      </c>
    </row>
    <row r="4000" spans="1:4" ht="20.100000000000001" customHeight="1">
      <c r="A4000" s="137">
        <v>4998</v>
      </c>
      <c r="B4000" s="137"/>
      <c r="C4000" s="137" t="s">
        <v>3127</v>
      </c>
      <c r="D4000" s="137" t="s">
        <v>3146</v>
      </c>
    </row>
    <row r="4001" spans="1:4" ht="20.100000000000001" customHeight="1">
      <c r="A4001" s="137">
        <v>4999</v>
      </c>
      <c r="B4001" s="137"/>
      <c r="C4001" s="137" t="s">
        <v>3127</v>
      </c>
      <c r="D4001" s="137" t="s">
        <v>3147</v>
      </c>
    </row>
    <row r="4002" spans="1:4" ht="20.100000000000001" customHeight="1">
      <c r="A4002" s="137">
        <v>5000</v>
      </c>
      <c r="B4002" s="137"/>
      <c r="C4002" s="137" t="s">
        <v>3127</v>
      </c>
      <c r="D4002" s="137" t="s">
        <v>3148</v>
      </c>
    </row>
    <row r="4003" spans="1:4" ht="20.100000000000001" customHeight="1">
      <c r="A4003" s="137">
        <v>5001</v>
      </c>
      <c r="B4003" s="137"/>
      <c r="C4003" s="137" t="s">
        <v>3127</v>
      </c>
      <c r="D4003" s="137" t="s">
        <v>3149</v>
      </c>
    </row>
    <row r="4004" spans="1:4" ht="20.100000000000001" customHeight="1">
      <c r="A4004" s="137">
        <v>5002</v>
      </c>
      <c r="B4004" s="137"/>
      <c r="C4004" s="137" t="s">
        <v>3127</v>
      </c>
      <c r="D4004" s="137" t="s">
        <v>1545</v>
      </c>
    </row>
    <row r="4005" spans="1:4" ht="20.100000000000001" customHeight="1">
      <c r="A4005" s="137">
        <v>5003</v>
      </c>
      <c r="B4005" s="137"/>
      <c r="C4005" s="137" t="s">
        <v>3127</v>
      </c>
      <c r="D4005" s="137" t="s">
        <v>1509</v>
      </c>
    </row>
    <row r="4006" spans="1:4" ht="20.100000000000001" customHeight="1">
      <c r="A4006" s="137">
        <v>5004</v>
      </c>
      <c r="B4006" s="137"/>
      <c r="C4006" s="137" t="s">
        <v>3127</v>
      </c>
      <c r="D4006" s="137" t="s">
        <v>1546</v>
      </c>
    </row>
    <row r="4007" spans="1:4" ht="20.100000000000001" customHeight="1">
      <c r="A4007" s="137">
        <v>5005</v>
      </c>
      <c r="B4007" s="137"/>
      <c r="C4007" s="137" t="s">
        <v>3127</v>
      </c>
      <c r="D4007" s="158"/>
    </row>
    <row r="4008" spans="1:4" ht="20.100000000000001" customHeight="1">
      <c r="A4008" s="137">
        <v>5006</v>
      </c>
      <c r="B4008" s="137"/>
      <c r="C4008" s="137" t="s">
        <v>3127</v>
      </c>
      <c r="D4008" s="158"/>
    </row>
    <row r="4009" spans="1:4" ht="20.100000000000001" customHeight="1">
      <c r="A4009" s="137">
        <v>5007</v>
      </c>
      <c r="B4009" s="137"/>
      <c r="C4009" s="137" t="s">
        <v>3127</v>
      </c>
      <c r="D4009" s="158"/>
    </row>
    <row r="4010" spans="1:4" ht="20.100000000000001" customHeight="1">
      <c r="A4010" s="137">
        <v>5008</v>
      </c>
      <c r="B4010" s="137"/>
      <c r="C4010" s="137" t="s">
        <v>3127</v>
      </c>
      <c r="D4010" s="158"/>
    </row>
    <row r="4011" spans="1:4" ht="20.100000000000001" customHeight="1">
      <c r="A4011" s="137">
        <v>5009</v>
      </c>
      <c r="B4011" s="137"/>
      <c r="C4011" s="137" t="s">
        <v>3127</v>
      </c>
      <c r="D4011" s="158"/>
    </row>
    <row r="4012" spans="1:4" ht="20.100000000000001" customHeight="1">
      <c r="A4012" s="137">
        <v>5010</v>
      </c>
      <c r="B4012" s="137"/>
      <c r="C4012" s="137" t="s">
        <v>3150</v>
      </c>
      <c r="D4012" s="137" t="s">
        <v>3151</v>
      </c>
    </row>
    <row r="4013" spans="1:4" ht="20.100000000000001" customHeight="1">
      <c r="A4013" s="137">
        <v>5011</v>
      </c>
      <c r="B4013" s="137"/>
      <c r="C4013" s="137" t="s">
        <v>3150</v>
      </c>
      <c r="D4013" s="137" t="s">
        <v>3152</v>
      </c>
    </row>
    <row r="4014" spans="1:4" ht="20.100000000000001" customHeight="1">
      <c r="A4014" s="137">
        <v>5012</v>
      </c>
      <c r="B4014" s="137"/>
      <c r="C4014" s="137" t="s">
        <v>3150</v>
      </c>
      <c r="D4014" s="137" t="s">
        <v>3153</v>
      </c>
    </row>
    <row r="4015" spans="1:4" ht="20.100000000000001" customHeight="1">
      <c r="A4015" s="137">
        <v>5013</v>
      </c>
      <c r="B4015" s="137"/>
      <c r="C4015" s="137" t="s">
        <v>3150</v>
      </c>
      <c r="D4015" s="137" t="s">
        <v>3154</v>
      </c>
    </row>
    <row r="4016" spans="1:4" ht="20.100000000000001" customHeight="1">
      <c r="A4016" s="137">
        <v>5014</v>
      </c>
      <c r="B4016" s="137"/>
      <c r="C4016" s="137" t="s">
        <v>3150</v>
      </c>
      <c r="D4016" s="137" t="s">
        <v>3155</v>
      </c>
    </row>
    <row r="4017" spans="1:4" ht="20.100000000000001" customHeight="1">
      <c r="A4017" s="137">
        <v>5015</v>
      </c>
      <c r="B4017" s="137"/>
      <c r="C4017" s="137" t="s">
        <v>3150</v>
      </c>
      <c r="D4017" s="137" t="s">
        <v>3156</v>
      </c>
    </row>
    <row r="4018" spans="1:4" ht="20.100000000000001" customHeight="1">
      <c r="A4018" s="137">
        <v>5016</v>
      </c>
      <c r="B4018" s="137"/>
      <c r="C4018" s="137" t="s">
        <v>3150</v>
      </c>
      <c r="D4018" s="137" t="s">
        <v>3157</v>
      </c>
    </row>
    <row r="4019" spans="1:4" ht="20.100000000000001" customHeight="1">
      <c r="A4019" s="137">
        <v>5017</v>
      </c>
      <c r="B4019" s="137"/>
      <c r="C4019" s="137" t="s">
        <v>3150</v>
      </c>
      <c r="D4019" s="137" t="s">
        <v>3158</v>
      </c>
    </row>
    <row r="4020" spans="1:4" ht="20.100000000000001" customHeight="1">
      <c r="A4020" s="137">
        <v>5018</v>
      </c>
      <c r="B4020" s="137"/>
      <c r="C4020" s="137" t="s">
        <v>3150</v>
      </c>
      <c r="D4020" s="137" t="s">
        <v>3159</v>
      </c>
    </row>
    <row r="4021" spans="1:4" ht="20.100000000000001" customHeight="1">
      <c r="A4021" s="137">
        <v>5019</v>
      </c>
      <c r="B4021" s="137"/>
      <c r="C4021" s="137" t="s">
        <v>3150</v>
      </c>
      <c r="D4021" s="137" t="s">
        <v>3160</v>
      </c>
    </row>
    <row r="4022" spans="1:4" ht="20.100000000000001" customHeight="1">
      <c r="A4022" s="137">
        <v>5020</v>
      </c>
      <c r="B4022" s="137"/>
      <c r="C4022" s="137" t="s">
        <v>3150</v>
      </c>
      <c r="D4022" s="137" t="s">
        <v>3161</v>
      </c>
    </row>
    <row r="4023" spans="1:4" ht="20.100000000000001" customHeight="1">
      <c r="A4023" s="137">
        <v>5021</v>
      </c>
      <c r="B4023" s="137"/>
      <c r="C4023" s="137" t="s">
        <v>3150</v>
      </c>
      <c r="D4023" s="137" t="s">
        <v>3162</v>
      </c>
    </row>
    <row r="4024" spans="1:4" ht="20.100000000000001" customHeight="1">
      <c r="A4024" s="137">
        <v>5022</v>
      </c>
      <c r="B4024" s="137"/>
      <c r="C4024" s="137" t="s">
        <v>3150</v>
      </c>
      <c r="D4024" s="137" t="s">
        <v>3163</v>
      </c>
    </row>
    <row r="4025" spans="1:4" ht="20.100000000000001" customHeight="1">
      <c r="A4025" s="137">
        <v>5023</v>
      </c>
      <c r="B4025" s="137"/>
      <c r="C4025" s="137" t="s">
        <v>3150</v>
      </c>
      <c r="D4025" s="137" t="s">
        <v>3164</v>
      </c>
    </row>
    <row r="4026" spans="1:4" ht="20.100000000000001" customHeight="1">
      <c r="A4026" s="137">
        <v>5024</v>
      </c>
      <c r="B4026" s="137"/>
      <c r="C4026" s="137" t="s">
        <v>3150</v>
      </c>
      <c r="D4026" s="137" t="s">
        <v>3165</v>
      </c>
    </row>
    <row r="4027" spans="1:4" ht="20.100000000000001" customHeight="1">
      <c r="A4027" s="137">
        <v>5025</v>
      </c>
      <c r="B4027" s="137"/>
      <c r="C4027" s="137" t="s">
        <v>3150</v>
      </c>
      <c r="D4027" s="137" t="s">
        <v>3166</v>
      </c>
    </row>
    <row r="4028" spans="1:4" ht="20.100000000000001" customHeight="1">
      <c r="A4028" s="137">
        <v>5026</v>
      </c>
      <c r="B4028" s="137"/>
      <c r="C4028" s="137" t="s">
        <v>3150</v>
      </c>
      <c r="D4028" s="137" t="s">
        <v>3167</v>
      </c>
    </row>
    <row r="4029" spans="1:4" ht="20.100000000000001" customHeight="1">
      <c r="A4029" s="137">
        <v>5027</v>
      </c>
      <c r="B4029" s="137"/>
      <c r="C4029" s="137" t="s">
        <v>3150</v>
      </c>
      <c r="D4029" s="137" t="s">
        <v>3168</v>
      </c>
    </row>
    <row r="4030" spans="1:4" ht="20.100000000000001" customHeight="1">
      <c r="A4030" s="137">
        <v>5028</v>
      </c>
      <c r="B4030" s="137"/>
      <c r="C4030" s="137" t="s">
        <v>3150</v>
      </c>
      <c r="D4030" s="137" t="s">
        <v>1264</v>
      </c>
    </row>
    <row r="4031" spans="1:4" ht="20.100000000000001" customHeight="1">
      <c r="A4031" s="137">
        <v>5029</v>
      </c>
      <c r="B4031" s="137"/>
      <c r="C4031" s="137" t="s">
        <v>3150</v>
      </c>
      <c r="D4031" s="137" t="s">
        <v>3169</v>
      </c>
    </row>
    <row r="4032" spans="1:4" ht="20.100000000000001" customHeight="1">
      <c r="A4032" s="137">
        <v>5030</v>
      </c>
      <c r="B4032" s="137"/>
      <c r="C4032" s="137" t="s">
        <v>3150</v>
      </c>
      <c r="D4032" s="137" t="s">
        <v>3170</v>
      </c>
    </row>
    <row r="4033" spans="1:4" ht="20.100000000000001" customHeight="1">
      <c r="A4033" s="137">
        <v>5031</v>
      </c>
      <c r="B4033" s="137"/>
      <c r="C4033" s="137" t="s">
        <v>3150</v>
      </c>
      <c r="D4033" s="158"/>
    </row>
    <row r="4034" spans="1:4" ht="20.100000000000001" customHeight="1">
      <c r="A4034" s="137">
        <v>5032</v>
      </c>
      <c r="B4034" s="137"/>
      <c r="C4034" s="137" t="s">
        <v>3150</v>
      </c>
      <c r="D4034" s="158"/>
    </row>
    <row r="4035" spans="1:4" ht="20.100000000000001" customHeight="1">
      <c r="A4035" s="137">
        <v>5033</v>
      </c>
      <c r="B4035" s="137"/>
      <c r="C4035" s="137" t="s">
        <v>3150</v>
      </c>
      <c r="D4035" s="158"/>
    </row>
    <row r="4036" spans="1:4" ht="20.100000000000001" customHeight="1">
      <c r="A4036" s="137">
        <v>5034</v>
      </c>
      <c r="B4036" s="137"/>
      <c r="C4036" s="137" t="s">
        <v>3150</v>
      </c>
      <c r="D4036" s="158"/>
    </row>
    <row r="4037" spans="1:4" ht="20.100000000000001" customHeight="1">
      <c r="A4037" s="137">
        <v>5035</v>
      </c>
      <c r="B4037" s="137"/>
      <c r="C4037" s="137" t="s">
        <v>3150</v>
      </c>
      <c r="D4037" s="158"/>
    </row>
    <row r="4038" spans="1:4" ht="20.100000000000001" customHeight="1">
      <c r="A4038" s="137">
        <v>5036</v>
      </c>
      <c r="B4038" s="137"/>
      <c r="C4038" s="137" t="s">
        <v>3150</v>
      </c>
      <c r="D4038" s="158"/>
    </row>
    <row r="4039" spans="1:4" ht="20.100000000000001" customHeight="1">
      <c r="A4039" s="137">
        <v>5037</v>
      </c>
      <c r="B4039" s="137"/>
      <c r="C4039" s="137" t="s">
        <v>3150</v>
      </c>
      <c r="D4039" s="158"/>
    </row>
    <row r="4040" spans="1:4" ht="20.100000000000001" customHeight="1">
      <c r="A4040" s="137">
        <v>5038</v>
      </c>
      <c r="B4040" s="137"/>
      <c r="C4040" s="137" t="s">
        <v>3150</v>
      </c>
      <c r="D4040" s="158"/>
    </row>
    <row r="4041" spans="1:4" ht="20.100000000000001" customHeight="1">
      <c r="A4041" s="137">
        <v>5039</v>
      </c>
      <c r="B4041" s="137"/>
      <c r="C4041" s="137" t="s">
        <v>3150</v>
      </c>
      <c r="D4041" s="158"/>
    </row>
    <row r="4042" spans="1:4" ht="20.100000000000001" customHeight="1">
      <c r="A4042" s="137">
        <v>5040</v>
      </c>
      <c r="B4042" s="137"/>
      <c r="C4042" s="137" t="s">
        <v>3171</v>
      </c>
      <c r="D4042" s="137" t="s">
        <v>3172</v>
      </c>
    </row>
    <row r="4043" spans="1:4" ht="20.100000000000001" customHeight="1">
      <c r="A4043" s="137">
        <v>5041</v>
      </c>
      <c r="B4043" s="137"/>
      <c r="C4043" s="137" t="s">
        <v>3171</v>
      </c>
      <c r="D4043" s="137" t="s">
        <v>3173</v>
      </c>
    </row>
    <row r="4044" spans="1:4" ht="20.100000000000001" customHeight="1">
      <c r="A4044" s="137">
        <v>5042</v>
      </c>
      <c r="B4044" s="137"/>
      <c r="C4044" s="137" t="s">
        <v>3171</v>
      </c>
      <c r="D4044" s="137" t="s">
        <v>3174</v>
      </c>
    </row>
    <row r="4045" spans="1:4" ht="20.100000000000001" customHeight="1">
      <c r="A4045" s="137">
        <v>5043</v>
      </c>
      <c r="B4045" s="137"/>
      <c r="C4045" s="137" t="s">
        <v>3171</v>
      </c>
      <c r="D4045" s="137" t="s">
        <v>3175</v>
      </c>
    </row>
    <row r="4046" spans="1:4" ht="20.100000000000001" customHeight="1">
      <c r="A4046" s="137">
        <v>5044</v>
      </c>
      <c r="B4046" s="137"/>
      <c r="C4046" s="137" t="s">
        <v>3171</v>
      </c>
      <c r="D4046" s="137" t="s">
        <v>3176</v>
      </c>
    </row>
    <row r="4047" spans="1:4" ht="20.100000000000001" customHeight="1">
      <c r="A4047" s="137">
        <v>5045</v>
      </c>
      <c r="B4047" s="137"/>
      <c r="C4047" s="137" t="s">
        <v>3171</v>
      </c>
      <c r="D4047" s="137" t="s">
        <v>3177</v>
      </c>
    </row>
    <row r="4048" spans="1:4" ht="20.100000000000001" customHeight="1">
      <c r="A4048" s="137">
        <v>5046</v>
      </c>
      <c r="B4048" s="137"/>
      <c r="C4048" s="137" t="s">
        <v>3171</v>
      </c>
      <c r="D4048" s="137" t="s">
        <v>3178</v>
      </c>
    </row>
    <row r="4049" spans="1:4" ht="20.100000000000001" customHeight="1">
      <c r="A4049" s="137">
        <v>5047</v>
      </c>
      <c r="B4049" s="137"/>
      <c r="C4049" s="137" t="s">
        <v>3171</v>
      </c>
      <c r="D4049" s="137" t="s">
        <v>3179</v>
      </c>
    </row>
    <row r="4050" spans="1:4" ht="20.100000000000001" customHeight="1">
      <c r="A4050" s="137">
        <v>5048</v>
      </c>
      <c r="B4050" s="137"/>
      <c r="C4050" s="137" t="s">
        <v>3171</v>
      </c>
      <c r="D4050" s="137" t="s">
        <v>3180</v>
      </c>
    </row>
    <row r="4051" spans="1:4" ht="20.100000000000001" customHeight="1">
      <c r="A4051" s="137">
        <v>5049</v>
      </c>
      <c r="B4051" s="137"/>
      <c r="C4051" s="137" t="s">
        <v>3171</v>
      </c>
      <c r="D4051" s="137" t="s">
        <v>3181</v>
      </c>
    </row>
    <row r="4052" spans="1:4" ht="20.100000000000001" customHeight="1">
      <c r="A4052" s="137">
        <v>5050</v>
      </c>
      <c r="B4052" s="137"/>
      <c r="C4052" s="137" t="s">
        <v>3171</v>
      </c>
      <c r="D4052" s="137" t="s">
        <v>3182</v>
      </c>
    </row>
    <row r="4053" spans="1:4" ht="20.100000000000001" customHeight="1">
      <c r="A4053" s="137">
        <v>5051</v>
      </c>
      <c r="B4053" s="137"/>
      <c r="C4053" s="137" t="s">
        <v>3171</v>
      </c>
      <c r="D4053" s="137" t="s">
        <v>3183</v>
      </c>
    </row>
    <row r="4054" spans="1:4" ht="20.100000000000001" customHeight="1">
      <c r="A4054" s="137">
        <v>5052</v>
      </c>
      <c r="B4054" s="137"/>
      <c r="C4054" s="137" t="s">
        <v>3171</v>
      </c>
      <c r="D4054" s="137" t="s">
        <v>3184</v>
      </c>
    </row>
    <row r="4055" spans="1:4" ht="20.100000000000001" customHeight="1">
      <c r="A4055" s="137">
        <v>5053</v>
      </c>
      <c r="B4055" s="137"/>
      <c r="C4055" s="137" t="s">
        <v>3171</v>
      </c>
      <c r="D4055" s="137" t="s">
        <v>3185</v>
      </c>
    </row>
    <row r="4056" spans="1:4" ht="20.100000000000001" customHeight="1">
      <c r="A4056" s="137">
        <v>5054</v>
      </c>
      <c r="B4056" s="137"/>
      <c r="C4056" s="137" t="s">
        <v>3171</v>
      </c>
      <c r="D4056" s="137" t="s">
        <v>3186</v>
      </c>
    </row>
    <row r="4057" spans="1:4" ht="20.100000000000001" customHeight="1">
      <c r="A4057" s="137">
        <v>5055</v>
      </c>
      <c r="B4057" s="137"/>
      <c r="C4057" s="137" t="s">
        <v>3171</v>
      </c>
      <c r="D4057" s="137" t="s">
        <v>1613</v>
      </c>
    </row>
    <row r="4058" spans="1:4" ht="20.100000000000001" customHeight="1">
      <c r="A4058" s="137">
        <v>5056</v>
      </c>
      <c r="B4058" s="137"/>
      <c r="C4058" s="137" t="s">
        <v>3171</v>
      </c>
      <c r="D4058" s="137" t="s">
        <v>3187</v>
      </c>
    </row>
    <row r="4059" spans="1:4" ht="20.100000000000001" customHeight="1">
      <c r="A4059" s="137">
        <v>5057</v>
      </c>
      <c r="B4059" s="137"/>
      <c r="C4059" s="137" t="s">
        <v>3171</v>
      </c>
      <c r="D4059" s="137" t="s">
        <v>1545</v>
      </c>
    </row>
    <row r="4060" spans="1:4" ht="20.100000000000001" customHeight="1">
      <c r="A4060" s="137">
        <v>5058</v>
      </c>
      <c r="B4060" s="137"/>
      <c r="C4060" s="137" t="s">
        <v>3171</v>
      </c>
      <c r="D4060" s="137" t="s">
        <v>1509</v>
      </c>
    </row>
    <row r="4061" spans="1:4" ht="20.100000000000001" customHeight="1">
      <c r="A4061" s="137">
        <v>5059</v>
      </c>
      <c r="B4061" s="137"/>
      <c r="C4061" s="137" t="s">
        <v>3171</v>
      </c>
      <c r="D4061" s="158"/>
    </row>
    <row r="4062" spans="1:4" ht="20.100000000000001" customHeight="1">
      <c r="A4062" s="137">
        <v>5060</v>
      </c>
      <c r="B4062" s="137"/>
      <c r="C4062" s="137" t="s">
        <v>3171</v>
      </c>
      <c r="D4062" s="158"/>
    </row>
    <row r="4063" spans="1:4" ht="20.100000000000001" customHeight="1">
      <c r="A4063" s="137">
        <v>5061</v>
      </c>
      <c r="B4063" s="137"/>
      <c r="C4063" s="137" t="s">
        <v>3171</v>
      </c>
      <c r="D4063" s="158"/>
    </row>
    <row r="4064" spans="1:4" ht="20.100000000000001" customHeight="1">
      <c r="A4064" s="137">
        <v>5062</v>
      </c>
      <c r="B4064" s="137"/>
      <c r="C4064" s="137" t="s">
        <v>3171</v>
      </c>
      <c r="D4064" s="158"/>
    </row>
    <row r="4065" spans="1:4" ht="20.100000000000001" customHeight="1">
      <c r="A4065" s="137">
        <v>5063</v>
      </c>
      <c r="B4065" s="137"/>
      <c r="C4065" s="137" t="s">
        <v>3171</v>
      </c>
      <c r="D4065" s="158"/>
    </row>
    <row r="4066" spans="1:4" ht="20.100000000000001" customHeight="1">
      <c r="A4066" s="137">
        <v>5064</v>
      </c>
      <c r="B4066" s="137"/>
      <c r="C4066" s="137" t="s">
        <v>3171</v>
      </c>
      <c r="D4066" s="158"/>
    </row>
    <row r="4067" spans="1:4" ht="20.100000000000001" customHeight="1">
      <c r="A4067" s="137">
        <v>5065</v>
      </c>
      <c r="B4067" s="137"/>
      <c r="C4067" s="137" t="s">
        <v>3171</v>
      </c>
      <c r="D4067" s="158"/>
    </row>
    <row r="4068" spans="1:4" ht="20.100000000000001" customHeight="1">
      <c r="A4068" s="137">
        <v>5066</v>
      </c>
      <c r="B4068" s="137"/>
      <c r="C4068" s="137" t="s">
        <v>3171</v>
      </c>
      <c r="D4068" s="158"/>
    </row>
    <row r="4069" spans="1:4" ht="20.100000000000001" customHeight="1">
      <c r="A4069" s="137">
        <v>5067</v>
      </c>
      <c r="B4069" s="137"/>
      <c r="C4069" s="137" t="s">
        <v>3171</v>
      </c>
      <c r="D4069" s="158"/>
    </row>
    <row r="4070" spans="1:4" ht="20.100000000000001" customHeight="1">
      <c r="A4070" s="137">
        <v>5068</v>
      </c>
      <c r="B4070" s="137"/>
      <c r="C4070" s="137" t="s">
        <v>3171</v>
      </c>
      <c r="D4070" s="158"/>
    </row>
    <row r="4071" spans="1:4" ht="20.100000000000001" customHeight="1">
      <c r="A4071" s="137">
        <v>5069</v>
      </c>
      <c r="B4071" s="137"/>
      <c r="C4071" s="137" t="s">
        <v>3171</v>
      </c>
      <c r="D4071" s="158"/>
    </row>
    <row r="4072" spans="1:4" ht="20.100000000000001" customHeight="1">
      <c r="A4072" s="137">
        <v>5070</v>
      </c>
      <c r="B4072" s="137"/>
      <c r="C4072" s="137" t="s">
        <v>3188</v>
      </c>
      <c r="D4072" s="137" t="s">
        <v>3189</v>
      </c>
    </row>
    <row r="4073" spans="1:4" ht="20.100000000000001" customHeight="1">
      <c r="A4073" s="137">
        <v>5071</v>
      </c>
      <c r="B4073" s="137"/>
      <c r="C4073" s="137" t="s">
        <v>3188</v>
      </c>
      <c r="D4073" s="137" t="s">
        <v>3190</v>
      </c>
    </row>
    <row r="4074" spans="1:4" ht="20.100000000000001" customHeight="1">
      <c r="A4074" s="137">
        <v>5072</v>
      </c>
      <c r="B4074" s="137"/>
      <c r="C4074" s="137" t="s">
        <v>3188</v>
      </c>
      <c r="D4074" s="137" t="s">
        <v>3191</v>
      </c>
    </row>
    <row r="4075" spans="1:4" ht="20.100000000000001" customHeight="1">
      <c r="A4075" s="137">
        <v>5073</v>
      </c>
      <c r="B4075" s="137"/>
      <c r="C4075" s="137" t="s">
        <v>3188</v>
      </c>
      <c r="D4075" s="137" t="s">
        <v>3192</v>
      </c>
    </row>
    <row r="4076" spans="1:4" ht="20.100000000000001" customHeight="1">
      <c r="A4076" s="137">
        <v>5074</v>
      </c>
      <c r="B4076" s="137"/>
      <c r="C4076" s="137" t="s">
        <v>3188</v>
      </c>
      <c r="D4076" s="137" t="s">
        <v>3193</v>
      </c>
    </row>
    <row r="4077" spans="1:4" ht="20.100000000000001" customHeight="1">
      <c r="A4077" s="137">
        <v>5075</v>
      </c>
      <c r="B4077" s="137"/>
      <c r="C4077" s="137" t="s">
        <v>3188</v>
      </c>
      <c r="D4077" s="137" t="s">
        <v>3194</v>
      </c>
    </row>
    <row r="4078" spans="1:4" ht="20.100000000000001" customHeight="1">
      <c r="A4078" s="137">
        <v>5076</v>
      </c>
      <c r="B4078" s="137"/>
      <c r="C4078" s="137" t="s">
        <v>3188</v>
      </c>
      <c r="D4078" s="137" t="s">
        <v>3195</v>
      </c>
    </row>
    <row r="4079" spans="1:4" ht="20.100000000000001" customHeight="1">
      <c r="A4079" s="137">
        <v>5077</v>
      </c>
      <c r="B4079" s="137"/>
      <c r="C4079" s="137" t="s">
        <v>3188</v>
      </c>
      <c r="D4079" s="137" t="s">
        <v>3196</v>
      </c>
    </row>
    <row r="4080" spans="1:4" ht="20.100000000000001" customHeight="1">
      <c r="A4080" s="137">
        <v>5078</v>
      </c>
      <c r="B4080" s="137"/>
      <c r="C4080" s="137" t="s">
        <v>3188</v>
      </c>
      <c r="D4080" s="137" t="s">
        <v>3197</v>
      </c>
    </row>
    <row r="4081" spans="1:4" ht="20.100000000000001" customHeight="1">
      <c r="A4081" s="137">
        <v>5079</v>
      </c>
      <c r="B4081" s="137"/>
      <c r="C4081" s="137" t="s">
        <v>3188</v>
      </c>
      <c r="D4081" s="137" t="s">
        <v>3198</v>
      </c>
    </row>
    <row r="4082" spans="1:4" ht="20.100000000000001" customHeight="1">
      <c r="A4082" s="137">
        <v>5080</v>
      </c>
      <c r="B4082" s="137"/>
      <c r="C4082" s="137" t="s">
        <v>3188</v>
      </c>
      <c r="D4082" s="137" t="s">
        <v>3199</v>
      </c>
    </row>
    <row r="4083" spans="1:4" ht="20.100000000000001" customHeight="1">
      <c r="A4083" s="137">
        <v>5081</v>
      </c>
      <c r="B4083" s="137"/>
      <c r="C4083" s="137" t="s">
        <v>3188</v>
      </c>
      <c r="D4083" s="137" t="s">
        <v>3200</v>
      </c>
    </row>
    <row r="4084" spans="1:4" ht="20.100000000000001" customHeight="1">
      <c r="A4084" s="137">
        <v>5082</v>
      </c>
      <c r="B4084" s="137"/>
      <c r="C4084" s="137" t="s">
        <v>3188</v>
      </c>
      <c r="D4084" s="137" t="s">
        <v>3201</v>
      </c>
    </row>
    <row r="4085" spans="1:4" ht="20.100000000000001" customHeight="1">
      <c r="A4085" s="137">
        <v>5083</v>
      </c>
      <c r="B4085" s="137"/>
      <c r="C4085" s="137" t="s">
        <v>3188</v>
      </c>
      <c r="D4085" s="137" t="s">
        <v>3202</v>
      </c>
    </row>
    <row r="4086" spans="1:4" ht="20.100000000000001" customHeight="1">
      <c r="A4086" s="137">
        <v>5084</v>
      </c>
      <c r="B4086" s="137"/>
      <c r="C4086" s="137" t="s">
        <v>3188</v>
      </c>
      <c r="D4086" s="137" t="s">
        <v>3203</v>
      </c>
    </row>
    <row r="4087" spans="1:4" ht="20.100000000000001" customHeight="1">
      <c r="A4087" s="137">
        <v>5085</v>
      </c>
      <c r="B4087" s="137"/>
      <c r="C4087" s="137" t="s">
        <v>3188</v>
      </c>
      <c r="D4087" s="137" t="s">
        <v>3204</v>
      </c>
    </row>
    <row r="4088" spans="1:4" ht="20.100000000000001" customHeight="1">
      <c r="A4088" s="137">
        <v>5086</v>
      </c>
      <c r="B4088" s="137"/>
      <c r="C4088" s="137" t="s">
        <v>3188</v>
      </c>
      <c r="D4088" s="137" t="s">
        <v>3205</v>
      </c>
    </row>
    <row r="4089" spans="1:4" ht="20.100000000000001" customHeight="1">
      <c r="A4089" s="137">
        <v>5087</v>
      </c>
      <c r="B4089" s="137"/>
      <c r="C4089" s="137" t="s">
        <v>3188</v>
      </c>
      <c r="D4089" s="137" t="s">
        <v>3206</v>
      </c>
    </row>
    <row r="4090" spans="1:4" ht="20.100000000000001" customHeight="1">
      <c r="A4090" s="137">
        <v>5088</v>
      </c>
      <c r="B4090" s="137"/>
      <c r="C4090" s="137" t="s">
        <v>3188</v>
      </c>
      <c r="D4090" s="137" t="s">
        <v>1542</v>
      </c>
    </row>
    <row r="4091" spans="1:4" ht="20.100000000000001" customHeight="1">
      <c r="A4091" s="137">
        <v>5089</v>
      </c>
      <c r="B4091" s="137"/>
      <c r="C4091" s="137" t="s">
        <v>3188</v>
      </c>
      <c r="D4091" s="137" t="s">
        <v>1543</v>
      </c>
    </row>
    <row r="4092" spans="1:4" ht="20.100000000000001" customHeight="1">
      <c r="A4092" s="137">
        <v>5090</v>
      </c>
      <c r="B4092" s="137"/>
      <c r="C4092" s="137" t="s">
        <v>3188</v>
      </c>
      <c r="D4092" s="137" t="s">
        <v>1544</v>
      </c>
    </row>
    <row r="4093" spans="1:4" ht="20.100000000000001" customHeight="1">
      <c r="A4093" s="137">
        <v>5091</v>
      </c>
      <c r="B4093" s="137"/>
      <c r="C4093" s="137" t="s">
        <v>3188</v>
      </c>
      <c r="D4093" s="137" t="s">
        <v>1545</v>
      </c>
    </row>
    <row r="4094" spans="1:4" ht="20.100000000000001" customHeight="1">
      <c r="A4094" s="137">
        <v>5092</v>
      </c>
      <c r="B4094" s="137"/>
      <c r="C4094" s="137" t="s">
        <v>3188</v>
      </c>
      <c r="D4094" s="137" t="s">
        <v>1509</v>
      </c>
    </row>
    <row r="4095" spans="1:4" ht="20.100000000000001" customHeight="1">
      <c r="A4095" s="137">
        <v>5093</v>
      </c>
      <c r="B4095" s="137"/>
      <c r="C4095" s="137" t="s">
        <v>3188</v>
      </c>
      <c r="D4095" s="137" t="s">
        <v>1546</v>
      </c>
    </row>
    <row r="4096" spans="1:4" ht="20.100000000000001" customHeight="1">
      <c r="A4096" s="137">
        <v>5094</v>
      </c>
      <c r="B4096" s="137"/>
      <c r="C4096" s="137" t="s">
        <v>3188</v>
      </c>
      <c r="D4096" s="137" t="s">
        <v>3207</v>
      </c>
    </row>
    <row r="4097" spans="1:4" ht="20.100000000000001" customHeight="1">
      <c r="A4097" s="137">
        <v>5095</v>
      </c>
      <c r="B4097" s="137"/>
      <c r="C4097" s="137" t="s">
        <v>3188</v>
      </c>
      <c r="D4097" s="158"/>
    </row>
    <row r="4098" spans="1:4" ht="20.100000000000001" customHeight="1">
      <c r="A4098" s="137">
        <v>5096</v>
      </c>
      <c r="B4098" s="137"/>
      <c r="C4098" s="137" t="s">
        <v>3188</v>
      </c>
      <c r="D4098" s="158"/>
    </row>
    <row r="4099" spans="1:4" ht="20.100000000000001" customHeight="1">
      <c r="A4099" s="137">
        <v>5097</v>
      </c>
      <c r="B4099" s="137"/>
      <c r="C4099" s="137" t="s">
        <v>3188</v>
      </c>
      <c r="D4099" s="158"/>
    </row>
    <row r="4100" spans="1:4" ht="20.100000000000001" customHeight="1">
      <c r="A4100" s="137">
        <v>5098</v>
      </c>
      <c r="B4100" s="137"/>
      <c r="C4100" s="137" t="s">
        <v>3188</v>
      </c>
      <c r="D4100" s="158"/>
    </row>
    <row r="4101" spans="1:4" ht="20.100000000000001" customHeight="1">
      <c r="A4101" s="137">
        <v>5099</v>
      </c>
      <c r="B4101" s="137"/>
      <c r="C4101" s="137" t="s">
        <v>3188</v>
      </c>
      <c r="D4101" s="158"/>
    </row>
    <row r="4102" spans="1:4" ht="20.100000000000001" customHeight="1">
      <c r="A4102" s="137">
        <v>5100</v>
      </c>
      <c r="B4102" s="137"/>
      <c r="C4102" s="137" t="s">
        <v>3208</v>
      </c>
      <c r="D4102" s="137" t="s">
        <v>3209</v>
      </c>
    </row>
    <row r="4103" spans="1:4" ht="20.100000000000001" customHeight="1">
      <c r="A4103" s="137">
        <v>5101</v>
      </c>
      <c r="B4103" s="137"/>
      <c r="C4103" s="137" t="s">
        <v>3208</v>
      </c>
      <c r="D4103" s="137" t="s">
        <v>3210</v>
      </c>
    </row>
    <row r="4104" spans="1:4" ht="20.100000000000001" customHeight="1">
      <c r="A4104" s="137">
        <v>5102</v>
      </c>
      <c r="B4104" s="137"/>
      <c r="C4104" s="137" t="s">
        <v>3208</v>
      </c>
      <c r="D4104" s="137" t="s">
        <v>3211</v>
      </c>
    </row>
    <row r="4105" spans="1:4" ht="20.100000000000001" customHeight="1">
      <c r="A4105" s="137">
        <v>5103</v>
      </c>
      <c r="B4105" s="137"/>
      <c r="C4105" s="137" t="s">
        <v>3208</v>
      </c>
      <c r="D4105" s="137" t="s">
        <v>3212</v>
      </c>
    </row>
    <row r="4106" spans="1:4" ht="20.100000000000001" customHeight="1">
      <c r="A4106" s="137">
        <v>5104</v>
      </c>
      <c r="B4106" s="137"/>
      <c r="C4106" s="137" t="s">
        <v>3208</v>
      </c>
      <c r="D4106" s="137" t="s">
        <v>3213</v>
      </c>
    </row>
    <row r="4107" spans="1:4" ht="20.100000000000001" customHeight="1">
      <c r="A4107" s="137">
        <v>5105</v>
      </c>
      <c r="B4107" s="137"/>
      <c r="C4107" s="137" t="s">
        <v>3208</v>
      </c>
      <c r="D4107" s="137" t="s">
        <v>3214</v>
      </c>
    </row>
    <row r="4108" spans="1:4" ht="20.100000000000001" customHeight="1">
      <c r="A4108" s="137">
        <v>5106</v>
      </c>
      <c r="B4108" s="137"/>
      <c r="C4108" s="137" t="s">
        <v>3208</v>
      </c>
      <c r="D4108" s="137" t="s">
        <v>3215</v>
      </c>
    </row>
    <row r="4109" spans="1:4" ht="20.100000000000001" customHeight="1">
      <c r="A4109" s="137">
        <v>5107</v>
      </c>
      <c r="B4109" s="137"/>
      <c r="C4109" s="137" t="s">
        <v>3208</v>
      </c>
      <c r="D4109" s="137" t="s">
        <v>3216</v>
      </c>
    </row>
    <row r="4110" spans="1:4" ht="20.100000000000001" customHeight="1">
      <c r="A4110" s="137">
        <v>5108</v>
      </c>
      <c r="B4110" s="137"/>
      <c r="C4110" s="137" t="s">
        <v>3208</v>
      </c>
      <c r="D4110" s="137" t="s">
        <v>3217</v>
      </c>
    </row>
    <row r="4111" spans="1:4" ht="20.100000000000001" customHeight="1">
      <c r="A4111" s="137">
        <v>5109</v>
      </c>
      <c r="B4111" s="137"/>
      <c r="C4111" s="137" t="s">
        <v>3208</v>
      </c>
      <c r="D4111" s="137" t="s">
        <v>3218</v>
      </c>
    </row>
    <row r="4112" spans="1:4" ht="20.100000000000001" customHeight="1">
      <c r="A4112" s="137">
        <v>5110</v>
      </c>
      <c r="B4112" s="137"/>
      <c r="C4112" s="137" t="s">
        <v>3208</v>
      </c>
      <c r="D4112" s="137" t="s">
        <v>3219</v>
      </c>
    </row>
    <row r="4113" spans="1:4" ht="20.100000000000001" customHeight="1">
      <c r="A4113" s="137">
        <v>5111</v>
      </c>
      <c r="B4113" s="137"/>
      <c r="C4113" s="137" t="s">
        <v>3208</v>
      </c>
      <c r="D4113" s="137" t="s">
        <v>3220</v>
      </c>
    </row>
    <row r="4114" spans="1:4" ht="20.100000000000001" customHeight="1">
      <c r="A4114" s="137">
        <v>5112</v>
      </c>
      <c r="B4114" s="137"/>
      <c r="C4114" s="137" t="s">
        <v>3208</v>
      </c>
      <c r="D4114" s="137" t="s">
        <v>3221</v>
      </c>
    </row>
    <row r="4115" spans="1:4" ht="20.100000000000001" customHeight="1">
      <c r="A4115" s="137">
        <v>5113</v>
      </c>
      <c r="B4115" s="137"/>
      <c r="C4115" s="137" t="s">
        <v>3208</v>
      </c>
      <c r="D4115" s="137" t="s">
        <v>3222</v>
      </c>
    </row>
    <row r="4116" spans="1:4" ht="20.100000000000001" customHeight="1">
      <c r="A4116" s="137">
        <v>5114</v>
      </c>
      <c r="B4116" s="137"/>
      <c r="C4116" s="137" t="s">
        <v>3208</v>
      </c>
      <c r="D4116" s="137" t="s">
        <v>3223</v>
      </c>
    </row>
    <row r="4117" spans="1:4" ht="20.100000000000001" customHeight="1">
      <c r="A4117" s="137">
        <v>5115</v>
      </c>
      <c r="B4117" s="137"/>
      <c r="C4117" s="137" t="s">
        <v>3208</v>
      </c>
      <c r="D4117" s="137" t="s">
        <v>3224</v>
      </c>
    </row>
    <row r="4118" spans="1:4" ht="20.100000000000001" customHeight="1">
      <c r="A4118" s="137">
        <v>5116</v>
      </c>
      <c r="B4118" s="137"/>
      <c r="C4118" s="137" t="s">
        <v>3208</v>
      </c>
      <c r="D4118" s="137" t="s">
        <v>3225</v>
      </c>
    </row>
    <row r="4119" spans="1:4" ht="20.100000000000001" customHeight="1">
      <c r="A4119" s="137">
        <v>5117</v>
      </c>
      <c r="B4119" s="137"/>
      <c r="C4119" s="137" t="s">
        <v>3208</v>
      </c>
      <c r="D4119" s="137" t="s">
        <v>1613</v>
      </c>
    </row>
    <row r="4120" spans="1:4" ht="20.100000000000001" customHeight="1">
      <c r="A4120" s="137">
        <v>5118</v>
      </c>
      <c r="B4120" s="137"/>
      <c r="C4120" s="137" t="s">
        <v>3208</v>
      </c>
      <c r="D4120" s="137" t="s">
        <v>1545</v>
      </c>
    </row>
    <row r="4121" spans="1:4" ht="20.100000000000001" customHeight="1">
      <c r="A4121" s="137">
        <v>5119</v>
      </c>
      <c r="B4121" s="137"/>
      <c r="C4121" s="137" t="s">
        <v>3208</v>
      </c>
      <c r="D4121" s="137" t="s">
        <v>1509</v>
      </c>
    </row>
    <row r="4122" spans="1:4" ht="20.100000000000001" customHeight="1">
      <c r="A4122" s="137">
        <v>5120</v>
      </c>
      <c r="B4122" s="137"/>
      <c r="C4122" s="137" t="s">
        <v>3208</v>
      </c>
      <c r="D4122" s="137" t="s">
        <v>1546</v>
      </c>
    </row>
    <row r="4123" spans="1:4" ht="20.100000000000001" customHeight="1">
      <c r="A4123" s="137">
        <v>5121</v>
      </c>
      <c r="B4123" s="137"/>
      <c r="C4123" s="137" t="s">
        <v>3208</v>
      </c>
      <c r="D4123" s="158"/>
    </row>
    <row r="4124" spans="1:4" ht="20.100000000000001" customHeight="1">
      <c r="A4124" s="137">
        <v>5122</v>
      </c>
      <c r="B4124" s="137"/>
      <c r="C4124" s="137" t="s">
        <v>3208</v>
      </c>
      <c r="D4124" s="158"/>
    </row>
    <row r="4125" spans="1:4" ht="20.100000000000001" customHeight="1">
      <c r="A4125" s="137">
        <v>5123</v>
      </c>
      <c r="B4125" s="137"/>
      <c r="C4125" s="137" t="s">
        <v>3208</v>
      </c>
      <c r="D4125" s="158"/>
    </row>
    <row r="4126" spans="1:4" ht="20.100000000000001" customHeight="1">
      <c r="A4126" s="137">
        <v>5124</v>
      </c>
      <c r="B4126" s="137"/>
      <c r="C4126" s="137" t="s">
        <v>3208</v>
      </c>
      <c r="D4126" s="158"/>
    </row>
    <row r="4127" spans="1:4" ht="20.100000000000001" customHeight="1">
      <c r="A4127" s="137">
        <v>5125</v>
      </c>
      <c r="B4127" s="137"/>
      <c r="C4127" s="137" t="s">
        <v>3208</v>
      </c>
      <c r="D4127" s="158"/>
    </row>
    <row r="4128" spans="1:4" ht="20.100000000000001" customHeight="1">
      <c r="A4128" s="137">
        <v>5126</v>
      </c>
      <c r="B4128" s="137"/>
      <c r="C4128" s="137" t="s">
        <v>3208</v>
      </c>
      <c r="D4128" s="158"/>
    </row>
    <row r="4129" spans="1:4" ht="20.100000000000001" customHeight="1">
      <c r="A4129" s="137">
        <v>5127</v>
      </c>
      <c r="B4129" s="137"/>
      <c r="C4129" s="137" t="s">
        <v>3208</v>
      </c>
      <c r="D4129" s="158"/>
    </row>
    <row r="4130" spans="1:4" ht="20.100000000000001" customHeight="1">
      <c r="A4130" s="137">
        <v>5128</v>
      </c>
      <c r="B4130" s="137"/>
      <c r="C4130" s="137" t="s">
        <v>3208</v>
      </c>
      <c r="D4130" s="158"/>
    </row>
    <row r="4131" spans="1:4" ht="20.100000000000001" customHeight="1">
      <c r="A4131" s="137">
        <v>5129</v>
      </c>
      <c r="B4131" s="137"/>
      <c r="C4131" s="137" t="s">
        <v>3208</v>
      </c>
      <c r="D4131" s="158"/>
    </row>
    <row r="4132" spans="1:4" ht="20.100000000000001" customHeight="1">
      <c r="A4132" s="137">
        <v>5130</v>
      </c>
      <c r="B4132" s="137"/>
      <c r="C4132" s="137" t="s">
        <v>3226</v>
      </c>
      <c r="D4132" s="137" t="s">
        <v>3227</v>
      </c>
    </row>
    <row r="4133" spans="1:4" ht="20.100000000000001" customHeight="1">
      <c r="A4133" s="137">
        <v>5131</v>
      </c>
      <c r="B4133" s="137"/>
      <c r="C4133" s="137" t="s">
        <v>3226</v>
      </c>
      <c r="D4133" s="137" t="s">
        <v>3228</v>
      </c>
    </row>
    <row r="4134" spans="1:4" ht="20.100000000000001" customHeight="1">
      <c r="A4134" s="137">
        <v>5132</v>
      </c>
      <c r="B4134" s="137"/>
      <c r="C4134" s="137" t="s">
        <v>3226</v>
      </c>
      <c r="D4134" s="137" t="s">
        <v>3229</v>
      </c>
    </row>
    <row r="4135" spans="1:4" ht="20.100000000000001" customHeight="1">
      <c r="A4135" s="137">
        <v>5133</v>
      </c>
      <c r="B4135" s="137"/>
      <c r="C4135" s="137" t="s">
        <v>3226</v>
      </c>
      <c r="D4135" s="137" t="s">
        <v>3230</v>
      </c>
    </row>
    <row r="4136" spans="1:4" ht="20.100000000000001" customHeight="1">
      <c r="A4136" s="137">
        <v>5134</v>
      </c>
      <c r="B4136" s="137"/>
      <c r="C4136" s="137" t="s">
        <v>3226</v>
      </c>
      <c r="D4136" s="137" t="s">
        <v>3231</v>
      </c>
    </row>
    <row r="4137" spans="1:4" ht="20.100000000000001" customHeight="1">
      <c r="A4137" s="137">
        <v>5135</v>
      </c>
      <c r="B4137" s="137"/>
      <c r="C4137" s="137" t="s">
        <v>3226</v>
      </c>
      <c r="D4137" s="137" t="s">
        <v>3232</v>
      </c>
    </row>
    <row r="4138" spans="1:4" ht="20.100000000000001" customHeight="1">
      <c r="A4138" s="137">
        <v>5136</v>
      </c>
      <c r="B4138" s="137"/>
      <c r="C4138" s="137" t="s">
        <v>3226</v>
      </c>
      <c r="D4138" s="137" t="s">
        <v>3233</v>
      </c>
    </row>
    <row r="4139" spans="1:4" ht="20.100000000000001" customHeight="1">
      <c r="A4139" s="137">
        <v>5137</v>
      </c>
      <c r="B4139" s="137"/>
      <c r="C4139" s="137" t="s">
        <v>3226</v>
      </c>
      <c r="D4139" s="137" t="s">
        <v>3234</v>
      </c>
    </row>
    <row r="4140" spans="1:4" ht="20.100000000000001" customHeight="1">
      <c r="A4140" s="137">
        <v>5138</v>
      </c>
      <c r="B4140" s="137"/>
      <c r="C4140" s="137" t="s">
        <v>3226</v>
      </c>
      <c r="D4140" s="137" t="s">
        <v>3235</v>
      </c>
    </row>
    <row r="4141" spans="1:4" ht="20.100000000000001" customHeight="1">
      <c r="A4141" s="137">
        <v>5139</v>
      </c>
      <c r="B4141" s="137"/>
      <c r="C4141" s="137" t="s">
        <v>3226</v>
      </c>
      <c r="D4141" s="137" t="s">
        <v>3236</v>
      </c>
    </row>
    <row r="4142" spans="1:4" ht="20.100000000000001" customHeight="1">
      <c r="A4142" s="137">
        <v>5140</v>
      </c>
      <c r="B4142" s="137"/>
      <c r="C4142" s="137" t="s">
        <v>3226</v>
      </c>
      <c r="D4142" s="137" t="s">
        <v>3237</v>
      </c>
    </row>
    <row r="4143" spans="1:4" ht="20.100000000000001" customHeight="1">
      <c r="A4143" s="137">
        <v>5141</v>
      </c>
      <c r="B4143" s="137"/>
      <c r="C4143" s="137" t="s">
        <v>3226</v>
      </c>
      <c r="D4143" s="137" t="s">
        <v>3238</v>
      </c>
    </row>
    <row r="4144" spans="1:4" ht="20.100000000000001" customHeight="1">
      <c r="A4144" s="137">
        <v>5142</v>
      </c>
      <c r="B4144" s="137"/>
      <c r="C4144" s="137" t="s">
        <v>3226</v>
      </c>
      <c r="D4144" s="137" t="s">
        <v>3239</v>
      </c>
    </row>
    <row r="4145" spans="1:4" ht="20.100000000000001" customHeight="1">
      <c r="A4145" s="137">
        <v>5143</v>
      </c>
      <c r="B4145" s="137"/>
      <c r="C4145" s="137" t="s">
        <v>3226</v>
      </c>
      <c r="D4145" s="137" t="s">
        <v>3240</v>
      </c>
    </row>
    <row r="4146" spans="1:4" ht="20.100000000000001" customHeight="1">
      <c r="A4146" s="137">
        <v>5144</v>
      </c>
      <c r="B4146" s="137"/>
      <c r="C4146" s="137" t="s">
        <v>3226</v>
      </c>
      <c r="D4146" s="137" t="s">
        <v>3241</v>
      </c>
    </row>
    <row r="4147" spans="1:4" ht="20.100000000000001" customHeight="1">
      <c r="A4147" s="137">
        <v>5145</v>
      </c>
      <c r="B4147" s="137"/>
      <c r="C4147" s="137" t="s">
        <v>3226</v>
      </c>
      <c r="D4147" s="137" t="s">
        <v>3242</v>
      </c>
    </row>
    <row r="4148" spans="1:4" ht="20.100000000000001" customHeight="1">
      <c r="A4148" s="137">
        <v>5146</v>
      </c>
      <c r="B4148" s="137"/>
      <c r="C4148" s="137" t="s">
        <v>3226</v>
      </c>
      <c r="D4148" s="137" t="s">
        <v>3243</v>
      </c>
    </row>
    <row r="4149" spans="1:4" ht="20.100000000000001" customHeight="1">
      <c r="A4149" s="137">
        <v>5147</v>
      </c>
      <c r="B4149" s="137"/>
      <c r="C4149" s="137" t="s">
        <v>3226</v>
      </c>
      <c r="D4149" s="137" t="s">
        <v>3244</v>
      </c>
    </row>
    <row r="4150" spans="1:4" ht="20.100000000000001" customHeight="1">
      <c r="A4150" s="137">
        <v>5148</v>
      </c>
      <c r="B4150" s="137"/>
      <c r="C4150" s="137" t="s">
        <v>3226</v>
      </c>
      <c r="D4150" s="137" t="s">
        <v>3245</v>
      </c>
    </row>
    <row r="4151" spans="1:4" ht="20.100000000000001" customHeight="1">
      <c r="A4151" s="137">
        <v>5149</v>
      </c>
      <c r="B4151" s="137"/>
      <c r="C4151" s="137" t="s">
        <v>3226</v>
      </c>
      <c r="D4151" s="137" t="s">
        <v>3246</v>
      </c>
    </row>
    <row r="4152" spans="1:4" ht="20.100000000000001" customHeight="1">
      <c r="A4152" s="137">
        <v>5150</v>
      </c>
      <c r="B4152" s="137"/>
      <c r="C4152" s="137" t="s">
        <v>3226</v>
      </c>
      <c r="D4152" s="137" t="s">
        <v>1542</v>
      </c>
    </row>
    <row r="4153" spans="1:4" ht="20.100000000000001" customHeight="1">
      <c r="A4153" s="137">
        <v>5151</v>
      </c>
      <c r="B4153" s="137"/>
      <c r="C4153" s="137" t="s">
        <v>3226</v>
      </c>
      <c r="D4153" s="137" t="s">
        <v>1543</v>
      </c>
    </row>
    <row r="4154" spans="1:4" ht="20.100000000000001" customHeight="1">
      <c r="A4154" s="137">
        <v>5152</v>
      </c>
      <c r="B4154" s="137"/>
      <c r="C4154" s="137" t="s">
        <v>3226</v>
      </c>
      <c r="D4154" s="137" t="s">
        <v>1544</v>
      </c>
    </row>
    <row r="4155" spans="1:4" ht="20.100000000000001" customHeight="1">
      <c r="A4155" s="137">
        <v>5153</v>
      </c>
      <c r="B4155" s="137"/>
      <c r="C4155" s="137" t="s">
        <v>3226</v>
      </c>
      <c r="D4155" s="137" t="s">
        <v>1545</v>
      </c>
    </row>
    <row r="4156" spans="1:4" ht="20.100000000000001" customHeight="1">
      <c r="A4156" s="137">
        <v>5154</v>
      </c>
      <c r="B4156" s="137"/>
      <c r="C4156" s="137" t="s">
        <v>3226</v>
      </c>
      <c r="D4156" s="137" t="s">
        <v>1509</v>
      </c>
    </row>
    <row r="4157" spans="1:4" ht="20.100000000000001" customHeight="1">
      <c r="A4157" s="137">
        <v>5155</v>
      </c>
      <c r="B4157" s="137"/>
      <c r="C4157" s="137" t="s">
        <v>3226</v>
      </c>
      <c r="D4157" s="137" t="s">
        <v>1546</v>
      </c>
    </row>
    <row r="4158" spans="1:4" ht="20.100000000000001" customHeight="1">
      <c r="A4158" s="137">
        <v>5156</v>
      </c>
      <c r="B4158" s="137"/>
      <c r="C4158" s="137" t="s">
        <v>3226</v>
      </c>
      <c r="D4158" s="158"/>
    </row>
    <row r="4159" spans="1:4" ht="20.100000000000001" customHeight="1">
      <c r="A4159" s="137">
        <v>5157</v>
      </c>
      <c r="B4159" s="137"/>
      <c r="C4159" s="137" t="s">
        <v>3226</v>
      </c>
      <c r="D4159" s="158"/>
    </row>
    <row r="4160" spans="1:4" ht="20.100000000000001" customHeight="1">
      <c r="A4160" s="137">
        <v>5158</v>
      </c>
      <c r="B4160" s="137"/>
      <c r="C4160" s="137" t="s">
        <v>3226</v>
      </c>
      <c r="D4160" s="158"/>
    </row>
    <row r="4161" spans="1:4" ht="20.100000000000001" customHeight="1">
      <c r="A4161" s="137">
        <v>5159</v>
      </c>
      <c r="B4161" s="137"/>
      <c r="C4161" s="137" t="s">
        <v>3226</v>
      </c>
      <c r="D4161" s="158"/>
    </row>
    <row r="4162" spans="1:4" ht="20.100000000000001" customHeight="1">
      <c r="A4162" s="137">
        <v>5160</v>
      </c>
      <c r="B4162" s="137"/>
      <c r="C4162" s="137" t="s">
        <v>3247</v>
      </c>
      <c r="D4162" s="137" t="s">
        <v>3248</v>
      </c>
    </row>
    <row r="4163" spans="1:4" ht="20.100000000000001" customHeight="1">
      <c r="A4163" s="137">
        <v>5161</v>
      </c>
      <c r="B4163" s="137"/>
      <c r="C4163" s="137" t="s">
        <v>3247</v>
      </c>
      <c r="D4163" s="137" t="s">
        <v>3249</v>
      </c>
    </row>
    <row r="4164" spans="1:4" ht="20.100000000000001" customHeight="1">
      <c r="A4164" s="137">
        <v>5162</v>
      </c>
      <c r="B4164" s="137"/>
      <c r="C4164" s="137" t="s">
        <v>3247</v>
      </c>
      <c r="D4164" s="137" t="s">
        <v>3250</v>
      </c>
    </row>
    <row r="4165" spans="1:4" ht="20.100000000000001" customHeight="1">
      <c r="A4165" s="137">
        <v>5163</v>
      </c>
      <c r="B4165" s="137"/>
      <c r="C4165" s="137" t="s">
        <v>3247</v>
      </c>
      <c r="D4165" s="137" t="s">
        <v>3251</v>
      </c>
    </row>
    <row r="4166" spans="1:4" ht="20.100000000000001" customHeight="1">
      <c r="A4166" s="137">
        <v>5164</v>
      </c>
      <c r="B4166" s="137"/>
      <c r="C4166" s="137" t="s">
        <v>3247</v>
      </c>
      <c r="D4166" s="137" t="s">
        <v>3252</v>
      </c>
    </row>
    <row r="4167" spans="1:4" ht="20.100000000000001" customHeight="1">
      <c r="A4167" s="137">
        <v>5165</v>
      </c>
      <c r="B4167" s="137"/>
      <c r="C4167" s="137" t="s">
        <v>3247</v>
      </c>
      <c r="D4167" s="137" t="s">
        <v>3253</v>
      </c>
    </row>
    <row r="4168" spans="1:4" ht="20.100000000000001" customHeight="1">
      <c r="A4168" s="137">
        <v>5166</v>
      </c>
      <c r="B4168" s="137"/>
      <c r="C4168" s="137" t="s">
        <v>3247</v>
      </c>
      <c r="D4168" s="137" t="s">
        <v>3254</v>
      </c>
    </row>
    <row r="4169" spans="1:4" ht="20.100000000000001" customHeight="1">
      <c r="A4169" s="137">
        <v>5167</v>
      </c>
      <c r="B4169" s="137"/>
      <c r="C4169" s="137" t="s">
        <v>3247</v>
      </c>
      <c r="D4169" s="137" t="s">
        <v>3255</v>
      </c>
    </row>
    <row r="4170" spans="1:4" ht="20.100000000000001" customHeight="1">
      <c r="A4170" s="137">
        <v>5168</v>
      </c>
      <c r="B4170" s="137"/>
      <c r="C4170" s="137" t="s">
        <v>3247</v>
      </c>
      <c r="D4170" s="137" t="s">
        <v>3256</v>
      </c>
    </row>
    <row r="4171" spans="1:4" ht="20.100000000000001" customHeight="1">
      <c r="A4171" s="137">
        <v>5169</v>
      </c>
      <c r="B4171" s="137"/>
      <c r="C4171" s="137" t="s">
        <v>3247</v>
      </c>
      <c r="D4171" s="137" t="s">
        <v>3257</v>
      </c>
    </row>
    <row r="4172" spans="1:4" ht="20.100000000000001" customHeight="1">
      <c r="A4172" s="137">
        <v>5170</v>
      </c>
      <c r="B4172" s="137"/>
      <c r="C4172" s="137" t="s">
        <v>3247</v>
      </c>
      <c r="D4172" s="137" t="s">
        <v>3258</v>
      </c>
    </row>
    <row r="4173" spans="1:4" ht="20.100000000000001" customHeight="1">
      <c r="A4173" s="137">
        <v>5171</v>
      </c>
      <c r="B4173" s="137"/>
      <c r="C4173" s="137" t="s">
        <v>3247</v>
      </c>
      <c r="D4173" s="137" t="s">
        <v>3259</v>
      </c>
    </row>
    <row r="4174" spans="1:4" ht="20.100000000000001" customHeight="1">
      <c r="A4174" s="137">
        <v>5172</v>
      </c>
      <c r="B4174" s="137"/>
      <c r="C4174" s="137" t="s">
        <v>3247</v>
      </c>
      <c r="D4174" s="137" t="s">
        <v>3260</v>
      </c>
    </row>
    <row r="4175" spans="1:4" ht="20.100000000000001" customHeight="1">
      <c r="A4175" s="137">
        <v>5173</v>
      </c>
      <c r="B4175" s="137"/>
      <c r="C4175" s="137" t="s">
        <v>3247</v>
      </c>
      <c r="D4175" s="137" t="s">
        <v>3261</v>
      </c>
    </row>
    <row r="4176" spans="1:4" ht="20.100000000000001" customHeight="1">
      <c r="A4176" s="137">
        <v>5174</v>
      </c>
      <c r="B4176" s="137"/>
      <c r="C4176" s="137" t="s">
        <v>3247</v>
      </c>
      <c r="D4176" s="137" t="s">
        <v>3262</v>
      </c>
    </row>
    <row r="4177" spans="1:4" ht="20.100000000000001" customHeight="1">
      <c r="A4177" s="137">
        <v>5175</v>
      </c>
      <c r="B4177" s="137"/>
      <c r="C4177" s="137" t="s">
        <v>3247</v>
      </c>
      <c r="D4177" s="137" t="s">
        <v>3263</v>
      </c>
    </row>
    <row r="4178" spans="1:4" ht="20.100000000000001" customHeight="1">
      <c r="A4178" s="137">
        <v>5176</v>
      </c>
      <c r="B4178" s="137"/>
      <c r="C4178" s="137" t="s">
        <v>3247</v>
      </c>
      <c r="D4178" s="137" t="s">
        <v>3264</v>
      </c>
    </row>
    <row r="4179" spans="1:4" ht="20.100000000000001" customHeight="1">
      <c r="A4179" s="137">
        <v>5177</v>
      </c>
      <c r="B4179" s="137"/>
      <c r="C4179" s="137" t="s">
        <v>3247</v>
      </c>
      <c r="D4179" s="158"/>
    </row>
    <row r="4180" spans="1:4" ht="20.100000000000001" customHeight="1">
      <c r="A4180" s="137">
        <v>5178</v>
      </c>
      <c r="B4180" s="137"/>
      <c r="C4180" s="137" t="s">
        <v>3247</v>
      </c>
      <c r="D4180" s="158"/>
    </row>
    <row r="4181" spans="1:4" ht="20.100000000000001" customHeight="1">
      <c r="A4181" s="137">
        <v>5179</v>
      </c>
      <c r="B4181" s="137"/>
      <c r="C4181" s="137" t="s">
        <v>3247</v>
      </c>
      <c r="D4181" s="158"/>
    </row>
    <row r="4182" spans="1:4" ht="20.100000000000001" customHeight="1">
      <c r="A4182" s="137">
        <v>5180</v>
      </c>
      <c r="B4182" s="137"/>
      <c r="C4182" s="137" t="s">
        <v>3265</v>
      </c>
      <c r="D4182" s="137" t="s">
        <v>3266</v>
      </c>
    </row>
    <row r="4183" spans="1:4" ht="20.100000000000001" customHeight="1">
      <c r="A4183" s="137">
        <v>5181</v>
      </c>
      <c r="B4183" s="137"/>
      <c r="C4183" s="137" t="s">
        <v>3265</v>
      </c>
      <c r="D4183" s="137" t="s">
        <v>1512</v>
      </c>
    </row>
    <row r="4184" spans="1:4" ht="20.100000000000001" customHeight="1">
      <c r="A4184" s="137">
        <v>5182</v>
      </c>
      <c r="B4184" s="137"/>
      <c r="C4184" s="137" t="s">
        <v>3265</v>
      </c>
      <c r="D4184" s="137" t="s">
        <v>3267</v>
      </c>
    </row>
    <row r="4185" spans="1:4" ht="20.100000000000001" customHeight="1">
      <c r="A4185" s="137">
        <v>5183</v>
      </c>
      <c r="B4185" s="137"/>
      <c r="C4185" s="137" t="s">
        <v>3265</v>
      </c>
      <c r="D4185" s="137" t="s">
        <v>3268</v>
      </c>
    </row>
    <row r="4186" spans="1:4" ht="20.100000000000001" customHeight="1">
      <c r="A4186" s="137">
        <v>5184</v>
      </c>
      <c r="B4186" s="137"/>
      <c r="C4186" s="137" t="s">
        <v>3265</v>
      </c>
      <c r="D4186" s="137" t="s">
        <v>3269</v>
      </c>
    </row>
    <row r="4187" spans="1:4" ht="20.100000000000001" customHeight="1">
      <c r="A4187" s="137">
        <v>5185</v>
      </c>
      <c r="B4187" s="137"/>
      <c r="C4187" s="137" t="s">
        <v>3265</v>
      </c>
      <c r="D4187" s="137" t="s">
        <v>3270</v>
      </c>
    </row>
    <row r="4188" spans="1:4" ht="20.100000000000001" customHeight="1">
      <c r="A4188" s="137">
        <v>5186</v>
      </c>
      <c r="B4188" s="137"/>
      <c r="C4188" s="137" t="s">
        <v>3265</v>
      </c>
      <c r="D4188" s="137" t="s">
        <v>3271</v>
      </c>
    </row>
    <row r="4189" spans="1:4" ht="20.100000000000001" customHeight="1">
      <c r="A4189" s="137">
        <v>5187</v>
      </c>
      <c r="B4189" s="137"/>
      <c r="C4189" s="137" t="s">
        <v>3265</v>
      </c>
      <c r="D4189" s="137" t="s">
        <v>3272</v>
      </c>
    </row>
    <row r="4190" spans="1:4" ht="20.100000000000001" customHeight="1">
      <c r="A4190" s="137">
        <v>5188</v>
      </c>
      <c r="B4190" s="137"/>
      <c r="C4190" s="137" t="s">
        <v>3265</v>
      </c>
      <c r="D4190" s="137" t="s">
        <v>3273</v>
      </c>
    </row>
    <row r="4191" spans="1:4" ht="20.100000000000001" customHeight="1">
      <c r="A4191" s="137">
        <v>5189</v>
      </c>
      <c r="B4191" s="137"/>
      <c r="C4191" s="137" t="s">
        <v>3265</v>
      </c>
      <c r="D4191" s="137" t="s">
        <v>3274</v>
      </c>
    </row>
    <row r="4192" spans="1:4" ht="20.100000000000001" customHeight="1">
      <c r="A4192" s="137">
        <v>5190</v>
      </c>
      <c r="B4192" s="137"/>
      <c r="C4192" s="137" t="s">
        <v>3265</v>
      </c>
      <c r="D4192" s="137" t="s">
        <v>3275</v>
      </c>
    </row>
    <row r="4193" spans="1:4" ht="20.100000000000001" customHeight="1">
      <c r="A4193" s="137">
        <v>5191</v>
      </c>
      <c r="B4193" s="137"/>
      <c r="C4193" s="137" t="s">
        <v>3265</v>
      </c>
      <c r="D4193" s="137" t="s">
        <v>3276</v>
      </c>
    </row>
    <row r="4194" spans="1:4" ht="20.100000000000001" customHeight="1">
      <c r="A4194" s="137">
        <v>5192</v>
      </c>
      <c r="B4194" s="137"/>
      <c r="C4194" s="137" t="s">
        <v>3265</v>
      </c>
      <c r="D4194" s="137" t="s">
        <v>3277</v>
      </c>
    </row>
    <row r="4195" spans="1:4" ht="20.100000000000001" customHeight="1">
      <c r="A4195" s="137">
        <v>5193</v>
      </c>
      <c r="B4195" s="137"/>
      <c r="C4195" s="137" t="s">
        <v>3265</v>
      </c>
      <c r="D4195" s="137" t="s">
        <v>3278</v>
      </c>
    </row>
    <row r="4196" spans="1:4" ht="20.100000000000001" customHeight="1">
      <c r="A4196" s="137">
        <v>5194</v>
      </c>
      <c r="B4196" s="137"/>
      <c r="C4196" s="137" t="s">
        <v>3265</v>
      </c>
      <c r="D4196" s="137" t="s">
        <v>3279</v>
      </c>
    </row>
    <row r="4197" spans="1:4" ht="20.100000000000001" customHeight="1">
      <c r="A4197" s="137">
        <v>5195</v>
      </c>
      <c r="B4197" s="137"/>
      <c r="C4197" s="137" t="s">
        <v>3265</v>
      </c>
      <c r="D4197" s="137" t="s">
        <v>1542</v>
      </c>
    </row>
    <row r="4198" spans="1:4" ht="20.100000000000001" customHeight="1">
      <c r="A4198" s="137">
        <v>5196</v>
      </c>
      <c r="B4198" s="137"/>
      <c r="C4198" s="137" t="s">
        <v>3265</v>
      </c>
      <c r="D4198" s="137" t="s">
        <v>1543</v>
      </c>
    </row>
    <row r="4199" spans="1:4" ht="20.100000000000001" customHeight="1">
      <c r="A4199" s="137">
        <v>5197</v>
      </c>
      <c r="B4199" s="137"/>
      <c r="C4199" s="137" t="s">
        <v>3265</v>
      </c>
      <c r="D4199" s="137" t="s">
        <v>1544</v>
      </c>
    </row>
    <row r="4200" spans="1:4" ht="20.100000000000001" customHeight="1">
      <c r="A4200" s="137">
        <v>5198</v>
      </c>
      <c r="B4200" s="137"/>
      <c r="C4200" s="137" t="s">
        <v>3265</v>
      </c>
      <c r="D4200" s="137" t="s">
        <v>1545</v>
      </c>
    </row>
    <row r="4201" spans="1:4" ht="20.100000000000001" customHeight="1">
      <c r="A4201" s="137">
        <v>5199</v>
      </c>
      <c r="B4201" s="137"/>
      <c r="C4201" s="137" t="s">
        <v>3265</v>
      </c>
      <c r="D4201" s="137" t="s">
        <v>1509</v>
      </c>
    </row>
    <row r="4202" spans="1:4" ht="20.100000000000001" customHeight="1">
      <c r="A4202" s="137">
        <v>5200</v>
      </c>
      <c r="B4202" s="137"/>
      <c r="C4202" s="137" t="s">
        <v>3265</v>
      </c>
      <c r="D4202" s="137" t="s">
        <v>1546</v>
      </c>
    </row>
    <row r="4203" spans="1:4" ht="20.100000000000001" customHeight="1">
      <c r="A4203" s="137">
        <v>5201</v>
      </c>
      <c r="B4203" s="137"/>
      <c r="C4203" s="137" t="s">
        <v>3265</v>
      </c>
      <c r="D4203" s="158"/>
    </row>
    <row r="4204" spans="1:4" ht="20.100000000000001" customHeight="1">
      <c r="A4204" s="137">
        <v>5202</v>
      </c>
      <c r="B4204" s="137"/>
      <c r="C4204" s="137" t="s">
        <v>3265</v>
      </c>
      <c r="D4204" s="158"/>
    </row>
    <row r="4205" spans="1:4" ht="20.100000000000001" customHeight="1">
      <c r="A4205" s="137">
        <v>5203</v>
      </c>
      <c r="B4205" s="137"/>
      <c r="C4205" s="137" t="s">
        <v>3265</v>
      </c>
      <c r="D4205" s="158"/>
    </row>
    <row r="4206" spans="1:4" ht="20.100000000000001" customHeight="1">
      <c r="A4206" s="137">
        <v>5204</v>
      </c>
      <c r="B4206" s="137"/>
      <c r="C4206" s="137" t="s">
        <v>3265</v>
      </c>
      <c r="D4206" s="158"/>
    </row>
    <row r="4207" spans="1:4" ht="20.100000000000001" customHeight="1">
      <c r="A4207" s="137">
        <v>5205</v>
      </c>
      <c r="B4207" s="137"/>
      <c r="C4207" s="137" t="s">
        <v>3265</v>
      </c>
      <c r="D4207" s="158"/>
    </row>
    <row r="4208" spans="1:4" ht="20.100000000000001" customHeight="1">
      <c r="A4208" s="137">
        <v>5206</v>
      </c>
      <c r="B4208" s="137"/>
      <c r="C4208" s="137" t="s">
        <v>3265</v>
      </c>
      <c r="D4208" s="158"/>
    </row>
    <row r="4209" spans="1:4" ht="20.100000000000001" customHeight="1">
      <c r="A4209" s="137">
        <v>5207</v>
      </c>
      <c r="B4209" s="137"/>
      <c r="C4209" s="137" t="s">
        <v>3280</v>
      </c>
      <c r="D4209" s="137" t="s">
        <v>3281</v>
      </c>
    </row>
    <row r="4210" spans="1:4" ht="20.100000000000001" customHeight="1">
      <c r="A4210" s="137">
        <v>5208</v>
      </c>
      <c r="B4210" s="137"/>
      <c r="C4210" s="137" t="s">
        <v>3280</v>
      </c>
      <c r="D4210" s="137" t="s">
        <v>3282</v>
      </c>
    </row>
    <row r="4211" spans="1:4" ht="20.100000000000001" customHeight="1">
      <c r="A4211" s="137">
        <v>5209</v>
      </c>
      <c r="B4211" s="137"/>
      <c r="C4211" s="137" t="s">
        <v>3280</v>
      </c>
      <c r="D4211" s="137" t="s">
        <v>3283</v>
      </c>
    </row>
    <row r="4212" spans="1:4" ht="20.100000000000001" customHeight="1">
      <c r="A4212" s="137">
        <v>5210</v>
      </c>
      <c r="B4212" s="137"/>
      <c r="C4212" s="137" t="s">
        <v>3280</v>
      </c>
      <c r="D4212" s="137" t="s">
        <v>3284</v>
      </c>
    </row>
    <row r="4213" spans="1:4" ht="20.100000000000001" customHeight="1">
      <c r="A4213" s="137">
        <v>5211</v>
      </c>
      <c r="B4213" s="137"/>
      <c r="C4213" s="137" t="s">
        <v>3280</v>
      </c>
      <c r="D4213" s="137" t="s">
        <v>3285</v>
      </c>
    </row>
    <row r="4214" spans="1:4" ht="20.100000000000001" customHeight="1">
      <c r="A4214" s="137">
        <v>5212</v>
      </c>
      <c r="B4214" s="137"/>
      <c r="C4214" s="137" t="s">
        <v>3280</v>
      </c>
      <c r="D4214" s="137" t="s">
        <v>3286</v>
      </c>
    </row>
    <row r="4215" spans="1:4" ht="20.100000000000001" customHeight="1">
      <c r="A4215" s="137">
        <v>5213</v>
      </c>
      <c r="B4215" s="137"/>
      <c r="C4215" s="137" t="s">
        <v>3280</v>
      </c>
      <c r="D4215" s="137" t="s">
        <v>3287</v>
      </c>
    </row>
    <row r="4216" spans="1:4" ht="20.100000000000001" customHeight="1">
      <c r="A4216" s="137">
        <v>5214</v>
      </c>
      <c r="B4216" s="137"/>
      <c r="C4216" s="137" t="s">
        <v>3280</v>
      </c>
      <c r="D4216" s="137" t="s">
        <v>3288</v>
      </c>
    </row>
    <row r="4217" spans="1:4" ht="20.100000000000001" customHeight="1">
      <c r="A4217" s="137">
        <v>5215</v>
      </c>
      <c r="B4217" s="137"/>
      <c r="C4217" s="137" t="s">
        <v>3280</v>
      </c>
      <c r="D4217" s="137" t="s">
        <v>3289</v>
      </c>
    </row>
    <row r="4218" spans="1:4" ht="20.100000000000001" customHeight="1">
      <c r="A4218" s="137">
        <v>5216</v>
      </c>
      <c r="B4218" s="137"/>
      <c r="C4218" s="137" t="s">
        <v>3280</v>
      </c>
      <c r="D4218" s="137" t="s">
        <v>3290</v>
      </c>
    </row>
    <row r="4219" spans="1:4" ht="20.100000000000001" customHeight="1">
      <c r="A4219" s="137">
        <v>5217</v>
      </c>
      <c r="B4219" s="137"/>
      <c r="C4219" s="137" t="s">
        <v>3280</v>
      </c>
      <c r="D4219" s="137" t="s">
        <v>3291</v>
      </c>
    </row>
    <row r="4220" spans="1:4" ht="20.100000000000001" customHeight="1">
      <c r="A4220" s="137">
        <v>5218</v>
      </c>
      <c r="B4220" s="137"/>
      <c r="C4220" s="137" t="s">
        <v>3280</v>
      </c>
      <c r="D4220" s="137" t="s">
        <v>3292</v>
      </c>
    </row>
    <row r="4221" spans="1:4" ht="20.100000000000001" customHeight="1">
      <c r="A4221" s="137">
        <v>5219</v>
      </c>
      <c r="B4221" s="137"/>
      <c r="C4221" s="137" t="s">
        <v>3280</v>
      </c>
      <c r="D4221" s="137" t="s">
        <v>1545</v>
      </c>
    </row>
    <row r="4222" spans="1:4" ht="20.100000000000001" customHeight="1">
      <c r="A4222" s="137">
        <v>5220</v>
      </c>
      <c r="B4222" s="137"/>
      <c r="C4222" s="137" t="s">
        <v>3280</v>
      </c>
      <c r="D4222" s="137" t="s">
        <v>1509</v>
      </c>
    </row>
    <row r="4223" spans="1:4" ht="20.100000000000001" customHeight="1">
      <c r="A4223" s="137">
        <v>5221</v>
      </c>
      <c r="B4223" s="137"/>
      <c r="C4223" s="137" t="s">
        <v>3280</v>
      </c>
      <c r="D4223" s="137" t="s">
        <v>1546</v>
      </c>
    </row>
    <row r="4224" spans="1:4" ht="20.100000000000001" customHeight="1">
      <c r="A4224" s="137">
        <v>5222</v>
      </c>
      <c r="B4224" s="137"/>
      <c r="C4224" s="137" t="s">
        <v>3280</v>
      </c>
      <c r="D4224" s="158"/>
    </row>
    <row r="4225" spans="1:4" ht="20.100000000000001" customHeight="1">
      <c r="A4225" s="137">
        <v>5223</v>
      </c>
      <c r="B4225" s="137"/>
      <c r="C4225" s="137" t="s">
        <v>3280</v>
      </c>
      <c r="D4225" s="158"/>
    </row>
    <row r="4226" spans="1:4" ht="20.100000000000001" customHeight="1">
      <c r="A4226" s="137">
        <v>5224</v>
      </c>
      <c r="B4226" s="137"/>
      <c r="C4226" s="137" t="s">
        <v>3280</v>
      </c>
      <c r="D4226" s="158"/>
    </row>
    <row r="4227" spans="1:4" ht="20.100000000000001" customHeight="1">
      <c r="A4227" s="137">
        <v>5225</v>
      </c>
      <c r="B4227" s="137"/>
      <c r="C4227" s="137" t="s">
        <v>3280</v>
      </c>
      <c r="D4227" s="158"/>
    </row>
    <row r="4228" spans="1:4" ht="20.100000000000001" customHeight="1">
      <c r="A4228" s="137">
        <v>5226</v>
      </c>
      <c r="B4228" s="137"/>
      <c r="C4228" s="137" t="s">
        <v>3280</v>
      </c>
      <c r="D4228" s="158"/>
    </row>
    <row r="4229" spans="1:4" ht="20.100000000000001" customHeight="1">
      <c r="A4229" s="137">
        <v>5227</v>
      </c>
      <c r="B4229" s="137"/>
      <c r="C4229" s="137" t="s">
        <v>3280</v>
      </c>
      <c r="D4229" s="158"/>
    </row>
    <row r="4230" spans="1:4" ht="20.100000000000001" customHeight="1">
      <c r="A4230" s="137">
        <v>5228</v>
      </c>
      <c r="B4230" s="137"/>
      <c r="C4230" s="137" t="s">
        <v>3280</v>
      </c>
      <c r="D4230" s="158"/>
    </row>
    <row r="4231" spans="1:4" ht="20.100000000000001" customHeight="1">
      <c r="A4231" s="137">
        <v>5229</v>
      </c>
      <c r="B4231" s="137"/>
      <c r="C4231" s="137" t="s">
        <v>3280</v>
      </c>
      <c r="D4231" s="158"/>
    </row>
    <row r="4232" spans="1:4" ht="20.100000000000001" customHeight="1">
      <c r="A4232" s="137">
        <v>5230</v>
      </c>
      <c r="B4232" s="137"/>
      <c r="C4232" s="137" t="s">
        <v>3293</v>
      </c>
      <c r="D4232" s="137" t="s">
        <v>3294</v>
      </c>
    </row>
    <row r="4233" spans="1:4" ht="20.100000000000001" customHeight="1">
      <c r="A4233" s="137">
        <v>5231</v>
      </c>
      <c r="B4233" s="137"/>
      <c r="C4233" s="137" t="s">
        <v>3293</v>
      </c>
      <c r="D4233" s="137" t="s">
        <v>3295</v>
      </c>
    </row>
    <row r="4234" spans="1:4" ht="20.100000000000001" customHeight="1">
      <c r="A4234" s="137">
        <v>5232</v>
      </c>
      <c r="B4234" s="137"/>
      <c r="C4234" s="137" t="s">
        <v>3293</v>
      </c>
      <c r="D4234" s="137" t="s">
        <v>3296</v>
      </c>
    </row>
    <row r="4235" spans="1:4" ht="20.100000000000001" customHeight="1">
      <c r="A4235" s="137">
        <v>5233</v>
      </c>
      <c r="B4235" s="137"/>
      <c r="C4235" s="137" t="s">
        <v>3293</v>
      </c>
      <c r="D4235" s="137" t="s">
        <v>3297</v>
      </c>
    </row>
    <row r="4236" spans="1:4" ht="20.100000000000001" customHeight="1">
      <c r="A4236" s="137">
        <v>5234</v>
      </c>
      <c r="B4236" s="137"/>
      <c r="C4236" s="137" t="s">
        <v>3293</v>
      </c>
      <c r="D4236" s="137" t="s">
        <v>3298</v>
      </c>
    </row>
    <row r="4237" spans="1:4" ht="20.100000000000001" customHeight="1">
      <c r="A4237" s="137">
        <v>5235</v>
      </c>
      <c r="B4237" s="137"/>
      <c r="C4237" s="137" t="s">
        <v>3293</v>
      </c>
      <c r="D4237" s="137" t="s">
        <v>3299</v>
      </c>
    </row>
    <row r="4238" spans="1:4" ht="20.100000000000001" customHeight="1">
      <c r="A4238" s="137">
        <v>5236</v>
      </c>
      <c r="B4238" s="137"/>
      <c r="C4238" s="137" t="s">
        <v>3293</v>
      </c>
      <c r="D4238" s="137" t="s">
        <v>3300</v>
      </c>
    </row>
    <row r="4239" spans="1:4" ht="20.100000000000001" customHeight="1">
      <c r="A4239" s="137">
        <v>5237</v>
      </c>
      <c r="B4239" s="137"/>
      <c r="C4239" s="137" t="s">
        <v>3293</v>
      </c>
      <c r="D4239" s="137" t="s">
        <v>3301</v>
      </c>
    </row>
    <row r="4240" spans="1:4" ht="20.100000000000001" customHeight="1">
      <c r="A4240" s="137">
        <v>5238</v>
      </c>
      <c r="B4240" s="137"/>
      <c r="C4240" s="137" t="s">
        <v>3293</v>
      </c>
      <c r="D4240" s="137" t="s">
        <v>3302</v>
      </c>
    </row>
    <row r="4241" spans="1:4" ht="20.100000000000001" customHeight="1">
      <c r="A4241" s="137">
        <v>5239</v>
      </c>
      <c r="B4241" s="137"/>
      <c r="C4241" s="137" t="s">
        <v>3293</v>
      </c>
      <c r="D4241" s="137" t="s">
        <v>3303</v>
      </c>
    </row>
    <row r="4242" spans="1:4" ht="20.100000000000001" customHeight="1">
      <c r="A4242" s="137">
        <v>5240</v>
      </c>
      <c r="B4242" s="137"/>
      <c r="C4242" s="137" t="s">
        <v>3293</v>
      </c>
      <c r="D4242" s="137" t="s">
        <v>3304</v>
      </c>
    </row>
    <row r="4243" spans="1:4" ht="20.100000000000001" customHeight="1">
      <c r="A4243" s="137">
        <v>5241</v>
      </c>
      <c r="B4243" s="137"/>
      <c r="C4243" s="137" t="s">
        <v>3293</v>
      </c>
      <c r="D4243" s="137" t="s">
        <v>3305</v>
      </c>
    </row>
    <row r="4244" spans="1:4" ht="20.100000000000001" customHeight="1">
      <c r="A4244" s="137">
        <v>5242</v>
      </c>
      <c r="B4244" s="137"/>
      <c r="C4244" s="137" t="s">
        <v>3293</v>
      </c>
      <c r="D4244" s="137" t="s">
        <v>3306</v>
      </c>
    </row>
    <row r="4245" spans="1:4" ht="20.100000000000001" customHeight="1">
      <c r="A4245" s="137">
        <v>5243</v>
      </c>
      <c r="B4245" s="137"/>
      <c r="C4245" s="137" t="s">
        <v>3293</v>
      </c>
      <c r="D4245" s="137" t="s">
        <v>3307</v>
      </c>
    </row>
    <row r="4246" spans="1:4" ht="20.100000000000001" customHeight="1">
      <c r="A4246" s="137">
        <v>5244</v>
      </c>
      <c r="B4246" s="137"/>
      <c r="C4246" s="137" t="s">
        <v>3293</v>
      </c>
      <c r="D4246" s="137" t="s">
        <v>3308</v>
      </c>
    </row>
    <row r="4247" spans="1:4" ht="20.100000000000001" customHeight="1">
      <c r="A4247" s="137">
        <v>5245</v>
      </c>
      <c r="B4247" s="137"/>
      <c r="C4247" s="137" t="s">
        <v>3293</v>
      </c>
      <c r="D4247" s="137" t="s">
        <v>1544</v>
      </c>
    </row>
    <row r="4248" spans="1:4" ht="20.100000000000001" customHeight="1">
      <c r="A4248" s="137">
        <v>5246</v>
      </c>
      <c r="B4248" s="137"/>
      <c r="C4248" s="137" t="s">
        <v>3293</v>
      </c>
      <c r="D4248" s="137" t="s">
        <v>1613</v>
      </c>
    </row>
    <row r="4249" spans="1:4" ht="20.100000000000001" customHeight="1">
      <c r="A4249" s="137">
        <v>5247</v>
      </c>
      <c r="B4249" s="137"/>
      <c r="C4249" s="137" t="s">
        <v>3293</v>
      </c>
      <c r="D4249" s="137" t="s">
        <v>3309</v>
      </c>
    </row>
    <row r="4250" spans="1:4" ht="20.100000000000001" customHeight="1">
      <c r="A4250" s="137">
        <v>5248</v>
      </c>
      <c r="B4250" s="137"/>
      <c r="C4250" s="137" t="s">
        <v>3293</v>
      </c>
      <c r="D4250" s="137" t="s">
        <v>1545</v>
      </c>
    </row>
    <row r="4251" spans="1:4" ht="20.100000000000001" customHeight="1">
      <c r="A4251" s="137">
        <v>5249</v>
      </c>
      <c r="B4251" s="137"/>
      <c r="C4251" s="137" t="s">
        <v>3293</v>
      </c>
      <c r="D4251" s="137" t="s">
        <v>1509</v>
      </c>
    </row>
    <row r="4252" spans="1:4" ht="20.100000000000001" customHeight="1">
      <c r="A4252" s="137">
        <v>5250</v>
      </c>
      <c r="B4252" s="137"/>
      <c r="C4252" s="137" t="s">
        <v>3293</v>
      </c>
      <c r="D4252" s="158"/>
    </row>
    <row r="4253" spans="1:4" ht="20.100000000000001" customHeight="1">
      <c r="A4253" s="137">
        <v>5251</v>
      </c>
      <c r="B4253" s="137"/>
      <c r="C4253" s="137" t="s">
        <v>3293</v>
      </c>
      <c r="D4253" s="158"/>
    </row>
    <row r="4254" spans="1:4" ht="20.100000000000001" customHeight="1">
      <c r="A4254" s="137">
        <v>5252</v>
      </c>
      <c r="B4254" s="137"/>
      <c r="C4254" s="137" t="s">
        <v>3293</v>
      </c>
      <c r="D4254" s="158"/>
    </row>
    <row r="4255" spans="1:4" ht="20.100000000000001" customHeight="1">
      <c r="A4255" s="137">
        <v>5253</v>
      </c>
      <c r="B4255" s="137"/>
      <c r="C4255" s="137" t="s">
        <v>3293</v>
      </c>
      <c r="D4255" s="158"/>
    </row>
    <row r="4256" spans="1:4" ht="20.100000000000001" customHeight="1">
      <c r="A4256" s="137">
        <v>5254</v>
      </c>
      <c r="B4256" s="137"/>
      <c r="C4256" s="137" t="s">
        <v>3293</v>
      </c>
      <c r="D4256" s="158"/>
    </row>
    <row r="4257" spans="1:4" ht="20.100000000000001" customHeight="1">
      <c r="A4257" s="137">
        <v>5255</v>
      </c>
      <c r="B4257" s="137"/>
      <c r="C4257" s="137" t="s">
        <v>3293</v>
      </c>
      <c r="D4257" s="158"/>
    </row>
    <row r="4258" spans="1:4" ht="20.100000000000001" customHeight="1">
      <c r="A4258" s="137">
        <v>5256</v>
      </c>
      <c r="B4258" s="137"/>
      <c r="C4258" s="137" t="s">
        <v>3293</v>
      </c>
      <c r="D4258" s="158"/>
    </row>
    <row r="4259" spans="1:4" ht="20.100000000000001" customHeight="1">
      <c r="A4259" s="137">
        <v>5257</v>
      </c>
      <c r="B4259" s="137"/>
      <c r="C4259" s="137" t="s">
        <v>3293</v>
      </c>
      <c r="D4259" s="158"/>
    </row>
    <row r="4260" spans="1:4" ht="20.100000000000001" customHeight="1">
      <c r="A4260" s="137">
        <v>5258</v>
      </c>
      <c r="B4260" s="137"/>
      <c r="C4260" s="137" t="s">
        <v>3293</v>
      </c>
      <c r="D4260" s="158"/>
    </row>
    <row r="4261" spans="1:4" ht="20.100000000000001" customHeight="1">
      <c r="A4261" s="137">
        <v>5259</v>
      </c>
      <c r="B4261" s="137"/>
      <c r="C4261" s="137" t="s">
        <v>3293</v>
      </c>
      <c r="D4261" s="158"/>
    </row>
    <row r="4262" spans="1:4" ht="20.100000000000001" customHeight="1">
      <c r="A4262" s="137">
        <v>5260</v>
      </c>
      <c r="B4262" s="137"/>
      <c r="C4262" s="137" t="s">
        <v>3310</v>
      </c>
      <c r="D4262" s="137" t="s">
        <v>3311</v>
      </c>
    </row>
    <row r="4263" spans="1:4" ht="20.100000000000001" customHeight="1">
      <c r="A4263" s="137">
        <v>5261</v>
      </c>
      <c r="B4263" s="137"/>
      <c r="C4263" s="137" t="s">
        <v>3310</v>
      </c>
      <c r="D4263" s="137" t="s">
        <v>3312</v>
      </c>
    </row>
    <row r="4264" spans="1:4" ht="20.100000000000001" customHeight="1">
      <c r="A4264" s="137">
        <v>5262</v>
      </c>
      <c r="B4264" s="137"/>
      <c r="C4264" s="137" t="s">
        <v>3310</v>
      </c>
      <c r="D4264" s="137" t="s">
        <v>3313</v>
      </c>
    </row>
    <row r="4265" spans="1:4" ht="20.100000000000001" customHeight="1">
      <c r="A4265" s="137">
        <v>5263</v>
      </c>
      <c r="B4265" s="137"/>
      <c r="C4265" s="137" t="s">
        <v>3310</v>
      </c>
      <c r="D4265" s="137" t="s">
        <v>3314</v>
      </c>
    </row>
    <row r="4266" spans="1:4" ht="20.100000000000001" customHeight="1">
      <c r="A4266" s="137">
        <v>5264</v>
      </c>
      <c r="B4266" s="137"/>
      <c r="C4266" s="137" t="s">
        <v>3310</v>
      </c>
      <c r="D4266" s="137" t="s">
        <v>3315</v>
      </c>
    </row>
    <row r="4267" spans="1:4" ht="20.100000000000001" customHeight="1">
      <c r="A4267" s="137">
        <v>5265</v>
      </c>
      <c r="B4267" s="137"/>
      <c r="C4267" s="137" t="s">
        <v>3310</v>
      </c>
      <c r="D4267" s="137" t="s">
        <v>3316</v>
      </c>
    </row>
    <row r="4268" spans="1:4" ht="20.100000000000001" customHeight="1">
      <c r="A4268" s="137">
        <v>5266</v>
      </c>
      <c r="B4268" s="137"/>
      <c r="C4268" s="137" t="s">
        <v>3310</v>
      </c>
      <c r="D4268" s="137" t="s">
        <v>3317</v>
      </c>
    </row>
    <row r="4269" spans="1:4" ht="20.100000000000001" customHeight="1">
      <c r="A4269" s="137">
        <v>5267</v>
      </c>
      <c r="B4269" s="137"/>
      <c r="C4269" s="137" t="s">
        <v>3310</v>
      </c>
      <c r="D4269" s="137" t="s">
        <v>3318</v>
      </c>
    </row>
    <row r="4270" spans="1:4" ht="20.100000000000001" customHeight="1">
      <c r="A4270" s="137">
        <v>5268</v>
      </c>
      <c r="B4270" s="137"/>
      <c r="C4270" s="137" t="s">
        <v>3310</v>
      </c>
      <c r="D4270" s="137" t="s">
        <v>3319</v>
      </c>
    </row>
    <row r="4271" spans="1:4" ht="20.100000000000001" customHeight="1">
      <c r="A4271" s="137">
        <v>5269</v>
      </c>
      <c r="B4271" s="137"/>
      <c r="C4271" s="137" t="s">
        <v>3310</v>
      </c>
      <c r="D4271" s="137" t="s">
        <v>3320</v>
      </c>
    </row>
    <row r="4272" spans="1:4" ht="20.100000000000001" customHeight="1">
      <c r="A4272" s="137">
        <v>5270</v>
      </c>
      <c r="B4272" s="137"/>
      <c r="C4272" s="137" t="s">
        <v>3310</v>
      </c>
      <c r="D4272" s="137" t="s">
        <v>3321</v>
      </c>
    </row>
    <row r="4273" spans="1:4" ht="20.100000000000001" customHeight="1">
      <c r="A4273" s="137">
        <v>5271</v>
      </c>
      <c r="B4273" s="137"/>
      <c r="C4273" s="137" t="s">
        <v>3310</v>
      </c>
      <c r="D4273" s="137" t="s">
        <v>3322</v>
      </c>
    </row>
    <row r="4274" spans="1:4" ht="20.100000000000001" customHeight="1">
      <c r="A4274" s="137">
        <v>5272</v>
      </c>
      <c r="B4274" s="137"/>
      <c r="C4274" s="137" t="s">
        <v>3310</v>
      </c>
      <c r="D4274" s="137" t="s">
        <v>3323</v>
      </c>
    </row>
    <row r="4275" spans="1:4" ht="20.100000000000001" customHeight="1">
      <c r="A4275" s="137">
        <v>5273</v>
      </c>
      <c r="B4275" s="137"/>
      <c r="C4275" s="137" t="s">
        <v>3310</v>
      </c>
      <c r="D4275" s="137" t="s">
        <v>3324</v>
      </c>
    </row>
    <row r="4276" spans="1:4" ht="20.100000000000001" customHeight="1">
      <c r="A4276" s="137">
        <v>5274</v>
      </c>
      <c r="B4276" s="137"/>
      <c r="C4276" s="137" t="s">
        <v>3310</v>
      </c>
      <c r="D4276" s="137" t="s">
        <v>1545</v>
      </c>
    </row>
    <row r="4277" spans="1:4" ht="20.100000000000001" customHeight="1">
      <c r="A4277" s="137">
        <v>5275</v>
      </c>
      <c r="B4277" s="137"/>
      <c r="C4277" s="137" t="s">
        <v>3310</v>
      </c>
      <c r="D4277" s="137" t="s">
        <v>1509</v>
      </c>
    </row>
    <row r="4278" spans="1:4" ht="20.100000000000001" customHeight="1">
      <c r="A4278" s="137">
        <v>5276</v>
      </c>
      <c r="B4278" s="137"/>
      <c r="C4278" s="137" t="s">
        <v>3310</v>
      </c>
      <c r="D4278" s="137" t="s">
        <v>1546</v>
      </c>
    </row>
    <row r="4279" spans="1:4" ht="20.100000000000001" customHeight="1">
      <c r="A4279" s="137">
        <v>5277</v>
      </c>
      <c r="B4279" s="137"/>
      <c r="C4279" s="137" t="s">
        <v>3310</v>
      </c>
      <c r="D4279" s="158"/>
    </row>
    <row r="4280" spans="1:4" ht="20.100000000000001" customHeight="1">
      <c r="A4280" s="137">
        <v>5278</v>
      </c>
      <c r="B4280" s="137"/>
      <c r="C4280" s="137" t="s">
        <v>3310</v>
      </c>
      <c r="D4280" s="158"/>
    </row>
    <row r="4281" spans="1:4" ht="20.100000000000001" customHeight="1">
      <c r="A4281" s="137">
        <v>5279</v>
      </c>
      <c r="B4281" s="137"/>
      <c r="C4281" s="137" t="s">
        <v>3310</v>
      </c>
      <c r="D4281" s="158"/>
    </row>
    <row r="4282" spans="1:4" ht="20.100000000000001" customHeight="1">
      <c r="A4282" s="137">
        <v>5280</v>
      </c>
      <c r="B4282" s="137"/>
      <c r="C4282" s="137" t="s">
        <v>3325</v>
      </c>
      <c r="D4282" s="137" t="s">
        <v>3326</v>
      </c>
    </row>
    <row r="4283" spans="1:4" ht="20.100000000000001" customHeight="1">
      <c r="A4283" s="137">
        <v>5281</v>
      </c>
      <c r="B4283" s="137"/>
      <c r="C4283" s="137" t="s">
        <v>3325</v>
      </c>
      <c r="D4283" s="137" t="s">
        <v>3327</v>
      </c>
    </row>
    <row r="4284" spans="1:4" ht="20.100000000000001" customHeight="1">
      <c r="A4284" s="137">
        <v>5282</v>
      </c>
      <c r="B4284" s="137"/>
      <c r="C4284" s="137" t="s">
        <v>3325</v>
      </c>
      <c r="D4284" s="137" t="s">
        <v>3328</v>
      </c>
    </row>
    <row r="4285" spans="1:4" ht="20.100000000000001" customHeight="1">
      <c r="A4285" s="137">
        <v>5283</v>
      </c>
      <c r="B4285" s="137"/>
      <c r="C4285" s="137" t="s">
        <v>3325</v>
      </c>
      <c r="D4285" s="137" t="s">
        <v>3329</v>
      </c>
    </row>
    <row r="4286" spans="1:4" ht="20.100000000000001" customHeight="1">
      <c r="A4286" s="137">
        <v>5284</v>
      </c>
      <c r="B4286" s="137"/>
      <c r="C4286" s="137" t="s">
        <v>3325</v>
      </c>
      <c r="D4286" s="137" t="s">
        <v>3330</v>
      </c>
    </row>
    <row r="4287" spans="1:4" ht="20.100000000000001" customHeight="1">
      <c r="A4287" s="137">
        <v>5285</v>
      </c>
      <c r="B4287" s="137"/>
      <c r="C4287" s="137" t="s">
        <v>3325</v>
      </c>
      <c r="D4287" s="137" t="s">
        <v>3331</v>
      </c>
    </row>
    <row r="4288" spans="1:4" ht="20.100000000000001" customHeight="1">
      <c r="A4288" s="137">
        <v>5286</v>
      </c>
      <c r="B4288" s="137"/>
      <c r="C4288" s="137" t="s">
        <v>3325</v>
      </c>
      <c r="D4288" s="137" t="s">
        <v>3332</v>
      </c>
    </row>
    <row r="4289" spans="1:4" ht="20.100000000000001" customHeight="1">
      <c r="A4289" s="137">
        <v>5287</v>
      </c>
      <c r="B4289" s="137"/>
      <c r="C4289" s="137" t="s">
        <v>3325</v>
      </c>
      <c r="D4289" s="137" t="s">
        <v>3333</v>
      </c>
    </row>
    <row r="4290" spans="1:4" ht="20.100000000000001" customHeight="1">
      <c r="A4290" s="137">
        <v>5288</v>
      </c>
      <c r="B4290" s="137"/>
      <c r="C4290" s="137" t="s">
        <v>3325</v>
      </c>
      <c r="D4290" s="137" t="s">
        <v>3334</v>
      </c>
    </row>
    <row r="4291" spans="1:4" ht="20.100000000000001" customHeight="1">
      <c r="A4291" s="137">
        <v>5289</v>
      </c>
      <c r="B4291" s="137"/>
      <c r="C4291" s="137" t="s">
        <v>3325</v>
      </c>
      <c r="D4291" s="137" t="s">
        <v>3335</v>
      </c>
    </row>
    <row r="4292" spans="1:4" ht="20.100000000000001" customHeight="1">
      <c r="A4292" s="137">
        <v>5290</v>
      </c>
      <c r="B4292" s="137"/>
      <c r="C4292" s="137" t="s">
        <v>3325</v>
      </c>
      <c r="D4292" s="137" t="s">
        <v>3336</v>
      </c>
    </row>
    <row r="4293" spans="1:4" ht="20.100000000000001" customHeight="1">
      <c r="A4293" s="137">
        <v>5291</v>
      </c>
      <c r="B4293" s="137"/>
      <c r="C4293" s="137" t="s">
        <v>3325</v>
      </c>
      <c r="D4293" s="137" t="s">
        <v>3337</v>
      </c>
    </row>
    <row r="4294" spans="1:4" ht="20.100000000000001" customHeight="1">
      <c r="A4294" s="137">
        <v>5292</v>
      </c>
      <c r="B4294" s="137"/>
      <c r="C4294" s="137" t="s">
        <v>3325</v>
      </c>
      <c r="D4294" s="137" t="s">
        <v>3338</v>
      </c>
    </row>
    <row r="4295" spans="1:4" ht="20.100000000000001" customHeight="1">
      <c r="A4295" s="137">
        <v>5293</v>
      </c>
      <c r="B4295" s="137"/>
      <c r="C4295" s="137" t="s">
        <v>3325</v>
      </c>
      <c r="D4295" s="137" t="s">
        <v>3339</v>
      </c>
    </row>
    <row r="4296" spans="1:4" ht="20.100000000000001" customHeight="1">
      <c r="A4296" s="137">
        <v>5294</v>
      </c>
      <c r="B4296" s="137"/>
      <c r="C4296" s="137" t="s">
        <v>3325</v>
      </c>
      <c r="D4296" s="137" t="s">
        <v>3340</v>
      </c>
    </row>
    <row r="4297" spans="1:4" ht="20.100000000000001" customHeight="1">
      <c r="A4297" s="137">
        <v>5295</v>
      </c>
      <c r="B4297" s="137"/>
      <c r="C4297" s="137" t="s">
        <v>3325</v>
      </c>
      <c r="D4297" s="137" t="s">
        <v>3341</v>
      </c>
    </row>
    <row r="4298" spans="1:4" ht="20.100000000000001" customHeight="1">
      <c r="A4298" s="137">
        <v>5296</v>
      </c>
      <c r="B4298" s="137"/>
      <c r="C4298" s="137" t="s">
        <v>3325</v>
      </c>
      <c r="D4298" s="137" t="s">
        <v>3342</v>
      </c>
    </row>
    <row r="4299" spans="1:4" ht="20.100000000000001" customHeight="1">
      <c r="A4299" s="137">
        <v>5297</v>
      </c>
      <c r="B4299" s="137"/>
      <c r="C4299" s="137" t="s">
        <v>3325</v>
      </c>
      <c r="D4299" s="137" t="s">
        <v>3343</v>
      </c>
    </row>
    <row r="4300" spans="1:4" ht="20.100000000000001" customHeight="1">
      <c r="A4300" s="137">
        <v>5298</v>
      </c>
      <c r="B4300" s="137"/>
      <c r="C4300" s="137" t="s">
        <v>3325</v>
      </c>
      <c r="D4300" s="137" t="s">
        <v>3344</v>
      </c>
    </row>
    <row r="4301" spans="1:4" ht="20.100000000000001" customHeight="1">
      <c r="A4301" s="137">
        <v>5299</v>
      </c>
      <c r="B4301" s="137"/>
      <c r="C4301" s="137" t="s">
        <v>3325</v>
      </c>
      <c r="D4301" s="137" t="s">
        <v>3345</v>
      </c>
    </row>
    <row r="4302" spans="1:4" ht="20.100000000000001" customHeight="1">
      <c r="A4302" s="137">
        <v>5300</v>
      </c>
      <c r="B4302" s="137"/>
      <c r="C4302" s="137" t="s">
        <v>3325</v>
      </c>
      <c r="D4302" s="137" t="s">
        <v>3346</v>
      </c>
    </row>
    <row r="4303" spans="1:4" ht="20.100000000000001" customHeight="1">
      <c r="A4303" s="137">
        <v>5301</v>
      </c>
      <c r="B4303" s="137"/>
      <c r="C4303" s="137" t="s">
        <v>3325</v>
      </c>
      <c r="D4303" s="137" t="s">
        <v>3347</v>
      </c>
    </row>
    <row r="4304" spans="1:4" ht="20.100000000000001" customHeight="1">
      <c r="A4304" s="137">
        <v>5302</v>
      </c>
      <c r="B4304" s="137"/>
      <c r="C4304" s="137" t="s">
        <v>3325</v>
      </c>
      <c r="D4304" s="137" t="s">
        <v>3348</v>
      </c>
    </row>
    <row r="4305" spans="1:4" ht="20.100000000000001" customHeight="1">
      <c r="A4305" s="137">
        <v>5303</v>
      </c>
      <c r="B4305" s="137"/>
      <c r="C4305" s="137" t="s">
        <v>3325</v>
      </c>
      <c r="D4305" s="137" t="s">
        <v>3349</v>
      </c>
    </row>
    <row r="4306" spans="1:4" ht="20.100000000000001" customHeight="1">
      <c r="A4306" s="137">
        <v>5304</v>
      </c>
      <c r="B4306" s="137"/>
      <c r="C4306" s="137" t="s">
        <v>3325</v>
      </c>
      <c r="D4306" s="137" t="s">
        <v>3350</v>
      </c>
    </row>
    <row r="4307" spans="1:4" ht="20.100000000000001" customHeight="1">
      <c r="A4307" s="137">
        <v>5305</v>
      </c>
      <c r="B4307" s="137"/>
      <c r="C4307" s="137" t="s">
        <v>3325</v>
      </c>
      <c r="D4307" s="137" t="s">
        <v>3351</v>
      </c>
    </row>
    <row r="4308" spans="1:4" ht="20.100000000000001" customHeight="1">
      <c r="A4308" s="137">
        <v>5306</v>
      </c>
      <c r="B4308" s="137"/>
      <c r="C4308" s="137" t="s">
        <v>3325</v>
      </c>
      <c r="D4308" s="137" t="s">
        <v>3352</v>
      </c>
    </row>
    <row r="4309" spans="1:4" ht="20.100000000000001" customHeight="1">
      <c r="A4309" s="137">
        <v>5307</v>
      </c>
      <c r="B4309" s="137"/>
      <c r="C4309" s="137" t="s">
        <v>3325</v>
      </c>
      <c r="D4309" s="137" t="s">
        <v>3353</v>
      </c>
    </row>
    <row r="4310" spans="1:4" ht="20.100000000000001" customHeight="1">
      <c r="A4310" s="137">
        <v>5308</v>
      </c>
      <c r="B4310" s="137"/>
      <c r="C4310" s="137" t="s">
        <v>3325</v>
      </c>
      <c r="D4310" s="137" t="s">
        <v>3354</v>
      </c>
    </row>
    <row r="4311" spans="1:4" ht="20.100000000000001" customHeight="1">
      <c r="A4311" s="137">
        <v>5309</v>
      </c>
      <c r="B4311" s="137"/>
      <c r="C4311" s="137" t="s">
        <v>3325</v>
      </c>
      <c r="D4311" s="137" t="s">
        <v>3355</v>
      </c>
    </row>
    <row r="4312" spans="1:4" ht="20.100000000000001" customHeight="1">
      <c r="A4312" s="137">
        <v>5310</v>
      </c>
      <c r="B4312" s="137"/>
      <c r="C4312" s="137" t="s">
        <v>3325</v>
      </c>
      <c r="D4312" s="137" t="s">
        <v>3356</v>
      </c>
    </row>
    <row r="4313" spans="1:4" ht="20.100000000000001" customHeight="1">
      <c r="A4313" s="137">
        <v>5311</v>
      </c>
      <c r="B4313" s="137"/>
      <c r="C4313" s="137" t="s">
        <v>3325</v>
      </c>
      <c r="D4313" s="137" t="s">
        <v>3357</v>
      </c>
    </row>
    <row r="4314" spans="1:4" ht="20.100000000000001" customHeight="1">
      <c r="A4314" s="137">
        <v>5312</v>
      </c>
      <c r="B4314" s="137"/>
      <c r="C4314" s="137" t="s">
        <v>3325</v>
      </c>
      <c r="D4314" s="137" t="s">
        <v>3358</v>
      </c>
    </row>
    <row r="4315" spans="1:4" ht="20.100000000000001" customHeight="1">
      <c r="A4315" s="137">
        <v>5313</v>
      </c>
      <c r="B4315" s="137"/>
      <c r="C4315" s="137" t="s">
        <v>3325</v>
      </c>
      <c r="D4315" s="137" t="s">
        <v>3359</v>
      </c>
    </row>
    <row r="4316" spans="1:4" ht="20.100000000000001" customHeight="1">
      <c r="A4316" s="137">
        <v>5314</v>
      </c>
      <c r="B4316" s="137"/>
      <c r="C4316" s="137" t="s">
        <v>3325</v>
      </c>
      <c r="D4316" s="137" t="s">
        <v>2049</v>
      </c>
    </row>
    <row r="4317" spans="1:4" ht="20.100000000000001" customHeight="1">
      <c r="A4317" s="137">
        <v>5315</v>
      </c>
      <c r="B4317" s="137"/>
      <c r="C4317" s="137" t="s">
        <v>3325</v>
      </c>
      <c r="D4317" s="137" t="s">
        <v>1546</v>
      </c>
    </row>
    <row r="4318" spans="1:4" ht="20.100000000000001" customHeight="1">
      <c r="A4318" s="137">
        <v>5316</v>
      </c>
      <c r="B4318" s="137"/>
      <c r="C4318" s="137" t="s">
        <v>3325</v>
      </c>
      <c r="D4318" s="137" t="s">
        <v>1509</v>
      </c>
    </row>
    <row r="4319" spans="1:4" ht="20.100000000000001" customHeight="1">
      <c r="A4319" s="137">
        <v>5317</v>
      </c>
      <c r="B4319" s="137"/>
      <c r="C4319" s="137" t="s">
        <v>3325</v>
      </c>
      <c r="D4319" s="158"/>
    </row>
    <row r="4320" spans="1:4" ht="20.100000000000001" customHeight="1">
      <c r="A4320" s="137">
        <v>5318</v>
      </c>
      <c r="B4320" s="137"/>
      <c r="C4320" s="137" t="s">
        <v>3325</v>
      </c>
      <c r="D4320" s="158"/>
    </row>
    <row r="4321" spans="1:4" ht="20.100000000000001" customHeight="1">
      <c r="A4321" s="137">
        <v>5319</v>
      </c>
      <c r="B4321" s="137"/>
      <c r="C4321" s="137" t="s">
        <v>3325</v>
      </c>
      <c r="D4321" s="158"/>
    </row>
    <row r="4322" spans="1:4" ht="20.100000000000001" customHeight="1">
      <c r="A4322" s="137">
        <v>5320</v>
      </c>
      <c r="B4322" s="137"/>
      <c r="C4322" s="137" t="s">
        <v>3360</v>
      </c>
      <c r="D4322" s="137" t="s">
        <v>3361</v>
      </c>
    </row>
    <row r="4323" spans="1:4" ht="20.100000000000001" customHeight="1">
      <c r="A4323" s="137">
        <v>5321</v>
      </c>
      <c r="B4323" s="137"/>
      <c r="C4323" s="137" t="s">
        <v>3360</v>
      </c>
      <c r="D4323" s="137" t="s">
        <v>3362</v>
      </c>
    </row>
    <row r="4324" spans="1:4" ht="20.100000000000001" customHeight="1">
      <c r="A4324" s="137">
        <v>5322</v>
      </c>
      <c r="B4324" s="137"/>
      <c r="C4324" s="137" t="s">
        <v>3360</v>
      </c>
      <c r="D4324" s="137" t="s">
        <v>3363</v>
      </c>
    </row>
    <row r="4325" spans="1:4" ht="20.100000000000001" customHeight="1">
      <c r="A4325" s="137">
        <v>5323</v>
      </c>
      <c r="B4325" s="137"/>
      <c r="C4325" s="137" t="s">
        <v>3360</v>
      </c>
      <c r="D4325" s="137" t="s">
        <v>3364</v>
      </c>
    </row>
    <row r="4326" spans="1:4" ht="20.100000000000001" customHeight="1">
      <c r="A4326" s="137">
        <v>5324</v>
      </c>
      <c r="B4326" s="137"/>
      <c r="C4326" s="137" t="s">
        <v>3360</v>
      </c>
      <c r="D4326" s="137" t="s">
        <v>3365</v>
      </c>
    </row>
    <row r="4327" spans="1:4" ht="20.100000000000001" customHeight="1">
      <c r="A4327" s="137">
        <v>5325</v>
      </c>
      <c r="B4327" s="137"/>
      <c r="C4327" s="137" t="s">
        <v>3360</v>
      </c>
      <c r="D4327" s="137" t="s">
        <v>3366</v>
      </c>
    </row>
    <row r="4328" spans="1:4" ht="20.100000000000001" customHeight="1">
      <c r="A4328" s="137">
        <v>5326</v>
      </c>
      <c r="B4328" s="137"/>
      <c r="C4328" s="137" t="s">
        <v>3360</v>
      </c>
      <c r="D4328" s="137" t="s">
        <v>3367</v>
      </c>
    </row>
    <row r="4329" spans="1:4" ht="20.100000000000001" customHeight="1">
      <c r="A4329" s="137">
        <v>5327</v>
      </c>
      <c r="B4329" s="137"/>
      <c r="C4329" s="137" t="s">
        <v>3360</v>
      </c>
      <c r="D4329" s="137" t="s">
        <v>3368</v>
      </c>
    </row>
    <row r="4330" spans="1:4" ht="20.100000000000001" customHeight="1">
      <c r="A4330" s="137">
        <v>5328</v>
      </c>
      <c r="B4330" s="137"/>
      <c r="C4330" s="137" t="s">
        <v>3360</v>
      </c>
      <c r="D4330" s="137" t="s">
        <v>3369</v>
      </c>
    </row>
    <row r="4331" spans="1:4" ht="20.100000000000001" customHeight="1">
      <c r="A4331" s="137">
        <v>5329</v>
      </c>
      <c r="B4331" s="137"/>
      <c r="C4331" s="137" t="s">
        <v>3360</v>
      </c>
      <c r="D4331" s="137" t="s">
        <v>3370</v>
      </c>
    </row>
    <row r="4332" spans="1:4" ht="20.100000000000001" customHeight="1">
      <c r="A4332" s="137">
        <v>5330</v>
      </c>
      <c r="B4332" s="137"/>
      <c r="C4332" s="137" t="s">
        <v>3360</v>
      </c>
      <c r="D4332" s="137" t="s">
        <v>3371</v>
      </c>
    </row>
    <row r="4333" spans="1:4" ht="20.100000000000001" customHeight="1">
      <c r="A4333" s="137">
        <v>5331</v>
      </c>
      <c r="B4333" s="137"/>
      <c r="C4333" s="137" t="s">
        <v>3360</v>
      </c>
      <c r="D4333" s="137" t="s">
        <v>3372</v>
      </c>
    </row>
    <row r="4334" spans="1:4" ht="20.100000000000001" customHeight="1">
      <c r="A4334" s="137">
        <v>5332</v>
      </c>
      <c r="B4334" s="137"/>
      <c r="C4334" s="137" t="s">
        <v>3360</v>
      </c>
      <c r="D4334" s="137" t="s">
        <v>1451</v>
      </c>
    </row>
    <row r="4335" spans="1:4" ht="20.100000000000001" customHeight="1">
      <c r="A4335" s="137">
        <v>5333</v>
      </c>
      <c r="B4335" s="137"/>
      <c r="C4335" s="137" t="s">
        <v>3360</v>
      </c>
      <c r="D4335" s="137" t="s">
        <v>1431</v>
      </c>
    </row>
    <row r="4336" spans="1:4" ht="20.100000000000001" customHeight="1">
      <c r="A4336" s="137">
        <v>5334</v>
      </c>
      <c r="B4336" s="137"/>
      <c r="C4336" s="137" t="s">
        <v>3360</v>
      </c>
      <c r="D4336" s="137" t="s">
        <v>3373</v>
      </c>
    </row>
    <row r="4337" spans="1:4" ht="20.100000000000001" customHeight="1">
      <c r="A4337" s="137">
        <v>5335</v>
      </c>
      <c r="B4337" s="137"/>
      <c r="C4337" s="137" t="s">
        <v>3360</v>
      </c>
      <c r="D4337" s="158"/>
    </row>
    <row r="4338" spans="1:4" ht="20.100000000000001" customHeight="1">
      <c r="A4338" s="137">
        <v>5336</v>
      </c>
      <c r="B4338" s="137"/>
      <c r="C4338" s="137" t="s">
        <v>3360</v>
      </c>
      <c r="D4338" s="158"/>
    </row>
    <row r="4339" spans="1:4" ht="20.100000000000001" customHeight="1">
      <c r="A4339" s="137">
        <v>5337</v>
      </c>
      <c r="B4339" s="137"/>
      <c r="C4339" s="137" t="s">
        <v>3360</v>
      </c>
      <c r="D4339" s="158"/>
    </row>
    <row r="4340" spans="1:4" ht="20.100000000000001" customHeight="1">
      <c r="A4340" s="137">
        <v>5338</v>
      </c>
      <c r="B4340" s="137"/>
      <c r="C4340" s="137" t="s">
        <v>3360</v>
      </c>
      <c r="D4340" s="158"/>
    </row>
    <row r="4341" spans="1:4" ht="20.100000000000001" customHeight="1">
      <c r="A4341" s="137">
        <v>5339</v>
      </c>
      <c r="B4341" s="137"/>
      <c r="C4341" s="137" t="s">
        <v>3360</v>
      </c>
      <c r="D4341" s="158"/>
    </row>
    <row r="4342" spans="1:4" ht="20.100000000000001" customHeight="1">
      <c r="A4342" s="137">
        <v>5340</v>
      </c>
      <c r="B4342" s="137"/>
      <c r="C4342" s="137" t="s">
        <v>3374</v>
      </c>
      <c r="D4342" s="137" t="s">
        <v>3375</v>
      </c>
    </row>
    <row r="4343" spans="1:4" ht="20.100000000000001" customHeight="1">
      <c r="A4343" s="137">
        <v>5341</v>
      </c>
      <c r="B4343" s="137"/>
      <c r="C4343" s="137" t="s">
        <v>3374</v>
      </c>
      <c r="D4343" s="137" t="s">
        <v>3376</v>
      </c>
    </row>
    <row r="4344" spans="1:4" ht="20.100000000000001" customHeight="1">
      <c r="A4344" s="137">
        <v>5342</v>
      </c>
      <c r="B4344" s="137"/>
      <c r="C4344" s="137" t="s">
        <v>3374</v>
      </c>
      <c r="D4344" s="137" t="s">
        <v>3377</v>
      </c>
    </row>
    <row r="4345" spans="1:4" ht="20.100000000000001" customHeight="1">
      <c r="A4345" s="137">
        <v>5343</v>
      </c>
      <c r="B4345" s="137"/>
      <c r="C4345" s="137" t="s">
        <v>3374</v>
      </c>
      <c r="D4345" s="137" t="s">
        <v>3378</v>
      </c>
    </row>
    <row r="4346" spans="1:4" ht="20.100000000000001" customHeight="1">
      <c r="A4346" s="137">
        <v>5344</v>
      </c>
      <c r="B4346" s="137"/>
      <c r="C4346" s="137" t="s">
        <v>3374</v>
      </c>
      <c r="D4346" s="137" t="s">
        <v>3379</v>
      </c>
    </row>
    <row r="4347" spans="1:4" ht="20.100000000000001" customHeight="1">
      <c r="A4347" s="137">
        <v>5345</v>
      </c>
      <c r="B4347" s="137"/>
      <c r="C4347" s="137" t="s">
        <v>3374</v>
      </c>
      <c r="D4347" s="137" t="s">
        <v>3380</v>
      </c>
    </row>
    <row r="4348" spans="1:4" ht="20.100000000000001" customHeight="1">
      <c r="A4348" s="137">
        <v>5346</v>
      </c>
      <c r="B4348" s="137"/>
      <c r="C4348" s="137" t="s">
        <v>3374</v>
      </c>
      <c r="D4348" s="137" t="s">
        <v>3381</v>
      </c>
    </row>
    <row r="4349" spans="1:4" ht="20.100000000000001" customHeight="1">
      <c r="A4349" s="137">
        <v>5347</v>
      </c>
      <c r="B4349" s="137"/>
      <c r="C4349" s="137" t="s">
        <v>3374</v>
      </c>
      <c r="D4349" s="137" t="s">
        <v>3382</v>
      </c>
    </row>
    <row r="4350" spans="1:4" ht="20.100000000000001" customHeight="1">
      <c r="A4350" s="137">
        <v>5348</v>
      </c>
      <c r="B4350" s="137"/>
      <c r="C4350" s="137" t="s">
        <v>3374</v>
      </c>
      <c r="D4350" s="137" t="s">
        <v>3383</v>
      </c>
    </row>
    <row r="4351" spans="1:4" ht="20.100000000000001" customHeight="1">
      <c r="A4351" s="137">
        <v>5349</v>
      </c>
      <c r="B4351" s="137"/>
      <c r="C4351" s="137" t="s">
        <v>3374</v>
      </c>
      <c r="D4351" s="137" t="s">
        <v>3384</v>
      </c>
    </row>
    <row r="4352" spans="1:4" ht="20.100000000000001" customHeight="1">
      <c r="A4352" s="137">
        <v>5350</v>
      </c>
      <c r="B4352" s="137"/>
      <c r="C4352" s="137" t="s">
        <v>3374</v>
      </c>
      <c r="D4352" s="137" t="s">
        <v>3385</v>
      </c>
    </row>
    <row r="4353" spans="1:4" ht="20.100000000000001" customHeight="1">
      <c r="A4353" s="137">
        <v>5351</v>
      </c>
      <c r="B4353" s="137"/>
      <c r="C4353" s="137" t="s">
        <v>3374</v>
      </c>
      <c r="D4353" s="137" t="s">
        <v>3386</v>
      </c>
    </row>
    <row r="4354" spans="1:4" ht="20.100000000000001" customHeight="1">
      <c r="A4354" s="137">
        <v>5352</v>
      </c>
      <c r="B4354" s="137"/>
      <c r="C4354" s="137" t="s">
        <v>3374</v>
      </c>
      <c r="D4354" s="137" t="s">
        <v>3387</v>
      </c>
    </row>
    <row r="4355" spans="1:4" ht="20.100000000000001" customHeight="1">
      <c r="A4355" s="137">
        <v>5353</v>
      </c>
      <c r="B4355" s="137"/>
      <c r="C4355" s="137" t="s">
        <v>3374</v>
      </c>
      <c r="D4355" s="137" t="s">
        <v>3388</v>
      </c>
    </row>
    <row r="4356" spans="1:4" ht="20.100000000000001" customHeight="1">
      <c r="A4356" s="137">
        <v>5354</v>
      </c>
      <c r="B4356" s="137"/>
      <c r="C4356" s="137" t="s">
        <v>3374</v>
      </c>
      <c r="D4356" s="137" t="s">
        <v>3389</v>
      </c>
    </row>
    <row r="4357" spans="1:4" ht="20.100000000000001" customHeight="1">
      <c r="A4357" s="137">
        <v>5355</v>
      </c>
      <c r="B4357" s="137"/>
      <c r="C4357" s="137" t="s">
        <v>3374</v>
      </c>
      <c r="D4357" s="137" t="s">
        <v>3390</v>
      </c>
    </row>
    <row r="4358" spans="1:4" ht="20.100000000000001" customHeight="1">
      <c r="A4358" s="137">
        <v>5356</v>
      </c>
      <c r="B4358" s="137"/>
      <c r="C4358" s="137" t="s">
        <v>3374</v>
      </c>
      <c r="D4358" s="137" t="s">
        <v>3391</v>
      </c>
    </row>
    <row r="4359" spans="1:4" ht="20.100000000000001" customHeight="1">
      <c r="A4359" s="137">
        <v>5357</v>
      </c>
      <c r="B4359" s="137"/>
      <c r="C4359" s="137" t="s">
        <v>3374</v>
      </c>
      <c r="D4359" s="137" t="s">
        <v>3308</v>
      </c>
    </row>
    <row r="4360" spans="1:4" ht="20.100000000000001" customHeight="1">
      <c r="A4360" s="137">
        <v>5358</v>
      </c>
      <c r="B4360" s="137"/>
      <c r="C4360" s="137" t="s">
        <v>3374</v>
      </c>
      <c r="D4360" s="137" t="s">
        <v>3148</v>
      </c>
    </row>
    <row r="4361" spans="1:4" ht="20.100000000000001" customHeight="1">
      <c r="A4361" s="137">
        <v>5359</v>
      </c>
      <c r="B4361" s="137"/>
      <c r="C4361" s="137" t="s">
        <v>3374</v>
      </c>
      <c r="D4361" s="137" t="s">
        <v>3149</v>
      </c>
    </row>
    <row r="4362" spans="1:4" ht="20.100000000000001" customHeight="1">
      <c r="A4362" s="137">
        <v>5360</v>
      </c>
      <c r="B4362" s="137"/>
      <c r="C4362" s="137" t="s">
        <v>3374</v>
      </c>
      <c r="D4362" s="137" t="s">
        <v>1545</v>
      </c>
    </row>
    <row r="4363" spans="1:4" ht="20.100000000000001" customHeight="1">
      <c r="A4363" s="137">
        <v>5361</v>
      </c>
      <c r="B4363" s="137"/>
      <c r="C4363" s="137" t="s">
        <v>3374</v>
      </c>
      <c r="D4363" s="137" t="s">
        <v>1509</v>
      </c>
    </row>
    <row r="4364" spans="1:4" ht="20.100000000000001" customHeight="1">
      <c r="A4364" s="137">
        <v>5362</v>
      </c>
      <c r="B4364" s="137"/>
      <c r="C4364" s="137" t="s">
        <v>3374</v>
      </c>
      <c r="D4364" s="137" t="s">
        <v>1546</v>
      </c>
    </row>
    <row r="4365" spans="1:4" ht="20.100000000000001" customHeight="1">
      <c r="A4365" s="137">
        <v>5363</v>
      </c>
      <c r="B4365" s="137"/>
      <c r="C4365" s="137" t="s">
        <v>3374</v>
      </c>
      <c r="D4365" s="137" t="s">
        <v>3392</v>
      </c>
    </row>
    <row r="4366" spans="1:4" ht="20.100000000000001" customHeight="1">
      <c r="A4366" s="137">
        <v>5364</v>
      </c>
      <c r="B4366" s="137"/>
      <c r="C4366" s="137" t="s">
        <v>3374</v>
      </c>
      <c r="D4366" s="158"/>
    </row>
    <row r="4367" spans="1:4" ht="20.100000000000001" customHeight="1">
      <c r="A4367" s="137">
        <v>5365</v>
      </c>
      <c r="B4367" s="137"/>
      <c r="C4367" s="137" t="s">
        <v>3374</v>
      </c>
      <c r="D4367" s="158"/>
    </row>
    <row r="4368" spans="1:4" ht="20.100000000000001" customHeight="1">
      <c r="A4368" s="137">
        <v>5366</v>
      </c>
      <c r="B4368" s="137"/>
      <c r="C4368" s="137" t="s">
        <v>3374</v>
      </c>
      <c r="D4368" s="158"/>
    </row>
    <row r="4369" spans="1:4" ht="20.100000000000001" customHeight="1">
      <c r="A4369" s="137">
        <v>5367</v>
      </c>
      <c r="B4369" s="137"/>
      <c r="C4369" s="137" t="s">
        <v>3374</v>
      </c>
      <c r="D4369" s="158"/>
    </row>
    <row r="4370" spans="1:4" ht="20.100000000000001" customHeight="1">
      <c r="A4370" s="137">
        <v>5368</v>
      </c>
      <c r="B4370" s="137"/>
      <c r="C4370" s="137" t="s">
        <v>3374</v>
      </c>
      <c r="D4370" s="158"/>
    </row>
    <row r="4371" spans="1:4" ht="20.100000000000001" customHeight="1">
      <c r="A4371" s="137">
        <v>5369</v>
      </c>
      <c r="B4371" s="137"/>
      <c r="C4371" s="137" t="s">
        <v>3374</v>
      </c>
      <c r="D4371" s="158"/>
    </row>
    <row r="4372" spans="1:4" ht="20.100000000000001" customHeight="1">
      <c r="A4372" s="137">
        <v>5370</v>
      </c>
      <c r="B4372" s="137"/>
      <c r="C4372" s="137" t="s">
        <v>3393</v>
      </c>
      <c r="D4372" s="137" t="s">
        <v>3375</v>
      </c>
    </row>
    <row r="4373" spans="1:4" ht="20.100000000000001" customHeight="1">
      <c r="A4373" s="137">
        <v>5371</v>
      </c>
      <c r="B4373" s="137"/>
      <c r="C4373" s="137" t="s">
        <v>3393</v>
      </c>
      <c r="D4373" s="137" t="s">
        <v>3394</v>
      </c>
    </row>
    <row r="4374" spans="1:4" ht="20.100000000000001" customHeight="1">
      <c r="A4374" s="137">
        <v>5372</v>
      </c>
      <c r="B4374" s="137"/>
      <c r="C4374" s="137" t="s">
        <v>3393</v>
      </c>
      <c r="D4374" s="137" t="s">
        <v>3377</v>
      </c>
    </row>
    <row r="4375" spans="1:4" ht="20.100000000000001" customHeight="1">
      <c r="A4375" s="137">
        <v>5373</v>
      </c>
      <c r="B4375" s="137"/>
      <c r="C4375" s="137" t="s">
        <v>3393</v>
      </c>
      <c r="D4375" s="137" t="s">
        <v>3378</v>
      </c>
    </row>
    <row r="4376" spans="1:4" ht="20.100000000000001" customHeight="1">
      <c r="A4376" s="137">
        <v>5374</v>
      </c>
      <c r="B4376" s="137"/>
      <c r="C4376" s="137" t="s">
        <v>3393</v>
      </c>
      <c r="D4376" s="137" t="s">
        <v>3395</v>
      </c>
    </row>
    <row r="4377" spans="1:4" ht="20.100000000000001" customHeight="1">
      <c r="A4377" s="137">
        <v>5375</v>
      </c>
      <c r="B4377" s="137"/>
      <c r="C4377" s="137" t="s">
        <v>3393</v>
      </c>
      <c r="D4377" s="137" t="s">
        <v>3396</v>
      </c>
    </row>
    <row r="4378" spans="1:4" ht="20.100000000000001" customHeight="1">
      <c r="A4378" s="137">
        <v>5376</v>
      </c>
      <c r="B4378" s="137"/>
      <c r="C4378" s="137" t="s">
        <v>3393</v>
      </c>
      <c r="D4378" s="137" t="s">
        <v>3382</v>
      </c>
    </row>
    <row r="4379" spans="1:4" ht="20.100000000000001" customHeight="1">
      <c r="A4379" s="137">
        <v>5377</v>
      </c>
      <c r="B4379" s="137"/>
      <c r="C4379" s="137" t="s">
        <v>3393</v>
      </c>
      <c r="D4379" s="137" t="s">
        <v>3397</v>
      </c>
    </row>
    <row r="4380" spans="1:4" ht="20.100000000000001" customHeight="1">
      <c r="A4380" s="137">
        <v>5378</v>
      </c>
      <c r="B4380" s="137"/>
      <c r="C4380" s="137" t="s">
        <v>3393</v>
      </c>
      <c r="D4380" s="137" t="s">
        <v>3385</v>
      </c>
    </row>
    <row r="4381" spans="1:4" ht="20.100000000000001" customHeight="1">
      <c r="A4381" s="137">
        <v>5379</v>
      </c>
      <c r="B4381" s="137"/>
      <c r="C4381" s="137" t="s">
        <v>3393</v>
      </c>
      <c r="D4381" s="137" t="s">
        <v>3386</v>
      </c>
    </row>
    <row r="4382" spans="1:4" ht="20.100000000000001" customHeight="1">
      <c r="A4382" s="137">
        <v>5380</v>
      </c>
      <c r="B4382" s="137"/>
      <c r="C4382" s="137" t="s">
        <v>3393</v>
      </c>
      <c r="D4382" s="137" t="s">
        <v>3398</v>
      </c>
    </row>
    <row r="4383" spans="1:4" ht="20.100000000000001" customHeight="1">
      <c r="A4383" s="137">
        <v>5381</v>
      </c>
      <c r="B4383" s="137"/>
      <c r="C4383" s="137" t="s">
        <v>3393</v>
      </c>
      <c r="D4383" s="137" t="s">
        <v>3308</v>
      </c>
    </row>
    <row r="4384" spans="1:4" ht="20.100000000000001" customHeight="1">
      <c r="A4384" s="137">
        <v>5382</v>
      </c>
      <c r="B4384" s="137"/>
      <c r="C4384" s="137" t="s">
        <v>3393</v>
      </c>
      <c r="D4384" s="137" t="s">
        <v>3148</v>
      </c>
    </row>
    <row r="4385" spans="1:4" ht="20.100000000000001" customHeight="1">
      <c r="A4385" s="137">
        <v>5383</v>
      </c>
      <c r="B4385" s="137"/>
      <c r="C4385" s="137" t="s">
        <v>3393</v>
      </c>
      <c r="D4385" s="137" t="s">
        <v>3149</v>
      </c>
    </row>
    <row r="4386" spans="1:4" ht="20.100000000000001" customHeight="1">
      <c r="A4386" s="137">
        <v>5384</v>
      </c>
      <c r="B4386" s="137"/>
      <c r="C4386" s="137" t="s">
        <v>3393</v>
      </c>
      <c r="D4386" s="137" t="s">
        <v>1545</v>
      </c>
    </row>
    <row r="4387" spans="1:4" ht="20.100000000000001" customHeight="1">
      <c r="A4387" s="137">
        <v>5385</v>
      </c>
      <c r="B4387" s="137"/>
      <c r="C4387" s="137" t="s">
        <v>3393</v>
      </c>
      <c r="D4387" s="137" t="s">
        <v>1509</v>
      </c>
    </row>
    <row r="4388" spans="1:4" ht="20.100000000000001" customHeight="1">
      <c r="A4388" s="137">
        <v>5386</v>
      </c>
      <c r="B4388" s="137"/>
      <c r="C4388" s="137" t="s">
        <v>3393</v>
      </c>
      <c r="D4388" s="137" t="s">
        <v>1546</v>
      </c>
    </row>
    <row r="4389" spans="1:4" ht="20.100000000000001" customHeight="1">
      <c r="A4389" s="137">
        <v>5387</v>
      </c>
      <c r="B4389" s="137"/>
      <c r="C4389" s="137" t="s">
        <v>3393</v>
      </c>
      <c r="D4389" s="158"/>
    </row>
    <row r="4390" spans="1:4" ht="20.100000000000001" customHeight="1">
      <c r="A4390" s="137">
        <v>5388</v>
      </c>
      <c r="B4390" s="137"/>
      <c r="C4390" s="137" t="s">
        <v>3393</v>
      </c>
      <c r="D4390" s="158"/>
    </row>
    <row r="4391" spans="1:4" ht="20.100000000000001" customHeight="1">
      <c r="A4391" s="137">
        <v>5389</v>
      </c>
      <c r="B4391" s="137"/>
      <c r="C4391" s="137" t="s">
        <v>3393</v>
      </c>
      <c r="D4391" s="158"/>
    </row>
    <row r="4392" spans="1:4" ht="20.100000000000001" customHeight="1">
      <c r="A4392" s="137">
        <v>5390</v>
      </c>
      <c r="B4392" s="137"/>
      <c r="C4392" s="137" t="s">
        <v>3399</v>
      </c>
      <c r="D4392" s="137" t="s">
        <v>3400</v>
      </c>
    </row>
    <row r="4393" spans="1:4" ht="20.100000000000001" customHeight="1">
      <c r="A4393" s="137">
        <v>5391</v>
      </c>
      <c r="B4393" s="137"/>
      <c r="C4393" s="137" t="s">
        <v>3399</v>
      </c>
      <c r="D4393" s="137" t="s">
        <v>3401</v>
      </c>
    </row>
    <row r="4394" spans="1:4" ht="20.100000000000001" customHeight="1">
      <c r="A4394" s="137">
        <v>5392</v>
      </c>
      <c r="B4394" s="137"/>
      <c r="C4394" s="137" t="s">
        <v>3399</v>
      </c>
      <c r="D4394" s="137" t="s">
        <v>3402</v>
      </c>
    </row>
    <row r="4395" spans="1:4" ht="20.100000000000001" customHeight="1">
      <c r="A4395" s="137">
        <v>5393</v>
      </c>
      <c r="B4395" s="137"/>
      <c r="C4395" s="137" t="s">
        <v>3399</v>
      </c>
      <c r="D4395" s="137" t="s">
        <v>3403</v>
      </c>
    </row>
    <row r="4396" spans="1:4" ht="20.100000000000001" customHeight="1">
      <c r="A4396" s="137">
        <v>5394</v>
      </c>
      <c r="B4396" s="137"/>
      <c r="C4396" s="137" t="s">
        <v>3399</v>
      </c>
      <c r="D4396" s="137" t="s">
        <v>3404</v>
      </c>
    </row>
    <row r="4397" spans="1:4" ht="20.100000000000001" customHeight="1">
      <c r="A4397" s="137">
        <v>5395</v>
      </c>
      <c r="B4397" s="137"/>
      <c r="C4397" s="137" t="s">
        <v>3399</v>
      </c>
      <c r="D4397" s="137" t="s">
        <v>3405</v>
      </c>
    </row>
    <row r="4398" spans="1:4" ht="20.100000000000001" customHeight="1">
      <c r="A4398" s="137">
        <v>5396</v>
      </c>
      <c r="B4398" s="137"/>
      <c r="C4398" s="137" t="s">
        <v>3399</v>
      </c>
      <c r="D4398" s="137" t="s">
        <v>3406</v>
      </c>
    </row>
    <row r="4399" spans="1:4" ht="20.100000000000001" customHeight="1">
      <c r="A4399" s="137">
        <v>5397</v>
      </c>
      <c r="B4399" s="137"/>
      <c r="C4399" s="137" t="s">
        <v>3399</v>
      </c>
      <c r="D4399" s="137" t="s">
        <v>3407</v>
      </c>
    </row>
    <row r="4400" spans="1:4" ht="20.100000000000001" customHeight="1">
      <c r="A4400" s="137">
        <v>5398</v>
      </c>
      <c r="B4400" s="137"/>
      <c r="C4400" s="137" t="s">
        <v>3399</v>
      </c>
      <c r="D4400" s="137" t="s">
        <v>3308</v>
      </c>
    </row>
    <row r="4401" spans="1:4" ht="20.100000000000001" customHeight="1">
      <c r="A4401" s="137">
        <v>5399</v>
      </c>
      <c r="B4401" s="137"/>
      <c r="C4401" s="137" t="s">
        <v>3399</v>
      </c>
      <c r="D4401" s="137" t="s">
        <v>3408</v>
      </c>
    </row>
    <row r="4402" spans="1:4" ht="20.100000000000001" customHeight="1">
      <c r="A4402" s="137">
        <v>5400</v>
      </c>
      <c r="B4402" s="137"/>
      <c r="C4402" s="137" t="s">
        <v>3399</v>
      </c>
      <c r="D4402" s="137" t="s">
        <v>1544</v>
      </c>
    </row>
    <row r="4403" spans="1:4" ht="20.100000000000001" customHeight="1">
      <c r="A4403" s="137">
        <v>5401</v>
      </c>
      <c r="B4403" s="137"/>
      <c r="C4403" s="137" t="s">
        <v>3399</v>
      </c>
      <c r="D4403" s="137" t="s">
        <v>3409</v>
      </c>
    </row>
    <row r="4404" spans="1:4" ht="20.100000000000001" customHeight="1">
      <c r="A4404" s="137">
        <v>5402</v>
      </c>
      <c r="B4404" s="137"/>
      <c r="C4404" s="137" t="s">
        <v>3399</v>
      </c>
      <c r="D4404" s="137" t="s">
        <v>3410</v>
      </c>
    </row>
    <row r="4405" spans="1:4" ht="20.100000000000001" customHeight="1">
      <c r="A4405" s="137">
        <v>5403</v>
      </c>
      <c r="B4405" s="137"/>
      <c r="C4405" s="137" t="s">
        <v>3399</v>
      </c>
      <c r="D4405" s="137" t="s">
        <v>3411</v>
      </c>
    </row>
    <row r="4406" spans="1:4" ht="20.100000000000001" customHeight="1">
      <c r="A4406" s="137">
        <v>5404</v>
      </c>
      <c r="B4406" s="137"/>
      <c r="C4406" s="137" t="s">
        <v>3399</v>
      </c>
      <c r="D4406" s="137" t="s">
        <v>3412</v>
      </c>
    </row>
    <row r="4407" spans="1:4" ht="20.100000000000001" customHeight="1">
      <c r="A4407" s="137">
        <v>5405</v>
      </c>
      <c r="B4407" s="137"/>
      <c r="C4407" s="137" t="s">
        <v>3399</v>
      </c>
      <c r="D4407" s="137" t="s">
        <v>3413</v>
      </c>
    </row>
    <row r="4408" spans="1:4" ht="20.100000000000001" customHeight="1">
      <c r="A4408" s="137">
        <v>5406</v>
      </c>
      <c r="B4408" s="137"/>
      <c r="C4408" s="137" t="s">
        <v>3399</v>
      </c>
      <c r="D4408" s="137" t="s">
        <v>3414</v>
      </c>
    </row>
    <row r="4409" spans="1:4" ht="20.100000000000001" customHeight="1">
      <c r="A4409" s="137">
        <v>5407</v>
      </c>
      <c r="B4409" s="137"/>
      <c r="C4409" s="137" t="s">
        <v>3399</v>
      </c>
      <c r="D4409" s="137" t="s">
        <v>3415</v>
      </c>
    </row>
    <row r="4410" spans="1:4" ht="20.100000000000001" customHeight="1">
      <c r="A4410" s="137">
        <v>5408</v>
      </c>
      <c r="B4410" s="137"/>
      <c r="C4410" s="137" t="s">
        <v>3399</v>
      </c>
      <c r="D4410" s="137" t="s">
        <v>3416</v>
      </c>
    </row>
    <row r="4411" spans="1:4" ht="20.100000000000001" customHeight="1">
      <c r="A4411" s="137">
        <v>5409</v>
      </c>
      <c r="B4411" s="137"/>
      <c r="C4411" s="137" t="s">
        <v>3399</v>
      </c>
      <c r="D4411" s="137" t="s">
        <v>3417</v>
      </c>
    </row>
    <row r="4412" spans="1:4" ht="20.100000000000001" customHeight="1">
      <c r="A4412" s="137">
        <v>5410</v>
      </c>
      <c r="B4412" s="137"/>
      <c r="C4412" s="137" t="s">
        <v>3399</v>
      </c>
      <c r="D4412" s="137" t="s">
        <v>3418</v>
      </c>
    </row>
    <row r="4413" spans="1:4" ht="20.100000000000001" customHeight="1">
      <c r="A4413" s="137">
        <v>5411</v>
      </c>
      <c r="B4413" s="137"/>
      <c r="C4413" s="137" t="s">
        <v>3399</v>
      </c>
      <c r="D4413" s="137" t="s">
        <v>3419</v>
      </c>
    </row>
    <row r="4414" spans="1:4" ht="20.100000000000001" customHeight="1">
      <c r="A4414" s="137">
        <v>5412</v>
      </c>
      <c r="B4414" s="137"/>
      <c r="C4414" s="137" t="s">
        <v>3399</v>
      </c>
      <c r="D4414" s="137" t="s">
        <v>3420</v>
      </c>
    </row>
    <row r="4415" spans="1:4" ht="20.100000000000001" customHeight="1">
      <c r="A4415" s="137">
        <v>5413</v>
      </c>
      <c r="B4415" s="137"/>
      <c r="C4415" s="137" t="s">
        <v>3399</v>
      </c>
      <c r="D4415" s="137" t="s">
        <v>3421</v>
      </c>
    </row>
    <row r="4416" spans="1:4" ht="20.100000000000001" customHeight="1">
      <c r="A4416" s="137">
        <v>5414</v>
      </c>
      <c r="B4416" s="137"/>
      <c r="C4416" s="137" t="s">
        <v>3399</v>
      </c>
      <c r="D4416" s="137" t="s">
        <v>3422</v>
      </c>
    </row>
    <row r="4417" spans="1:4" ht="20.100000000000001" customHeight="1">
      <c r="A4417" s="137">
        <v>5415</v>
      </c>
      <c r="B4417" s="137"/>
      <c r="C4417" s="137" t="s">
        <v>3399</v>
      </c>
      <c r="D4417" s="137" t="s">
        <v>3423</v>
      </c>
    </row>
    <row r="4418" spans="1:4" ht="20.100000000000001" customHeight="1">
      <c r="A4418" s="137">
        <v>5416</v>
      </c>
      <c r="B4418" s="137"/>
      <c r="C4418" s="137" t="s">
        <v>3399</v>
      </c>
      <c r="D4418" s="137" t="s">
        <v>1545</v>
      </c>
    </row>
    <row r="4419" spans="1:4" ht="20.100000000000001" customHeight="1">
      <c r="A4419" s="137">
        <v>5417</v>
      </c>
      <c r="B4419" s="137"/>
      <c r="C4419" s="137" t="s">
        <v>3399</v>
      </c>
      <c r="D4419" s="137" t="s">
        <v>1509</v>
      </c>
    </row>
    <row r="4420" spans="1:4" ht="20.100000000000001" customHeight="1">
      <c r="A4420" s="137">
        <v>5418</v>
      </c>
      <c r="B4420" s="137"/>
      <c r="C4420" s="137" t="s">
        <v>3399</v>
      </c>
      <c r="D4420" s="137" t="s">
        <v>1546</v>
      </c>
    </row>
    <row r="4421" spans="1:4" ht="20.100000000000001" customHeight="1">
      <c r="A4421" s="137">
        <v>5419</v>
      </c>
      <c r="B4421" s="137"/>
      <c r="C4421" s="137" t="s">
        <v>3399</v>
      </c>
      <c r="D4421" s="158"/>
    </row>
    <row r="4422" spans="1:4" ht="20.100000000000001" customHeight="1">
      <c r="A4422" s="137">
        <v>5420</v>
      </c>
      <c r="B4422" s="137"/>
      <c r="C4422" s="137" t="s">
        <v>3424</v>
      </c>
      <c r="D4422" s="137" t="s">
        <v>3425</v>
      </c>
    </row>
    <row r="4423" spans="1:4" ht="20.100000000000001" customHeight="1">
      <c r="A4423" s="137">
        <v>5421</v>
      </c>
      <c r="B4423" s="137"/>
      <c r="C4423" s="137" t="s">
        <v>3424</v>
      </c>
      <c r="D4423" s="137" t="s">
        <v>3426</v>
      </c>
    </row>
    <row r="4424" spans="1:4" ht="20.100000000000001" customHeight="1">
      <c r="A4424" s="137">
        <v>5422</v>
      </c>
      <c r="B4424" s="137"/>
      <c r="C4424" s="137" t="s">
        <v>3424</v>
      </c>
      <c r="D4424" s="137" t="s">
        <v>3427</v>
      </c>
    </row>
    <row r="4425" spans="1:4" ht="20.100000000000001" customHeight="1">
      <c r="A4425" s="137">
        <v>5423</v>
      </c>
      <c r="B4425" s="137"/>
      <c r="C4425" s="137" t="s">
        <v>3424</v>
      </c>
      <c r="D4425" s="137" t="s">
        <v>3428</v>
      </c>
    </row>
    <row r="4426" spans="1:4" ht="20.100000000000001" customHeight="1">
      <c r="A4426" s="137">
        <v>5424</v>
      </c>
      <c r="B4426" s="137"/>
      <c r="C4426" s="137" t="s">
        <v>3424</v>
      </c>
      <c r="D4426" s="137" t="s">
        <v>3429</v>
      </c>
    </row>
    <row r="4427" spans="1:4" ht="20.100000000000001" customHeight="1">
      <c r="A4427" s="137">
        <v>5425</v>
      </c>
      <c r="B4427" s="137"/>
      <c r="C4427" s="137" t="s">
        <v>3424</v>
      </c>
      <c r="D4427" s="137" t="s">
        <v>3430</v>
      </c>
    </row>
    <row r="4428" spans="1:4" ht="20.100000000000001" customHeight="1">
      <c r="A4428" s="137">
        <v>5426</v>
      </c>
      <c r="B4428" s="137"/>
      <c r="C4428" s="137" t="s">
        <v>3424</v>
      </c>
      <c r="D4428" s="137" t="s">
        <v>3431</v>
      </c>
    </row>
    <row r="4429" spans="1:4" ht="20.100000000000001" customHeight="1">
      <c r="A4429" s="137">
        <v>5427</v>
      </c>
      <c r="B4429" s="137"/>
      <c r="C4429" s="137" t="s">
        <v>3424</v>
      </c>
      <c r="D4429" s="137" t="s">
        <v>3432</v>
      </c>
    </row>
    <row r="4430" spans="1:4" ht="20.100000000000001" customHeight="1">
      <c r="A4430" s="137">
        <v>5428</v>
      </c>
      <c r="B4430" s="137"/>
      <c r="C4430" s="137" t="s">
        <v>3424</v>
      </c>
      <c r="D4430" s="137" t="s">
        <v>3433</v>
      </c>
    </row>
    <row r="4431" spans="1:4" ht="20.100000000000001" customHeight="1">
      <c r="A4431" s="137">
        <v>5429</v>
      </c>
      <c r="B4431" s="137"/>
      <c r="C4431" s="137" t="s">
        <v>3424</v>
      </c>
      <c r="D4431" s="137" t="s">
        <v>3434</v>
      </c>
    </row>
    <row r="4432" spans="1:4" ht="20.100000000000001" customHeight="1">
      <c r="A4432" s="137">
        <v>5430</v>
      </c>
      <c r="B4432" s="137"/>
      <c r="C4432" s="137" t="s">
        <v>3424</v>
      </c>
      <c r="D4432" s="137" t="s">
        <v>3435</v>
      </c>
    </row>
    <row r="4433" spans="1:4" ht="20.100000000000001" customHeight="1">
      <c r="A4433" s="137">
        <v>5431</v>
      </c>
      <c r="B4433" s="137"/>
      <c r="C4433" s="137" t="s">
        <v>3424</v>
      </c>
      <c r="D4433" s="137" t="s">
        <v>3436</v>
      </c>
    </row>
    <row r="4434" spans="1:4" ht="20.100000000000001" customHeight="1">
      <c r="A4434" s="137">
        <v>5432</v>
      </c>
      <c r="B4434" s="137"/>
      <c r="C4434" s="137" t="s">
        <v>3424</v>
      </c>
      <c r="D4434" s="137" t="s">
        <v>3437</v>
      </c>
    </row>
    <row r="4435" spans="1:4" ht="20.100000000000001" customHeight="1">
      <c r="A4435" s="137">
        <v>5433</v>
      </c>
      <c r="B4435" s="137"/>
      <c r="C4435" s="137" t="s">
        <v>3424</v>
      </c>
      <c r="D4435" s="137" t="s">
        <v>3438</v>
      </c>
    </row>
    <row r="4436" spans="1:4" ht="20.100000000000001" customHeight="1">
      <c r="A4436" s="137">
        <v>5434</v>
      </c>
      <c r="B4436" s="137"/>
      <c r="C4436" s="137" t="s">
        <v>3424</v>
      </c>
      <c r="D4436" s="137" t="s">
        <v>3439</v>
      </c>
    </row>
    <row r="4437" spans="1:4" ht="20.100000000000001" customHeight="1">
      <c r="A4437" s="137">
        <v>5435</v>
      </c>
      <c r="B4437" s="137"/>
      <c r="C4437" s="137" t="s">
        <v>3424</v>
      </c>
      <c r="D4437" s="137" t="s">
        <v>3440</v>
      </c>
    </row>
    <row r="4438" spans="1:4" ht="20.100000000000001" customHeight="1">
      <c r="A4438" s="137">
        <v>5436</v>
      </c>
      <c r="B4438" s="137"/>
      <c r="C4438" s="137" t="s">
        <v>3424</v>
      </c>
      <c r="D4438" s="137" t="s">
        <v>3441</v>
      </c>
    </row>
    <row r="4439" spans="1:4" ht="20.100000000000001" customHeight="1">
      <c r="A4439" s="137">
        <v>5437</v>
      </c>
      <c r="B4439" s="137"/>
      <c r="C4439" s="137" t="s">
        <v>3424</v>
      </c>
      <c r="D4439" s="137" t="s">
        <v>1542</v>
      </c>
    </row>
    <row r="4440" spans="1:4" ht="20.100000000000001" customHeight="1">
      <c r="A4440" s="137">
        <v>5438</v>
      </c>
      <c r="B4440" s="137"/>
      <c r="C4440" s="137" t="s">
        <v>3424</v>
      </c>
      <c r="D4440" s="137" t="s">
        <v>1543</v>
      </c>
    </row>
    <row r="4441" spans="1:4" ht="20.100000000000001" customHeight="1">
      <c r="A4441" s="137">
        <v>5439</v>
      </c>
      <c r="B4441" s="137"/>
      <c r="C4441" s="137" t="s">
        <v>3424</v>
      </c>
      <c r="D4441" s="137" t="s">
        <v>3309</v>
      </c>
    </row>
    <row r="4442" spans="1:4" ht="20.100000000000001" customHeight="1">
      <c r="A4442" s="137">
        <v>5440</v>
      </c>
      <c r="B4442" s="137"/>
      <c r="C4442" s="137" t="s">
        <v>3424</v>
      </c>
      <c r="D4442" s="137" t="s">
        <v>1545</v>
      </c>
    </row>
    <row r="4443" spans="1:4" ht="20.100000000000001" customHeight="1">
      <c r="A4443" s="137">
        <v>5441</v>
      </c>
      <c r="B4443" s="137"/>
      <c r="C4443" s="137" t="s">
        <v>3424</v>
      </c>
      <c r="D4443" s="137" t="s">
        <v>1509</v>
      </c>
    </row>
    <row r="4444" spans="1:4" ht="20.100000000000001" customHeight="1">
      <c r="A4444" s="137">
        <v>5442</v>
      </c>
      <c r="B4444" s="137"/>
      <c r="C4444" s="137" t="s">
        <v>3424</v>
      </c>
      <c r="D4444" s="158"/>
    </row>
    <row r="4445" spans="1:4" ht="20.100000000000001" customHeight="1">
      <c r="A4445" s="137">
        <v>5443</v>
      </c>
      <c r="B4445" s="137"/>
      <c r="C4445" s="137" t="s">
        <v>3424</v>
      </c>
      <c r="D4445" s="158"/>
    </row>
    <row r="4446" spans="1:4" ht="20.100000000000001" customHeight="1">
      <c r="A4446" s="137">
        <v>5444</v>
      </c>
      <c r="B4446" s="137"/>
      <c r="C4446" s="137" t="s">
        <v>3424</v>
      </c>
      <c r="D4446" s="158"/>
    </row>
    <row r="4447" spans="1:4" ht="20.100000000000001" customHeight="1">
      <c r="A4447" s="137">
        <v>5445</v>
      </c>
      <c r="B4447" s="137"/>
      <c r="C4447" s="137" t="s">
        <v>3424</v>
      </c>
      <c r="D4447" s="158"/>
    </row>
    <row r="4448" spans="1:4" ht="20.100000000000001" customHeight="1">
      <c r="A4448" s="137">
        <v>5446</v>
      </c>
      <c r="B4448" s="137"/>
      <c r="C4448" s="137" t="s">
        <v>3424</v>
      </c>
      <c r="D4448" s="158"/>
    </row>
    <row r="4449" spans="1:4" ht="20.100000000000001" customHeight="1">
      <c r="A4449" s="137">
        <v>5447</v>
      </c>
      <c r="B4449" s="137"/>
      <c r="C4449" s="137" t="s">
        <v>3424</v>
      </c>
      <c r="D4449" s="158"/>
    </row>
    <row r="4450" spans="1:4" ht="20.100000000000001" customHeight="1">
      <c r="A4450" s="137">
        <v>5448</v>
      </c>
      <c r="B4450" s="137"/>
      <c r="C4450" s="137" t="s">
        <v>3424</v>
      </c>
      <c r="D4450" s="158"/>
    </row>
    <row r="4451" spans="1:4" ht="20.100000000000001" customHeight="1">
      <c r="A4451" s="137">
        <v>5449</v>
      </c>
      <c r="B4451" s="137"/>
      <c r="C4451" s="137" t="s">
        <v>3424</v>
      </c>
      <c r="D4451" s="158"/>
    </row>
    <row r="4452" spans="1:4" ht="20.100000000000001" customHeight="1">
      <c r="A4452" s="137">
        <v>5450</v>
      </c>
      <c r="B4452" s="137"/>
      <c r="C4452" s="137" t="s">
        <v>3442</v>
      </c>
      <c r="D4452" s="137" t="s">
        <v>3443</v>
      </c>
    </row>
    <row r="4453" spans="1:4" ht="20.100000000000001" customHeight="1">
      <c r="A4453" s="137">
        <v>5451</v>
      </c>
      <c r="B4453" s="137"/>
      <c r="C4453" s="137" t="s">
        <v>3442</v>
      </c>
      <c r="D4453" s="137" t="s">
        <v>3444</v>
      </c>
    </row>
    <row r="4454" spans="1:4" ht="20.100000000000001" customHeight="1">
      <c r="A4454" s="137">
        <v>5452</v>
      </c>
      <c r="B4454" s="137"/>
      <c r="C4454" s="137" t="s">
        <v>3442</v>
      </c>
      <c r="D4454" s="137" t="s">
        <v>3445</v>
      </c>
    </row>
    <row r="4455" spans="1:4" ht="20.100000000000001" customHeight="1">
      <c r="A4455" s="137">
        <v>5453</v>
      </c>
      <c r="B4455" s="137"/>
      <c r="C4455" s="137" t="s">
        <v>3442</v>
      </c>
      <c r="D4455" s="137" t="s">
        <v>3446</v>
      </c>
    </row>
    <row r="4456" spans="1:4" ht="20.100000000000001" customHeight="1">
      <c r="A4456" s="137">
        <v>5454</v>
      </c>
      <c r="B4456" s="137"/>
      <c r="C4456" s="137" t="s">
        <v>3442</v>
      </c>
      <c r="D4456" s="137" t="s">
        <v>3447</v>
      </c>
    </row>
    <row r="4457" spans="1:4" ht="20.100000000000001" customHeight="1">
      <c r="A4457" s="137">
        <v>5455</v>
      </c>
      <c r="B4457" s="137"/>
      <c r="C4457" s="137" t="s">
        <v>3442</v>
      </c>
      <c r="D4457" s="137" t="s">
        <v>3448</v>
      </c>
    </row>
    <row r="4458" spans="1:4" ht="20.100000000000001" customHeight="1">
      <c r="A4458" s="137">
        <v>5456</v>
      </c>
      <c r="B4458" s="137"/>
      <c r="C4458" s="137" t="s">
        <v>3442</v>
      </c>
      <c r="D4458" s="137" t="s">
        <v>3449</v>
      </c>
    </row>
    <row r="4459" spans="1:4" ht="20.100000000000001" customHeight="1">
      <c r="A4459" s="137">
        <v>5457</v>
      </c>
      <c r="B4459" s="137"/>
      <c r="C4459" s="137" t="s">
        <v>3442</v>
      </c>
      <c r="D4459" s="137" t="s">
        <v>3450</v>
      </c>
    </row>
    <row r="4460" spans="1:4" ht="20.100000000000001" customHeight="1">
      <c r="A4460" s="137">
        <v>5458</v>
      </c>
      <c r="B4460" s="137"/>
      <c r="C4460" s="137" t="s">
        <v>3442</v>
      </c>
      <c r="D4460" s="137" t="s">
        <v>3451</v>
      </c>
    </row>
    <row r="4461" spans="1:4" ht="20.100000000000001" customHeight="1">
      <c r="A4461" s="137">
        <v>5459</v>
      </c>
      <c r="B4461" s="137"/>
      <c r="C4461" s="137" t="s">
        <v>3442</v>
      </c>
      <c r="D4461" s="137" t="s">
        <v>3452</v>
      </c>
    </row>
    <row r="4462" spans="1:4" ht="20.100000000000001" customHeight="1">
      <c r="A4462" s="137">
        <v>5460</v>
      </c>
      <c r="B4462" s="137"/>
      <c r="C4462" s="137" t="s">
        <v>3442</v>
      </c>
      <c r="D4462" s="137" t="s">
        <v>3453</v>
      </c>
    </row>
    <row r="4463" spans="1:4" ht="20.100000000000001" customHeight="1">
      <c r="A4463" s="137">
        <v>5461</v>
      </c>
      <c r="B4463" s="137"/>
      <c r="C4463" s="137" t="s">
        <v>3442</v>
      </c>
      <c r="D4463" s="137" t="s">
        <v>3454</v>
      </c>
    </row>
    <row r="4464" spans="1:4" ht="20.100000000000001" customHeight="1">
      <c r="A4464" s="137">
        <v>5462</v>
      </c>
      <c r="B4464" s="137"/>
      <c r="C4464" s="137" t="s">
        <v>3442</v>
      </c>
      <c r="D4464" s="137" t="s">
        <v>3455</v>
      </c>
    </row>
    <row r="4465" spans="1:4" ht="20.100000000000001" customHeight="1">
      <c r="A4465" s="137">
        <v>5463</v>
      </c>
      <c r="B4465" s="137"/>
      <c r="C4465" s="137" t="s">
        <v>3442</v>
      </c>
      <c r="D4465" s="137" t="s">
        <v>3456</v>
      </c>
    </row>
    <row r="4466" spans="1:4" ht="20.100000000000001" customHeight="1">
      <c r="A4466" s="137">
        <v>5464</v>
      </c>
      <c r="B4466" s="137"/>
      <c r="C4466" s="137" t="s">
        <v>3442</v>
      </c>
      <c r="D4466" s="137" t="s">
        <v>3457</v>
      </c>
    </row>
    <row r="4467" spans="1:4" ht="20.100000000000001" customHeight="1">
      <c r="A4467" s="137">
        <v>5465</v>
      </c>
      <c r="B4467" s="137"/>
      <c r="C4467" s="137" t="s">
        <v>3442</v>
      </c>
      <c r="D4467" s="137" t="s">
        <v>3458</v>
      </c>
    </row>
    <row r="4468" spans="1:4" ht="20.100000000000001" customHeight="1">
      <c r="A4468" s="137">
        <v>5466</v>
      </c>
      <c r="B4468" s="137"/>
      <c r="C4468" s="137" t="s">
        <v>3442</v>
      </c>
      <c r="D4468" s="137" t="s">
        <v>1545</v>
      </c>
    </row>
    <row r="4469" spans="1:4" ht="20.100000000000001" customHeight="1">
      <c r="A4469" s="137">
        <v>5467</v>
      </c>
      <c r="B4469" s="137"/>
      <c r="C4469" s="137" t="s">
        <v>3442</v>
      </c>
      <c r="D4469" s="137" t="s">
        <v>1509</v>
      </c>
    </row>
    <row r="4470" spans="1:4" ht="20.100000000000001" customHeight="1">
      <c r="A4470" s="137">
        <v>5468</v>
      </c>
      <c r="B4470" s="137"/>
      <c r="C4470" s="137" t="s">
        <v>3442</v>
      </c>
      <c r="D4470" s="137" t="s">
        <v>1546</v>
      </c>
    </row>
    <row r="4471" spans="1:4" ht="20.100000000000001" customHeight="1">
      <c r="A4471" s="137">
        <v>5469</v>
      </c>
      <c r="B4471" s="137"/>
      <c r="C4471" s="137" t="s">
        <v>3442</v>
      </c>
      <c r="D4471" s="137" t="s">
        <v>3459</v>
      </c>
    </row>
    <row r="4472" spans="1:4" ht="20.100000000000001" customHeight="1">
      <c r="A4472" s="137">
        <v>5470</v>
      </c>
      <c r="B4472" s="137"/>
      <c r="C4472" s="137" t="s">
        <v>3442</v>
      </c>
      <c r="D4472" s="158"/>
    </row>
    <row r="4473" spans="1:4" ht="20.100000000000001" customHeight="1">
      <c r="A4473" s="137">
        <v>5471</v>
      </c>
      <c r="B4473" s="137"/>
      <c r="C4473" s="137" t="s">
        <v>3442</v>
      </c>
      <c r="D4473" s="158"/>
    </row>
    <row r="4474" spans="1:4" ht="20.100000000000001" customHeight="1">
      <c r="A4474" s="137">
        <v>5472</v>
      </c>
      <c r="B4474" s="137"/>
      <c r="C4474" s="137" t="s">
        <v>3442</v>
      </c>
      <c r="D4474" s="158"/>
    </row>
    <row r="4475" spans="1:4" ht="20.100000000000001" customHeight="1">
      <c r="A4475" s="137">
        <v>5473</v>
      </c>
      <c r="B4475" s="137"/>
      <c r="C4475" s="137" t="s">
        <v>3442</v>
      </c>
      <c r="D4475" s="158"/>
    </row>
    <row r="4476" spans="1:4" ht="20.100000000000001" customHeight="1">
      <c r="A4476" s="137">
        <v>5474</v>
      </c>
      <c r="B4476" s="137"/>
      <c r="C4476" s="137" t="s">
        <v>3442</v>
      </c>
      <c r="D4476" s="158"/>
    </row>
    <row r="4477" spans="1:4" ht="20.100000000000001" customHeight="1">
      <c r="A4477" s="137">
        <v>5475</v>
      </c>
      <c r="B4477" s="137"/>
      <c r="C4477" s="137" t="s">
        <v>3442</v>
      </c>
      <c r="D4477" s="158"/>
    </row>
    <row r="4478" spans="1:4" ht="20.100000000000001" customHeight="1">
      <c r="A4478" s="137">
        <v>5476</v>
      </c>
      <c r="B4478" s="137"/>
      <c r="C4478" s="137" t="s">
        <v>3442</v>
      </c>
      <c r="D4478" s="158"/>
    </row>
    <row r="4479" spans="1:4" ht="20.100000000000001" customHeight="1">
      <c r="A4479" s="137">
        <v>5477</v>
      </c>
      <c r="B4479" s="137"/>
      <c r="C4479" s="137" t="s">
        <v>3442</v>
      </c>
      <c r="D4479" s="158"/>
    </row>
    <row r="4480" spans="1:4" ht="20.100000000000001" customHeight="1">
      <c r="A4480" s="137">
        <v>5478</v>
      </c>
      <c r="B4480" s="137"/>
      <c r="C4480" s="137" t="s">
        <v>3442</v>
      </c>
      <c r="D4480" s="158"/>
    </row>
    <row r="4481" spans="1:4" ht="20.100000000000001" customHeight="1">
      <c r="A4481" s="137">
        <v>5479</v>
      </c>
      <c r="B4481" s="137"/>
      <c r="C4481" s="137" t="s">
        <v>3442</v>
      </c>
      <c r="D4481" s="158"/>
    </row>
    <row r="4482" spans="1:4" ht="20.100000000000001" customHeight="1">
      <c r="A4482" s="137">
        <v>5480</v>
      </c>
      <c r="B4482" s="137"/>
      <c r="C4482" s="137" t="s">
        <v>3460</v>
      </c>
      <c r="D4482" s="137" t="s">
        <v>2943</v>
      </c>
    </row>
    <row r="4483" spans="1:4" ht="20.100000000000001" customHeight="1">
      <c r="A4483" s="137">
        <v>5481</v>
      </c>
      <c r="B4483" s="137"/>
      <c r="C4483" s="137" t="s">
        <v>3460</v>
      </c>
      <c r="D4483" s="137" t="s">
        <v>1512</v>
      </c>
    </row>
    <row r="4484" spans="1:4" ht="20.100000000000001" customHeight="1">
      <c r="A4484" s="137">
        <v>5482</v>
      </c>
      <c r="B4484" s="137"/>
      <c r="C4484" s="137" t="s">
        <v>3460</v>
      </c>
      <c r="D4484" s="137" t="s">
        <v>3461</v>
      </c>
    </row>
    <row r="4485" spans="1:4" ht="20.100000000000001" customHeight="1">
      <c r="A4485" s="137">
        <v>5483</v>
      </c>
      <c r="B4485" s="137"/>
      <c r="C4485" s="137" t="s">
        <v>3460</v>
      </c>
      <c r="D4485" s="137" t="s">
        <v>3462</v>
      </c>
    </row>
    <row r="4486" spans="1:4" ht="20.100000000000001" customHeight="1">
      <c r="A4486" s="137">
        <v>5484</v>
      </c>
      <c r="B4486" s="137"/>
      <c r="C4486" s="137" t="s">
        <v>3460</v>
      </c>
      <c r="D4486" s="137" t="s">
        <v>3463</v>
      </c>
    </row>
    <row r="4487" spans="1:4" ht="20.100000000000001" customHeight="1">
      <c r="A4487" s="137">
        <v>5485</v>
      </c>
      <c r="B4487" s="137"/>
      <c r="C4487" s="137" t="s">
        <v>3460</v>
      </c>
      <c r="D4487" s="137" t="s">
        <v>3464</v>
      </c>
    </row>
    <row r="4488" spans="1:4" ht="20.100000000000001" customHeight="1">
      <c r="A4488" s="137">
        <v>5486</v>
      </c>
      <c r="B4488" s="137"/>
      <c r="C4488" s="137" t="s">
        <v>3460</v>
      </c>
      <c r="D4488" s="137" t="s">
        <v>3465</v>
      </c>
    </row>
    <row r="4489" spans="1:4" ht="20.100000000000001" customHeight="1">
      <c r="A4489" s="137">
        <v>5487</v>
      </c>
      <c r="B4489" s="137"/>
      <c r="C4489" s="137" t="s">
        <v>3460</v>
      </c>
      <c r="D4489" s="137" t="s">
        <v>3466</v>
      </c>
    </row>
    <row r="4490" spans="1:4" ht="20.100000000000001" customHeight="1">
      <c r="A4490" s="137">
        <v>5488</v>
      </c>
      <c r="B4490" s="137"/>
      <c r="C4490" s="137" t="s">
        <v>3460</v>
      </c>
      <c r="D4490" s="137" t="s">
        <v>3467</v>
      </c>
    </row>
    <row r="4491" spans="1:4" ht="20.100000000000001" customHeight="1">
      <c r="A4491" s="137">
        <v>5489</v>
      </c>
      <c r="B4491" s="137"/>
      <c r="C4491" s="137" t="s">
        <v>3460</v>
      </c>
      <c r="D4491" s="137" t="s">
        <v>3468</v>
      </c>
    </row>
    <row r="4492" spans="1:4" ht="20.100000000000001" customHeight="1">
      <c r="A4492" s="137">
        <v>5490</v>
      </c>
      <c r="B4492" s="137"/>
      <c r="C4492" s="137" t="s">
        <v>3460</v>
      </c>
      <c r="D4492" s="137" t="s">
        <v>3469</v>
      </c>
    </row>
    <row r="4493" spans="1:4" ht="20.100000000000001" customHeight="1">
      <c r="A4493" s="137">
        <v>5491</v>
      </c>
      <c r="B4493" s="137"/>
      <c r="C4493" s="137" t="s">
        <v>3460</v>
      </c>
      <c r="D4493" s="137" t="s">
        <v>3470</v>
      </c>
    </row>
    <row r="4494" spans="1:4" ht="20.100000000000001" customHeight="1">
      <c r="A4494" s="137">
        <v>5492</v>
      </c>
      <c r="B4494" s="137"/>
      <c r="C4494" s="137" t="s">
        <v>3460</v>
      </c>
      <c r="D4494" s="137" t="s">
        <v>3471</v>
      </c>
    </row>
    <row r="4495" spans="1:4" ht="20.100000000000001" customHeight="1">
      <c r="A4495" s="137">
        <v>5493</v>
      </c>
      <c r="B4495" s="137"/>
      <c r="C4495" s="137" t="s">
        <v>3460</v>
      </c>
      <c r="D4495" s="137" t="s">
        <v>3472</v>
      </c>
    </row>
    <row r="4496" spans="1:4" ht="20.100000000000001" customHeight="1">
      <c r="A4496" s="137">
        <v>5494</v>
      </c>
      <c r="B4496" s="137"/>
      <c r="C4496" s="137" t="s">
        <v>3460</v>
      </c>
      <c r="D4496" s="137" t="s">
        <v>3473</v>
      </c>
    </row>
    <row r="4497" spans="1:4" ht="20.100000000000001" customHeight="1">
      <c r="A4497" s="137">
        <v>5495</v>
      </c>
      <c r="B4497" s="137"/>
      <c r="C4497" s="137" t="s">
        <v>3460</v>
      </c>
      <c r="D4497" s="137" t="s">
        <v>3474</v>
      </c>
    </row>
    <row r="4498" spans="1:4" ht="20.100000000000001" customHeight="1">
      <c r="A4498" s="137">
        <v>5496</v>
      </c>
      <c r="B4498" s="137"/>
      <c r="C4498" s="137" t="s">
        <v>3460</v>
      </c>
      <c r="D4498" s="137" t="s">
        <v>1542</v>
      </c>
    </row>
    <row r="4499" spans="1:4" ht="20.100000000000001" customHeight="1">
      <c r="A4499" s="137">
        <v>5497</v>
      </c>
      <c r="B4499" s="137"/>
      <c r="C4499" s="137" t="s">
        <v>3460</v>
      </c>
      <c r="D4499" s="137" t="s">
        <v>1543</v>
      </c>
    </row>
    <row r="4500" spans="1:4" ht="20.100000000000001" customHeight="1">
      <c r="A4500" s="137">
        <v>5498</v>
      </c>
      <c r="B4500" s="137"/>
      <c r="C4500" s="137" t="s">
        <v>3460</v>
      </c>
      <c r="D4500" s="137" t="s">
        <v>1544</v>
      </c>
    </row>
    <row r="4501" spans="1:4" ht="20.100000000000001" customHeight="1">
      <c r="A4501" s="137">
        <v>5499</v>
      </c>
      <c r="B4501" s="137"/>
      <c r="C4501" s="137" t="s">
        <v>3460</v>
      </c>
      <c r="D4501" s="137" t="s">
        <v>1545</v>
      </c>
    </row>
    <row r="4502" spans="1:4" ht="20.100000000000001" customHeight="1">
      <c r="A4502" s="137">
        <v>5500</v>
      </c>
      <c r="B4502" s="137"/>
      <c r="C4502" s="137" t="s">
        <v>3460</v>
      </c>
      <c r="D4502" s="137" t="s">
        <v>1509</v>
      </c>
    </row>
    <row r="4503" spans="1:4" ht="20.100000000000001" customHeight="1">
      <c r="A4503" s="137">
        <v>5501</v>
      </c>
      <c r="B4503" s="137"/>
      <c r="C4503" s="137" t="s">
        <v>3460</v>
      </c>
      <c r="D4503" s="137" t="s">
        <v>1546</v>
      </c>
    </row>
    <row r="4504" spans="1:4" ht="20.100000000000001" customHeight="1">
      <c r="A4504" s="137">
        <v>5502</v>
      </c>
      <c r="B4504" s="137"/>
      <c r="C4504" s="137" t="s">
        <v>3460</v>
      </c>
      <c r="D4504" s="137" t="s">
        <v>2955</v>
      </c>
    </row>
    <row r="4505" spans="1:4" ht="20.100000000000001" customHeight="1">
      <c r="A4505" s="137">
        <v>5503</v>
      </c>
      <c r="B4505" s="137"/>
      <c r="C4505" s="137" t="s">
        <v>3460</v>
      </c>
      <c r="D4505" s="137" t="s">
        <v>3475</v>
      </c>
    </row>
    <row r="4506" spans="1:4" ht="20.100000000000001" customHeight="1">
      <c r="A4506" s="137">
        <v>5504</v>
      </c>
      <c r="B4506" s="137"/>
      <c r="C4506" s="137" t="s">
        <v>3460</v>
      </c>
      <c r="D4506" s="158"/>
    </row>
    <row r="4507" spans="1:4" ht="20.100000000000001" customHeight="1">
      <c r="A4507" s="137">
        <v>5505</v>
      </c>
      <c r="B4507" s="137"/>
      <c r="C4507" s="137" t="s">
        <v>3460</v>
      </c>
      <c r="D4507" s="158"/>
    </row>
    <row r="4508" spans="1:4" ht="20.100000000000001" customHeight="1">
      <c r="A4508" s="137">
        <v>5506</v>
      </c>
      <c r="B4508" s="137"/>
      <c r="C4508" s="137" t="s">
        <v>3460</v>
      </c>
      <c r="D4508" s="158"/>
    </row>
    <row r="4509" spans="1:4" ht="20.100000000000001" customHeight="1">
      <c r="A4509" s="137">
        <v>5507</v>
      </c>
      <c r="B4509" s="137"/>
      <c r="C4509" s="137" t="s">
        <v>3460</v>
      </c>
      <c r="D4509" s="158"/>
    </row>
    <row r="4510" spans="1:4" ht="20.100000000000001" customHeight="1">
      <c r="A4510" s="137">
        <v>5508</v>
      </c>
      <c r="B4510" s="137"/>
      <c r="C4510" s="137" t="s">
        <v>3460</v>
      </c>
      <c r="D4510" s="158"/>
    </row>
    <row r="4511" spans="1:4" ht="20.100000000000001" customHeight="1">
      <c r="A4511" s="137">
        <v>5509</v>
      </c>
      <c r="B4511" s="137"/>
      <c r="C4511" s="137" t="s">
        <v>3460</v>
      </c>
      <c r="D4511" s="158"/>
    </row>
    <row r="4512" spans="1:4" ht="20.100000000000001" customHeight="1">
      <c r="A4512" s="137">
        <v>5510</v>
      </c>
      <c r="B4512" s="137"/>
      <c r="C4512" s="137" t="s">
        <v>3476</v>
      </c>
      <c r="D4512" s="137" t="s">
        <v>3400</v>
      </c>
    </row>
    <row r="4513" spans="1:4" ht="20.100000000000001" customHeight="1">
      <c r="A4513" s="137">
        <v>5511</v>
      </c>
      <c r="B4513" s="137"/>
      <c r="C4513" s="137" t="s">
        <v>3476</v>
      </c>
      <c r="D4513" s="137" t="s">
        <v>3477</v>
      </c>
    </row>
    <row r="4514" spans="1:4" ht="20.100000000000001" customHeight="1">
      <c r="A4514" s="137">
        <v>5512</v>
      </c>
      <c r="B4514" s="137"/>
      <c r="C4514" s="137" t="s">
        <v>3476</v>
      </c>
      <c r="D4514" s="137" t="s">
        <v>3478</v>
      </c>
    </row>
    <row r="4515" spans="1:4" ht="20.100000000000001" customHeight="1">
      <c r="A4515" s="137">
        <v>5513</v>
      </c>
      <c r="B4515" s="137"/>
      <c r="C4515" s="137" t="s">
        <v>3476</v>
      </c>
      <c r="D4515" s="137" t="s">
        <v>2971</v>
      </c>
    </row>
    <row r="4516" spans="1:4" ht="20.100000000000001" customHeight="1">
      <c r="A4516" s="137">
        <v>5514</v>
      </c>
      <c r="B4516" s="137"/>
      <c r="C4516" s="137" t="s">
        <v>3476</v>
      </c>
      <c r="D4516" s="137" t="s">
        <v>2972</v>
      </c>
    </row>
    <row r="4517" spans="1:4" ht="20.100000000000001" customHeight="1">
      <c r="A4517" s="137">
        <v>5515</v>
      </c>
      <c r="B4517" s="137"/>
      <c r="C4517" s="137" t="s">
        <v>3476</v>
      </c>
      <c r="D4517" s="137" t="s">
        <v>2973</v>
      </c>
    </row>
    <row r="4518" spans="1:4" ht="20.100000000000001" customHeight="1">
      <c r="A4518" s="137">
        <v>5516</v>
      </c>
      <c r="B4518" s="137"/>
      <c r="C4518" s="137" t="s">
        <v>3476</v>
      </c>
      <c r="D4518" s="137" t="s">
        <v>3479</v>
      </c>
    </row>
    <row r="4519" spans="1:4" ht="20.100000000000001" customHeight="1">
      <c r="A4519" s="137">
        <v>5517</v>
      </c>
      <c r="B4519" s="137"/>
      <c r="C4519" s="137" t="s">
        <v>3476</v>
      </c>
      <c r="D4519" s="137" t="s">
        <v>3480</v>
      </c>
    </row>
    <row r="4520" spans="1:4" ht="20.100000000000001" customHeight="1">
      <c r="A4520" s="137">
        <v>5518</v>
      </c>
      <c r="B4520" s="137"/>
      <c r="C4520" s="137" t="s">
        <v>3476</v>
      </c>
      <c r="D4520" s="137" t="s">
        <v>3481</v>
      </c>
    </row>
    <row r="4521" spans="1:4" ht="20.100000000000001" customHeight="1">
      <c r="A4521" s="137">
        <v>5519</v>
      </c>
      <c r="B4521" s="137"/>
      <c r="C4521" s="137" t="s">
        <v>3476</v>
      </c>
      <c r="D4521" s="137" t="s">
        <v>3482</v>
      </c>
    </row>
    <row r="4522" spans="1:4" ht="20.100000000000001" customHeight="1">
      <c r="A4522" s="137">
        <v>5520</v>
      </c>
      <c r="B4522" s="137"/>
      <c r="C4522" s="137" t="s">
        <v>3476</v>
      </c>
      <c r="D4522" s="137" t="s">
        <v>3483</v>
      </c>
    </row>
    <row r="4523" spans="1:4" ht="20.100000000000001" customHeight="1">
      <c r="A4523" s="137">
        <v>5521</v>
      </c>
      <c r="B4523" s="137"/>
      <c r="C4523" s="137" t="s">
        <v>3476</v>
      </c>
      <c r="D4523" s="137" t="s">
        <v>3484</v>
      </c>
    </row>
    <row r="4524" spans="1:4" ht="20.100000000000001" customHeight="1">
      <c r="A4524" s="137">
        <v>5522</v>
      </c>
      <c r="B4524" s="137"/>
      <c r="C4524" s="137" t="s">
        <v>3476</v>
      </c>
      <c r="D4524" s="137" t="s">
        <v>2980</v>
      </c>
    </row>
    <row r="4525" spans="1:4" ht="20.100000000000001" customHeight="1">
      <c r="A4525" s="137">
        <v>5523</v>
      </c>
      <c r="B4525" s="137"/>
      <c r="C4525" s="137" t="s">
        <v>3476</v>
      </c>
      <c r="D4525" s="137" t="s">
        <v>3485</v>
      </c>
    </row>
    <row r="4526" spans="1:4" ht="20.100000000000001" customHeight="1">
      <c r="A4526" s="137">
        <v>5524</v>
      </c>
      <c r="B4526" s="137"/>
      <c r="C4526" s="137" t="s">
        <v>3476</v>
      </c>
      <c r="D4526" s="137" t="s">
        <v>3486</v>
      </c>
    </row>
    <row r="4527" spans="1:4" ht="20.100000000000001" customHeight="1">
      <c r="A4527" s="137">
        <v>5525</v>
      </c>
      <c r="B4527" s="137"/>
      <c r="C4527" s="137" t="s">
        <v>3476</v>
      </c>
      <c r="D4527" s="137" t="s">
        <v>3487</v>
      </c>
    </row>
    <row r="4528" spans="1:4" ht="20.100000000000001" customHeight="1">
      <c r="A4528" s="137">
        <v>5526</v>
      </c>
      <c r="B4528" s="137"/>
      <c r="C4528" s="137" t="s">
        <v>3476</v>
      </c>
      <c r="D4528" s="137" t="s">
        <v>3488</v>
      </c>
    </row>
    <row r="4529" spans="1:4" ht="20.100000000000001" customHeight="1">
      <c r="A4529" s="137">
        <v>5527</v>
      </c>
      <c r="B4529" s="137"/>
      <c r="C4529" s="137" t="s">
        <v>3476</v>
      </c>
      <c r="D4529" s="137" t="s">
        <v>3489</v>
      </c>
    </row>
    <row r="4530" spans="1:4" ht="20.100000000000001" customHeight="1">
      <c r="A4530" s="137">
        <v>5528</v>
      </c>
      <c r="B4530" s="137"/>
      <c r="C4530" s="137" t="s">
        <v>3476</v>
      </c>
      <c r="D4530" s="137" t="s">
        <v>1613</v>
      </c>
    </row>
    <row r="4531" spans="1:4" ht="20.100000000000001" customHeight="1">
      <c r="A4531" s="137">
        <v>5529</v>
      </c>
      <c r="B4531" s="137"/>
      <c r="C4531" s="137" t="s">
        <v>3476</v>
      </c>
      <c r="D4531" s="137" t="s">
        <v>1544</v>
      </c>
    </row>
    <row r="4532" spans="1:4" ht="20.100000000000001" customHeight="1">
      <c r="A4532" s="137">
        <v>5530</v>
      </c>
      <c r="B4532" s="137"/>
      <c r="C4532" s="137" t="s">
        <v>3476</v>
      </c>
      <c r="D4532" s="137" t="s">
        <v>1545</v>
      </c>
    </row>
    <row r="4533" spans="1:4" ht="20.100000000000001" customHeight="1">
      <c r="A4533" s="137">
        <v>5531</v>
      </c>
      <c r="B4533" s="137"/>
      <c r="C4533" s="137" t="s">
        <v>3476</v>
      </c>
      <c r="D4533" s="137" t="s">
        <v>1509</v>
      </c>
    </row>
    <row r="4534" spans="1:4" ht="20.100000000000001" customHeight="1">
      <c r="A4534" s="137">
        <v>5532</v>
      </c>
      <c r="B4534" s="137"/>
      <c r="C4534" s="137" t="s">
        <v>3476</v>
      </c>
      <c r="D4534" s="137" t="s">
        <v>1546</v>
      </c>
    </row>
    <row r="4535" spans="1:4" ht="20.100000000000001" customHeight="1">
      <c r="A4535" s="137">
        <v>5533</v>
      </c>
      <c r="B4535" s="137"/>
      <c r="C4535" s="137" t="s">
        <v>3476</v>
      </c>
      <c r="D4535" s="137" t="s">
        <v>3490</v>
      </c>
    </row>
    <row r="4536" spans="1:4" ht="20.100000000000001" customHeight="1">
      <c r="A4536" s="137">
        <v>5534</v>
      </c>
      <c r="B4536" s="137"/>
      <c r="C4536" s="137" t="s">
        <v>3476</v>
      </c>
      <c r="D4536" s="137" t="s">
        <v>3491</v>
      </c>
    </row>
    <row r="4537" spans="1:4" ht="20.100000000000001" customHeight="1">
      <c r="A4537" s="137">
        <v>5535</v>
      </c>
      <c r="B4537" s="137"/>
      <c r="C4537" s="137" t="s">
        <v>3476</v>
      </c>
      <c r="D4537" s="158"/>
    </row>
    <row r="4538" spans="1:4" ht="20.100000000000001" customHeight="1">
      <c r="A4538" s="137">
        <v>5536</v>
      </c>
      <c r="B4538" s="137"/>
      <c r="C4538" s="137" t="s">
        <v>3476</v>
      </c>
      <c r="D4538" s="158"/>
    </row>
    <row r="4539" spans="1:4" ht="20.100000000000001" customHeight="1">
      <c r="A4539" s="137">
        <v>5537</v>
      </c>
      <c r="B4539" s="137"/>
      <c r="C4539" s="137" t="s">
        <v>3476</v>
      </c>
      <c r="D4539" s="158"/>
    </row>
    <row r="4540" spans="1:4" ht="20.100000000000001" customHeight="1">
      <c r="A4540" s="137">
        <v>5538</v>
      </c>
      <c r="B4540" s="137"/>
      <c r="C4540" s="137" t="s">
        <v>3476</v>
      </c>
      <c r="D4540" s="158"/>
    </row>
    <row r="4541" spans="1:4" ht="20.100000000000001" customHeight="1">
      <c r="A4541" s="137">
        <v>5539</v>
      </c>
      <c r="B4541" s="137"/>
      <c r="C4541" s="137" t="s">
        <v>3476</v>
      </c>
      <c r="D4541" s="158"/>
    </row>
    <row r="4542" spans="1:4" ht="20.100000000000001" customHeight="1">
      <c r="A4542" s="137">
        <v>5540</v>
      </c>
      <c r="B4542" s="137"/>
      <c r="C4542" s="137" t="s">
        <v>3492</v>
      </c>
      <c r="D4542" s="137" t="s">
        <v>3493</v>
      </c>
    </row>
    <row r="4543" spans="1:4" ht="20.100000000000001" customHeight="1">
      <c r="A4543" s="137">
        <v>5541</v>
      </c>
      <c r="B4543" s="137"/>
      <c r="C4543" s="137" t="s">
        <v>3492</v>
      </c>
      <c r="D4543" s="137" t="s">
        <v>3494</v>
      </c>
    </row>
    <row r="4544" spans="1:4" ht="20.100000000000001" customHeight="1">
      <c r="A4544" s="137">
        <v>5542</v>
      </c>
      <c r="B4544" s="137"/>
      <c r="C4544" s="137" t="s">
        <v>3492</v>
      </c>
      <c r="D4544" s="137" t="s">
        <v>3495</v>
      </c>
    </row>
    <row r="4545" spans="1:4" ht="20.100000000000001" customHeight="1">
      <c r="A4545" s="137">
        <v>5543</v>
      </c>
      <c r="B4545" s="137"/>
      <c r="C4545" s="137" t="s">
        <v>3492</v>
      </c>
      <c r="D4545" s="137" t="s">
        <v>3496</v>
      </c>
    </row>
    <row r="4546" spans="1:4" ht="20.100000000000001" customHeight="1">
      <c r="A4546" s="137">
        <v>5544</v>
      </c>
      <c r="B4546" s="137"/>
      <c r="C4546" s="137" t="s">
        <v>3492</v>
      </c>
      <c r="D4546" s="137" t="s">
        <v>3497</v>
      </c>
    </row>
    <row r="4547" spans="1:4" ht="20.100000000000001" customHeight="1">
      <c r="A4547" s="137">
        <v>5545</v>
      </c>
      <c r="B4547" s="137"/>
      <c r="C4547" s="137" t="s">
        <v>3492</v>
      </c>
      <c r="D4547" s="137" t="s">
        <v>3498</v>
      </c>
    </row>
    <row r="4548" spans="1:4" ht="20.100000000000001" customHeight="1">
      <c r="A4548" s="137">
        <v>5546</v>
      </c>
      <c r="B4548" s="137"/>
      <c r="C4548" s="137" t="s">
        <v>3492</v>
      </c>
      <c r="D4548" s="137" t="s">
        <v>3499</v>
      </c>
    </row>
    <row r="4549" spans="1:4" ht="20.100000000000001" customHeight="1">
      <c r="A4549" s="137">
        <v>5547</v>
      </c>
      <c r="B4549" s="137"/>
      <c r="C4549" s="137" t="s">
        <v>3492</v>
      </c>
      <c r="D4549" s="137" t="s">
        <v>3500</v>
      </c>
    </row>
    <row r="4550" spans="1:4" ht="20.100000000000001" customHeight="1">
      <c r="A4550" s="137">
        <v>5548</v>
      </c>
      <c r="B4550" s="137"/>
      <c r="C4550" s="137" t="s">
        <v>3492</v>
      </c>
      <c r="D4550" s="137" t="s">
        <v>3501</v>
      </c>
    </row>
    <row r="4551" spans="1:4" ht="20.100000000000001" customHeight="1">
      <c r="A4551" s="137">
        <v>5549</v>
      </c>
      <c r="B4551" s="137"/>
      <c r="C4551" s="137" t="s">
        <v>3492</v>
      </c>
      <c r="D4551" s="137" t="s">
        <v>3502</v>
      </c>
    </row>
    <row r="4552" spans="1:4" ht="20.100000000000001" customHeight="1">
      <c r="A4552" s="137">
        <v>5550</v>
      </c>
      <c r="B4552" s="137"/>
      <c r="C4552" s="137" t="s">
        <v>3492</v>
      </c>
      <c r="D4552" s="137" t="s">
        <v>3503</v>
      </c>
    </row>
    <row r="4553" spans="1:4" ht="20.100000000000001" customHeight="1">
      <c r="A4553" s="137">
        <v>5551</v>
      </c>
      <c r="B4553" s="137"/>
      <c r="C4553" s="137" t="s">
        <v>3492</v>
      </c>
      <c r="D4553" s="137" t="s">
        <v>3504</v>
      </c>
    </row>
    <row r="4554" spans="1:4" ht="20.100000000000001" customHeight="1">
      <c r="A4554" s="137">
        <v>5552</v>
      </c>
      <c r="B4554" s="137"/>
      <c r="C4554" s="137" t="s">
        <v>3492</v>
      </c>
      <c r="D4554" s="137" t="s">
        <v>3308</v>
      </c>
    </row>
    <row r="4555" spans="1:4" ht="20.100000000000001" customHeight="1">
      <c r="A4555" s="137">
        <v>5553</v>
      </c>
      <c r="B4555" s="137"/>
      <c r="C4555" s="137" t="s">
        <v>3492</v>
      </c>
      <c r="D4555" s="137" t="s">
        <v>1613</v>
      </c>
    </row>
    <row r="4556" spans="1:4" ht="20.100000000000001" customHeight="1">
      <c r="A4556" s="137">
        <v>5554</v>
      </c>
      <c r="B4556" s="137"/>
      <c r="C4556" s="137" t="s">
        <v>3492</v>
      </c>
      <c r="D4556" s="137" t="s">
        <v>1544</v>
      </c>
    </row>
    <row r="4557" spans="1:4" ht="20.100000000000001" customHeight="1">
      <c r="A4557" s="137">
        <v>5555</v>
      </c>
      <c r="B4557" s="137"/>
      <c r="C4557" s="137" t="s">
        <v>3492</v>
      </c>
      <c r="D4557" s="137" t="s">
        <v>1545</v>
      </c>
    </row>
    <row r="4558" spans="1:4" ht="20.100000000000001" customHeight="1">
      <c r="A4558" s="137">
        <v>5556</v>
      </c>
      <c r="B4558" s="137"/>
      <c r="C4558" s="137" t="s">
        <v>3492</v>
      </c>
      <c r="D4558" s="137" t="s">
        <v>1509</v>
      </c>
    </row>
    <row r="4559" spans="1:4" ht="20.100000000000001" customHeight="1">
      <c r="A4559" s="137">
        <v>5557</v>
      </c>
      <c r="B4559" s="137"/>
      <c r="C4559" s="137" t="s">
        <v>3492</v>
      </c>
      <c r="D4559" s="137" t="s">
        <v>1546</v>
      </c>
    </row>
    <row r="4560" spans="1:4" ht="20.100000000000001" customHeight="1">
      <c r="A4560" s="137">
        <v>5558</v>
      </c>
      <c r="B4560" s="137"/>
      <c r="C4560" s="137" t="s">
        <v>3492</v>
      </c>
      <c r="D4560" s="158"/>
    </row>
    <row r="4561" spans="1:4" ht="20.100000000000001" customHeight="1">
      <c r="A4561" s="137">
        <v>5559</v>
      </c>
      <c r="B4561" s="137"/>
      <c r="C4561" s="137" t="s">
        <v>3492</v>
      </c>
      <c r="D4561" s="158"/>
    </row>
    <row r="4562" spans="1:4" ht="20.100000000000001" customHeight="1">
      <c r="A4562" s="137">
        <v>5560</v>
      </c>
      <c r="B4562" s="137"/>
      <c r="C4562" s="137" t="s">
        <v>3505</v>
      </c>
      <c r="D4562" s="137" t="s">
        <v>3506</v>
      </c>
    </row>
    <row r="4563" spans="1:4" ht="20.100000000000001" customHeight="1">
      <c r="A4563" s="137">
        <v>5561</v>
      </c>
      <c r="B4563" s="137"/>
      <c r="C4563" s="137" t="s">
        <v>3505</v>
      </c>
      <c r="D4563" s="137" t="s">
        <v>3507</v>
      </c>
    </row>
    <row r="4564" spans="1:4" ht="20.100000000000001" customHeight="1">
      <c r="A4564" s="137">
        <v>5562</v>
      </c>
      <c r="B4564" s="137"/>
      <c r="C4564" s="137" t="s">
        <v>3505</v>
      </c>
      <c r="D4564" s="137" t="s">
        <v>3508</v>
      </c>
    </row>
    <row r="4565" spans="1:4" ht="20.100000000000001" customHeight="1">
      <c r="A4565" s="137">
        <v>5563</v>
      </c>
      <c r="B4565" s="137"/>
      <c r="C4565" s="137" t="s">
        <v>3505</v>
      </c>
      <c r="D4565" s="137" t="s">
        <v>3509</v>
      </c>
    </row>
    <row r="4566" spans="1:4" ht="20.100000000000001" customHeight="1">
      <c r="A4566" s="137">
        <v>5564</v>
      </c>
      <c r="B4566" s="137"/>
      <c r="C4566" s="137" t="s">
        <v>3505</v>
      </c>
      <c r="D4566" s="137" t="s">
        <v>3510</v>
      </c>
    </row>
    <row r="4567" spans="1:4" ht="20.100000000000001" customHeight="1">
      <c r="A4567" s="137">
        <v>5565</v>
      </c>
      <c r="B4567" s="137"/>
      <c r="C4567" s="137" t="s">
        <v>3505</v>
      </c>
      <c r="D4567" s="137" t="s">
        <v>3511</v>
      </c>
    </row>
    <row r="4568" spans="1:4" ht="20.100000000000001" customHeight="1">
      <c r="A4568" s="137">
        <v>5566</v>
      </c>
      <c r="B4568" s="137"/>
      <c r="C4568" s="137" t="s">
        <v>3505</v>
      </c>
      <c r="D4568" s="137" t="s">
        <v>3512</v>
      </c>
    </row>
    <row r="4569" spans="1:4" ht="20.100000000000001" customHeight="1">
      <c r="A4569" s="137">
        <v>5567</v>
      </c>
      <c r="B4569" s="137"/>
      <c r="C4569" s="137" t="s">
        <v>3505</v>
      </c>
      <c r="D4569" s="137" t="s">
        <v>3513</v>
      </c>
    </row>
    <row r="4570" spans="1:4" ht="20.100000000000001" customHeight="1">
      <c r="A4570" s="137">
        <v>5568</v>
      </c>
      <c r="B4570" s="137"/>
      <c r="C4570" s="137" t="s">
        <v>3505</v>
      </c>
      <c r="D4570" s="137" t="s">
        <v>3514</v>
      </c>
    </row>
    <row r="4571" spans="1:4" ht="20.100000000000001" customHeight="1">
      <c r="A4571" s="137">
        <v>5569</v>
      </c>
      <c r="B4571" s="137"/>
      <c r="C4571" s="137" t="s">
        <v>3505</v>
      </c>
      <c r="D4571" s="137" t="s">
        <v>3515</v>
      </c>
    </row>
    <row r="4572" spans="1:4" ht="20.100000000000001" customHeight="1">
      <c r="A4572" s="137">
        <v>5570</v>
      </c>
      <c r="B4572" s="137"/>
      <c r="C4572" s="137" t="s">
        <v>3505</v>
      </c>
      <c r="D4572" s="137" t="s">
        <v>3516</v>
      </c>
    </row>
    <row r="4573" spans="1:4" ht="20.100000000000001" customHeight="1">
      <c r="A4573" s="137">
        <v>5571</v>
      </c>
      <c r="B4573" s="137"/>
      <c r="C4573" s="137" t="s">
        <v>3505</v>
      </c>
      <c r="D4573" s="137" t="s">
        <v>3517</v>
      </c>
    </row>
    <row r="4574" spans="1:4" ht="20.100000000000001" customHeight="1">
      <c r="A4574" s="137">
        <v>5572</v>
      </c>
      <c r="B4574" s="137"/>
      <c r="C4574" s="137" t="s">
        <v>3505</v>
      </c>
      <c r="D4574" s="137" t="s">
        <v>3518</v>
      </c>
    </row>
    <row r="4575" spans="1:4" ht="20.100000000000001" customHeight="1">
      <c r="A4575" s="137">
        <v>5573</v>
      </c>
      <c r="B4575" s="137"/>
      <c r="C4575" s="137" t="s">
        <v>3505</v>
      </c>
      <c r="D4575" s="137" t="s">
        <v>3519</v>
      </c>
    </row>
    <row r="4576" spans="1:4" ht="20.100000000000001" customHeight="1">
      <c r="A4576" s="137">
        <v>5574</v>
      </c>
      <c r="B4576" s="137"/>
      <c r="C4576" s="137" t="s">
        <v>3505</v>
      </c>
      <c r="D4576" s="137" t="s">
        <v>3520</v>
      </c>
    </row>
    <row r="4577" spans="1:4" ht="20.100000000000001" customHeight="1">
      <c r="A4577" s="137">
        <v>5575</v>
      </c>
      <c r="B4577" s="137"/>
      <c r="C4577" s="137" t="s">
        <v>3505</v>
      </c>
      <c r="D4577" s="137" t="s">
        <v>3521</v>
      </c>
    </row>
    <row r="4578" spans="1:4" ht="20.100000000000001" customHeight="1">
      <c r="A4578" s="137">
        <v>5576</v>
      </c>
      <c r="B4578" s="137"/>
      <c r="C4578" s="137" t="s">
        <v>3505</v>
      </c>
      <c r="D4578" s="137" t="s">
        <v>3357</v>
      </c>
    </row>
    <row r="4579" spans="1:4" ht="20.100000000000001" customHeight="1">
      <c r="A4579" s="137">
        <v>5577</v>
      </c>
      <c r="B4579" s="137"/>
      <c r="C4579" s="137" t="s">
        <v>3505</v>
      </c>
      <c r="D4579" s="137" t="s">
        <v>3522</v>
      </c>
    </row>
    <row r="4580" spans="1:4" ht="20.100000000000001" customHeight="1">
      <c r="A4580" s="137">
        <v>5578</v>
      </c>
      <c r="B4580" s="137"/>
      <c r="C4580" s="137" t="s">
        <v>3505</v>
      </c>
      <c r="D4580" s="137" t="s">
        <v>3523</v>
      </c>
    </row>
    <row r="4581" spans="1:4" ht="20.100000000000001" customHeight="1">
      <c r="A4581" s="137">
        <v>5579</v>
      </c>
      <c r="B4581" s="137"/>
      <c r="C4581" s="137" t="s">
        <v>3505</v>
      </c>
      <c r="D4581" s="137" t="s">
        <v>3524</v>
      </c>
    </row>
    <row r="4582" spans="1:4" ht="20.100000000000001" customHeight="1">
      <c r="A4582" s="137">
        <v>5580</v>
      </c>
      <c r="B4582" s="137"/>
      <c r="C4582" s="137" t="s">
        <v>3505</v>
      </c>
      <c r="D4582" s="137" t="s">
        <v>2049</v>
      </c>
    </row>
    <row r="4583" spans="1:4" ht="20.100000000000001" customHeight="1">
      <c r="A4583" s="137">
        <v>5581</v>
      </c>
      <c r="B4583" s="137"/>
      <c r="C4583" s="137" t="s">
        <v>3505</v>
      </c>
      <c r="D4583" s="137" t="s">
        <v>3525</v>
      </c>
    </row>
    <row r="4584" spans="1:4" ht="20.100000000000001" customHeight="1">
      <c r="A4584" s="137">
        <v>5582</v>
      </c>
      <c r="B4584" s="137"/>
      <c r="C4584" s="137" t="s">
        <v>3505</v>
      </c>
      <c r="D4584" s="137" t="s">
        <v>1545</v>
      </c>
    </row>
    <row r="4585" spans="1:4" ht="20.100000000000001" customHeight="1">
      <c r="A4585" s="137">
        <v>5583</v>
      </c>
      <c r="B4585" s="137"/>
      <c r="C4585" s="137" t="s">
        <v>3505</v>
      </c>
      <c r="D4585" s="137" t="s">
        <v>1509</v>
      </c>
    </row>
    <row r="4586" spans="1:4" ht="20.100000000000001" customHeight="1">
      <c r="A4586" s="137">
        <v>5584</v>
      </c>
      <c r="B4586" s="137"/>
      <c r="C4586" s="137" t="s">
        <v>3505</v>
      </c>
      <c r="D4586" s="137" t="s">
        <v>1546</v>
      </c>
    </row>
    <row r="4587" spans="1:4" ht="20.100000000000001" customHeight="1">
      <c r="A4587" s="137">
        <v>5585</v>
      </c>
      <c r="B4587" s="137"/>
      <c r="C4587" s="137" t="s">
        <v>3505</v>
      </c>
      <c r="D4587" s="158"/>
    </row>
    <row r="4588" spans="1:4" ht="20.100000000000001" customHeight="1">
      <c r="A4588" s="137">
        <v>5586</v>
      </c>
      <c r="B4588" s="137"/>
      <c r="C4588" s="137" t="s">
        <v>3505</v>
      </c>
      <c r="D4588" s="158"/>
    </row>
    <row r="4589" spans="1:4" ht="20.100000000000001" customHeight="1">
      <c r="A4589" s="137">
        <v>5587</v>
      </c>
      <c r="B4589" s="137"/>
      <c r="C4589" s="137" t="s">
        <v>3505</v>
      </c>
      <c r="D4589" s="158"/>
    </row>
    <row r="4590" spans="1:4" ht="20.100000000000001" customHeight="1">
      <c r="A4590" s="137">
        <v>5588</v>
      </c>
      <c r="B4590" s="137"/>
      <c r="C4590" s="137" t="s">
        <v>3505</v>
      </c>
      <c r="D4590" s="158"/>
    </row>
    <row r="4591" spans="1:4" ht="20.100000000000001" customHeight="1">
      <c r="A4591" s="137">
        <v>5589</v>
      </c>
      <c r="B4591" s="137"/>
      <c r="C4591" s="137" t="s">
        <v>3505</v>
      </c>
      <c r="D4591" s="158"/>
    </row>
    <row r="4592" spans="1:4" ht="20.100000000000001" customHeight="1">
      <c r="A4592" s="137">
        <v>5590</v>
      </c>
      <c r="B4592" s="137"/>
      <c r="C4592" s="137" t="s">
        <v>3526</v>
      </c>
      <c r="D4592" s="137" t="s">
        <v>3527</v>
      </c>
    </row>
    <row r="4593" spans="1:4" ht="20.100000000000001" customHeight="1">
      <c r="A4593" s="137">
        <v>5591</v>
      </c>
      <c r="B4593" s="137"/>
      <c r="C4593" s="137" t="s">
        <v>3526</v>
      </c>
      <c r="D4593" s="137" t="s">
        <v>3528</v>
      </c>
    </row>
    <row r="4594" spans="1:4" ht="20.100000000000001" customHeight="1">
      <c r="A4594" s="137">
        <v>5592</v>
      </c>
      <c r="B4594" s="137"/>
      <c r="C4594" s="137" t="s">
        <v>3526</v>
      </c>
      <c r="D4594" s="137" t="s">
        <v>3529</v>
      </c>
    </row>
    <row r="4595" spans="1:4" ht="20.100000000000001" customHeight="1">
      <c r="A4595" s="137">
        <v>5593</v>
      </c>
      <c r="B4595" s="137"/>
      <c r="C4595" s="137" t="s">
        <v>3526</v>
      </c>
      <c r="D4595" s="137" t="s">
        <v>3530</v>
      </c>
    </row>
    <row r="4596" spans="1:4" ht="20.100000000000001" customHeight="1">
      <c r="A4596" s="137">
        <v>5594</v>
      </c>
      <c r="B4596" s="137"/>
      <c r="C4596" s="137" t="s">
        <v>3526</v>
      </c>
      <c r="D4596" s="137" t="s">
        <v>3531</v>
      </c>
    </row>
    <row r="4597" spans="1:4" ht="20.100000000000001" customHeight="1">
      <c r="A4597" s="137">
        <v>5595</v>
      </c>
      <c r="B4597" s="137"/>
      <c r="C4597" s="137" t="s">
        <v>3526</v>
      </c>
      <c r="D4597" s="137" t="s">
        <v>3532</v>
      </c>
    </row>
    <row r="4598" spans="1:4" ht="20.100000000000001" customHeight="1">
      <c r="A4598" s="137">
        <v>5596</v>
      </c>
      <c r="B4598" s="137"/>
      <c r="C4598" s="137" t="s">
        <v>3526</v>
      </c>
      <c r="D4598" s="137" t="s">
        <v>3533</v>
      </c>
    </row>
    <row r="4599" spans="1:4" ht="20.100000000000001" customHeight="1">
      <c r="A4599" s="137">
        <v>5597</v>
      </c>
      <c r="B4599" s="137"/>
      <c r="C4599" s="137" t="s">
        <v>3526</v>
      </c>
      <c r="D4599" s="137" t="s">
        <v>3534</v>
      </c>
    </row>
    <row r="4600" spans="1:4" ht="20.100000000000001" customHeight="1">
      <c r="A4600" s="137">
        <v>5598</v>
      </c>
      <c r="B4600" s="137"/>
      <c r="C4600" s="137" t="s">
        <v>3526</v>
      </c>
      <c r="D4600" s="137" t="s">
        <v>3535</v>
      </c>
    </row>
    <row r="4601" spans="1:4" ht="20.100000000000001" customHeight="1">
      <c r="A4601" s="137">
        <v>5599</v>
      </c>
      <c r="B4601" s="137"/>
      <c r="C4601" s="137" t="s">
        <v>3526</v>
      </c>
      <c r="D4601" s="137" t="s">
        <v>3536</v>
      </c>
    </row>
    <row r="4602" spans="1:4" ht="20.100000000000001" customHeight="1">
      <c r="A4602" s="137">
        <v>5600</v>
      </c>
      <c r="B4602" s="137"/>
      <c r="C4602" s="137" t="s">
        <v>3526</v>
      </c>
      <c r="D4602" s="137" t="s">
        <v>3537</v>
      </c>
    </row>
    <row r="4603" spans="1:4" ht="20.100000000000001" customHeight="1">
      <c r="A4603" s="137">
        <v>5601</v>
      </c>
      <c r="B4603" s="137"/>
      <c r="C4603" s="137" t="s">
        <v>3526</v>
      </c>
      <c r="D4603" s="137" t="s">
        <v>3538</v>
      </c>
    </row>
    <row r="4604" spans="1:4" ht="20.100000000000001" customHeight="1">
      <c r="A4604" s="137">
        <v>5602</v>
      </c>
      <c r="B4604" s="137"/>
      <c r="C4604" s="137" t="s">
        <v>3526</v>
      </c>
      <c r="D4604" s="137" t="s">
        <v>3539</v>
      </c>
    </row>
    <row r="4605" spans="1:4" ht="20.100000000000001" customHeight="1">
      <c r="A4605" s="137">
        <v>5603</v>
      </c>
      <c r="B4605" s="137"/>
      <c r="C4605" s="137" t="s">
        <v>3526</v>
      </c>
      <c r="D4605" s="137" t="s">
        <v>3540</v>
      </c>
    </row>
    <row r="4606" spans="1:4" ht="20.100000000000001" customHeight="1">
      <c r="A4606" s="137">
        <v>5604</v>
      </c>
      <c r="B4606" s="137"/>
      <c r="C4606" s="137" t="s">
        <v>3526</v>
      </c>
      <c r="D4606" s="137" t="s">
        <v>3541</v>
      </c>
    </row>
    <row r="4607" spans="1:4" ht="20.100000000000001" customHeight="1">
      <c r="A4607" s="137">
        <v>5605</v>
      </c>
      <c r="B4607" s="137"/>
      <c r="C4607" s="137" t="s">
        <v>3526</v>
      </c>
      <c r="D4607" s="137" t="s">
        <v>3542</v>
      </c>
    </row>
    <row r="4608" spans="1:4" ht="20.100000000000001" customHeight="1">
      <c r="A4608" s="137">
        <v>5606</v>
      </c>
      <c r="B4608" s="137"/>
      <c r="C4608" s="137" t="s">
        <v>3526</v>
      </c>
      <c r="D4608" s="137" t="s">
        <v>3543</v>
      </c>
    </row>
    <row r="4609" spans="1:4" ht="20.100000000000001" customHeight="1">
      <c r="A4609" s="137">
        <v>5607</v>
      </c>
      <c r="B4609" s="137"/>
      <c r="C4609" s="137" t="s">
        <v>3526</v>
      </c>
      <c r="D4609" s="137" t="s">
        <v>3544</v>
      </c>
    </row>
    <row r="4610" spans="1:4" ht="20.100000000000001" customHeight="1">
      <c r="A4610" s="137">
        <v>5608</v>
      </c>
      <c r="B4610" s="137"/>
      <c r="C4610" s="137" t="s">
        <v>3526</v>
      </c>
      <c r="D4610" s="137" t="s">
        <v>3357</v>
      </c>
    </row>
    <row r="4611" spans="1:4" ht="20.100000000000001" customHeight="1">
      <c r="A4611" s="137">
        <v>5609</v>
      </c>
      <c r="B4611" s="137"/>
      <c r="C4611" s="137" t="s">
        <v>3526</v>
      </c>
      <c r="D4611" s="137" t="s">
        <v>3545</v>
      </c>
    </row>
    <row r="4612" spans="1:4" ht="20.100000000000001" customHeight="1">
      <c r="A4612" s="137">
        <v>5610</v>
      </c>
      <c r="B4612" s="137"/>
      <c r="C4612" s="137" t="s">
        <v>3526</v>
      </c>
      <c r="D4612" s="137" t="s">
        <v>2049</v>
      </c>
    </row>
    <row r="4613" spans="1:4" ht="20.100000000000001" customHeight="1">
      <c r="A4613" s="137">
        <v>5611</v>
      </c>
      <c r="B4613" s="137"/>
      <c r="C4613" s="137" t="s">
        <v>3526</v>
      </c>
      <c r="D4613" s="137" t="s">
        <v>1613</v>
      </c>
    </row>
    <row r="4614" spans="1:4" ht="20.100000000000001" customHeight="1">
      <c r="A4614" s="137">
        <v>5612</v>
      </c>
      <c r="B4614" s="137"/>
      <c r="C4614" s="137" t="s">
        <v>3526</v>
      </c>
      <c r="D4614" s="137" t="s">
        <v>3309</v>
      </c>
    </row>
    <row r="4615" spans="1:4" ht="20.100000000000001" customHeight="1">
      <c r="A4615" s="137">
        <v>5613</v>
      </c>
      <c r="B4615" s="137"/>
      <c r="C4615" s="137" t="s">
        <v>3526</v>
      </c>
      <c r="D4615" s="137" t="s">
        <v>1545</v>
      </c>
    </row>
    <row r="4616" spans="1:4" ht="20.100000000000001" customHeight="1">
      <c r="A4616" s="137">
        <v>5614</v>
      </c>
      <c r="B4616" s="137"/>
      <c r="C4616" s="137" t="s">
        <v>3526</v>
      </c>
      <c r="D4616" s="137" t="s">
        <v>1509</v>
      </c>
    </row>
    <row r="4617" spans="1:4" ht="20.100000000000001" customHeight="1">
      <c r="A4617" s="137">
        <v>5615</v>
      </c>
      <c r="B4617" s="137"/>
      <c r="C4617" s="137" t="s">
        <v>3526</v>
      </c>
      <c r="D4617" s="158"/>
    </row>
    <row r="4618" spans="1:4" ht="20.100000000000001" customHeight="1">
      <c r="A4618" s="137">
        <v>5616</v>
      </c>
      <c r="B4618" s="137"/>
      <c r="C4618" s="137" t="s">
        <v>3526</v>
      </c>
      <c r="D4618" s="158"/>
    </row>
    <row r="4619" spans="1:4" ht="20.100000000000001" customHeight="1">
      <c r="A4619" s="137">
        <v>5617</v>
      </c>
      <c r="B4619" s="137"/>
      <c r="C4619" s="137" t="s">
        <v>3526</v>
      </c>
      <c r="D4619" s="158"/>
    </row>
    <row r="4620" spans="1:4" ht="20.100000000000001" customHeight="1">
      <c r="A4620" s="137">
        <v>5618</v>
      </c>
      <c r="B4620" s="137"/>
      <c r="C4620" s="137" t="s">
        <v>3526</v>
      </c>
      <c r="D4620" s="158"/>
    </row>
    <row r="4621" spans="1:4" ht="20.100000000000001" customHeight="1">
      <c r="A4621" s="137">
        <v>5619</v>
      </c>
      <c r="B4621" s="137"/>
      <c r="C4621" s="137" t="s">
        <v>3526</v>
      </c>
      <c r="D4621" s="158"/>
    </row>
    <row r="4622" spans="1:4" ht="20.100000000000001" customHeight="1">
      <c r="A4622" s="137">
        <v>5620</v>
      </c>
      <c r="B4622" s="137"/>
      <c r="C4622" s="137" t="s">
        <v>3546</v>
      </c>
      <c r="D4622" s="137" t="s">
        <v>3547</v>
      </c>
    </row>
    <row r="4623" spans="1:4" ht="20.100000000000001" customHeight="1">
      <c r="A4623" s="137">
        <v>5621</v>
      </c>
      <c r="B4623" s="137"/>
      <c r="C4623" s="137" t="s">
        <v>3546</v>
      </c>
      <c r="D4623" s="137" t="s">
        <v>3548</v>
      </c>
    </row>
    <row r="4624" spans="1:4" ht="20.100000000000001" customHeight="1">
      <c r="A4624" s="137">
        <v>5622</v>
      </c>
      <c r="B4624" s="137"/>
      <c r="C4624" s="137" t="s">
        <v>3546</v>
      </c>
      <c r="D4624" s="137" t="s">
        <v>3549</v>
      </c>
    </row>
    <row r="4625" spans="1:4" ht="20.100000000000001" customHeight="1">
      <c r="A4625" s="137">
        <v>5623</v>
      </c>
      <c r="B4625" s="137"/>
      <c r="C4625" s="137" t="s">
        <v>3546</v>
      </c>
      <c r="D4625" s="137" t="s">
        <v>3550</v>
      </c>
    </row>
    <row r="4626" spans="1:4" ht="20.100000000000001" customHeight="1">
      <c r="A4626" s="137">
        <v>5624</v>
      </c>
      <c r="B4626" s="137"/>
      <c r="C4626" s="137" t="s">
        <v>3546</v>
      </c>
      <c r="D4626" s="137" t="s">
        <v>3551</v>
      </c>
    </row>
    <row r="4627" spans="1:4" ht="20.100000000000001" customHeight="1">
      <c r="A4627" s="137">
        <v>5625</v>
      </c>
      <c r="B4627" s="137"/>
      <c r="C4627" s="137" t="s">
        <v>3546</v>
      </c>
      <c r="D4627" s="137" t="s">
        <v>3552</v>
      </c>
    </row>
    <row r="4628" spans="1:4" ht="20.100000000000001" customHeight="1">
      <c r="A4628" s="137">
        <v>5626</v>
      </c>
      <c r="B4628" s="137"/>
      <c r="C4628" s="137" t="s">
        <v>3546</v>
      </c>
      <c r="D4628" s="137" t="s">
        <v>3553</v>
      </c>
    </row>
    <row r="4629" spans="1:4" ht="20.100000000000001" customHeight="1">
      <c r="A4629" s="137">
        <v>5627</v>
      </c>
      <c r="B4629" s="137"/>
      <c r="C4629" s="137" t="s">
        <v>3546</v>
      </c>
      <c r="D4629" s="137" t="s">
        <v>3554</v>
      </c>
    </row>
    <row r="4630" spans="1:4" ht="20.100000000000001" customHeight="1">
      <c r="A4630" s="137">
        <v>5628</v>
      </c>
      <c r="B4630" s="137"/>
      <c r="C4630" s="137" t="s">
        <v>3546</v>
      </c>
      <c r="D4630" s="137" t="s">
        <v>3555</v>
      </c>
    </row>
    <row r="4631" spans="1:4" ht="20.100000000000001" customHeight="1">
      <c r="A4631" s="137">
        <v>5629</v>
      </c>
      <c r="B4631" s="137"/>
      <c r="C4631" s="137" t="s">
        <v>3546</v>
      </c>
      <c r="D4631" s="137" t="s">
        <v>3556</v>
      </c>
    </row>
    <row r="4632" spans="1:4" ht="20.100000000000001" customHeight="1">
      <c r="A4632" s="137">
        <v>5630</v>
      </c>
      <c r="B4632" s="137"/>
      <c r="C4632" s="137" t="s">
        <v>3546</v>
      </c>
      <c r="D4632" s="137" t="s">
        <v>3557</v>
      </c>
    </row>
    <row r="4633" spans="1:4" ht="20.100000000000001" customHeight="1">
      <c r="A4633" s="137">
        <v>5631</v>
      </c>
      <c r="B4633" s="137"/>
      <c r="C4633" s="137" t="s">
        <v>3546</v>
      </c>
      <c r="D4633" s="137" t="s">
        <v>3558</v>
      </c>
    </row>
    <row r="4634" spans="1:4" ht="20.100000000000001" customHeight="1">
      <c r="A4634" s="137">
        <v>5632</v>
      </c>
      <c r="B4634" s="137"/>
      <c r="C4634" s="137" t="s">
        <v>3546</v>
      </c>
      <c r="D4634" s="137" t="s">
        <v>1613</v>
      </c>
    </row>
    <row r="4635" spans="1:4" ht="20.100000000000001" customHeight="1">
      <c r="A4635" s="137">
        <v>5633</v>
      </c>
      <c r="B4635" s="137"/>
      <c r="C4635" s="137" t="s">
        <v>3546</v>
      </c>
      <c r="D4635" s="137" t="s">
        <v>1545</v>
      </c>
    </row>
    <row r="4636" spans="1:4" ht="20.100000000000001" customHeight="1">
      <c r="A4636" s="137">
        <v>5634</v>
      </c>
      <c r="B4636" s="137"/>
      <c r="C4636" s="137" t="s">
        <v>3546</v>
      </c>
      <c r="D4636" s="137" t="s">
        <v>1509</v>
      </c>
    </row>
    <row r="4637" spans="1:4" ht="20.100000000000001" customHeight="1">
      <c r="A4637" s="137">
        <v>5635</v>
      </c>
      <c r="B4637" s="137"/>
      <c r="C4637" s="137" t="s">
        <v>3546</v>
      </c>
      <c r="D4637" s="137" t="s">
        <v>1546</v>
      </c>
    </row>
    <row r="4638" spans="1:4" ht="20.100000000000001" customHeight="1">
      <c r="A4638" s="137">
        <v>5636</v>
      </c>
      <c r="B4638" s="137"/>
      <c r="C4638" s="137" t="s">
        <v>3546</v>
      </c>
      <c r="D4638" s="158"/>
    </row>
    <row r="4639" spans="1:4" ht="20.100000000000001" customHeight="1">
      <c r="A4639" s="137">
        <v>5637</v>
      </c>
      <c r="B4639" s="137"/>
      <c r="C4639" s="137" t="s">
        <v>3546</v>
      </c>
      <c r="D4639" s="158"/>
    </row>
    <row r="4640" spans="1:4" ht="20.100000000000001" customHeight="1">
      <c r="A4640" s="137">
        <v>5638</v>
      </c>
      <c r="B4640" s="137"/>
      <c r="C4640" s="137" t="s">
        <v>3546</v>
      </c>
      <c r="D4640" s="158"/>
    </row>
    <row r="4641" spans="1:4" ht="20.100000000000001" customHeight="1">
      <c r="A4641" s="137">
        <v>5639</v>
      </c>
      <c r="B4641" s="137"/>
      <c r="C4641" s="137" t="s">
        <v>3546</v>
      </c>
      <c r="D4641" s="158"/>
    </row>
    <row r="4642" spans="1:4" ht="20.100000000000001" customHeight="1">
      <c r="A4642" s="137">
        <v>5640</v>
      </c>
      <c r="B4642" s="137"/>
      <c r="C4642" s="137" t="s">
        <v>3559</v>
      </c>
      <c r="D4642" s="137" t="s">
        <v>3560</v>
      </c>
    </row>
    <row r="4643" spans="1:4" ht="20.100000000000001" customHeight="1">
      <c r="A4643" s="137">
        <v>5641</v>
      </c>
      <c r="B4643" s="137"/>
      <c r="C4643" s="137" t="s">
        <v>3559</v>
      </c>
      <c r="D4643" s="137" t="s">
        <v>3561</v>
      </c>
    </row>
    <row r="4644" spans="1:4" ht="20.100000000000001" customHeight="1">
      <c r="A4644" s="137">
        <v>5642</v>
      </c>
      <c r="B4644" s="137"/>
      <c r="C4644" s="137" t="s">
        <v>3559</v>
      </c>
      <c r="D4644" s="137" t="s">
        <v>3562</v>
      </c>
    </row>
    <row r="4645" spans="1:4" ht="20.100000000000001" customHeight="1">
      <c r="A4645" s="137">
        <v>5643</v>
      </c>
      <c r="B4645" s="137"/>
      <c r="C4645" s="137" t="s">
        <v>3559</v>
      </c>
      <c r="D4645" s="137" t="s">
        <v>3563</v>
      </c>
    </row>
    <row r="4646" spans="1:4" ht="20.100000000000001" customHeight="1">
      <c r="A4646" s="137">
        <v>5644</v>
      </c>
      <c r="B4646" s="137"/>
      <c r="C4646" s="137" t="s">
        <v>3559</v>
      </c>
      <c r="D4646" s="137" t="s">
        <v>3564</v>
      </c>
    </row>
    <row r="4647" spans="1:4" ht="20.100000000000001" customHeight="1">
      <c r="A4647" s="137">
        <v>5645</v>
      </c>
      <c r="B4647" s="137"/>
      <c r="C4647" s="137" t="s">
        <v>3559</v>
      </c>
      <c r="D4647" s="137" t="s">
        <v>3565</v>
      </c>
    </row>
    <row r="4648" spans="1:4" ht="20.100000000000001" customHeight="1">
      <c r="A4648" s="137">
        <v>5646</v>
      </c>
      <c r="B4648" s="137"/>
      <c r="C4648" s="137" t="s">
        <v>3559</v>
      </c>
      <c r="D4648" s="137" t="s">
        <v>3566</v>
      </c>
    </row>
    <row r="4649" spans="1:4" ht="20.100000000000001" customHeight="1">
      <c r="A4649" s="137">
        <v>5647</v>
      </c>
      <c r="B4649" s="137"/>
      <c r="C4649" s="137" t="s">
        <v>3559</v>
      </c>
      <c r="D4649" s="137" t="s">
        <v>3567</v>
      </c>
    </row>
    <row r="4650" spans="1:4" ht="20.100000000000001" customHeight="1">
      <c r="A4650" s="137">
        <v>5648</v>
      </c>
      <c r="B4650" s="137"/>
      <c r="C4650" s="137" t="s">
        <v>3559</v>
      </c>
      <c r="D4650" s="137" t="s">
        <v>3568</v>
      </c>
    </row>
    <row r="4651" spans="1:4" ht="20.100000000000001" customHeight="1">
      <c r="A4651" s="137">
        <v>5649</v>
      </c>
      <c r="B4651" s="137"/>
      <c r="C4651" s="137" t="s">
        <v>3559</v>
      </c>
      <c r="D4651" s="137" t="s">
        <v>3569</v>
      </c>
    </row>
    <row r="4652" spans="1:4" ht="20.100000000000001" customHeight="1">
      <c r="A4652" s="137">
        <v>5650</v>
      </c>
      <c r="B4652" s="137"/>
      <c r="C4652" s="137" t="s">
        <v>3559</v>
      </c>
      <c r="D4652" s="137" t="s">
        <v>3570</v>
      </c>
    </row>
    <row r="4653" spans="1:4" ht="20.100000000000001" customHeight="1">
      <c r="A4653" s="137">
        <v>5651</v>
      </c>
      <c r="B4653" s="137"/>
      <c r="C4653" s="137" t="s">
        <v>3559</v>
      </c>
      <c r="D4653" s="137" t="s">
        <v>3571</v>
      </c>
    </row>
    <row r="4654" spans="1:4" ht="20.100000000000001" customHeight="1">
      <c r="A4654" s="137">
        <v>5652</v>
      </c>
      <c r="B4654" s="137"/>
      <c r="C4654" s="137" t="s">
        <v>3559</v>
      </c>
      <c r="D4654" s="137" t="s">
        <v>3572</v>
      </c>
    </row>
    <row r="4655" spans="1:4" ht="20.100000000000001" customHeight="1">
      <c r="A4655" s="137">
        <v>5653</v>
      </c>
      <c r="B4655" s="137"/>
      <c r="C4655" s="137" t="s">
        <v>3559</v>
      </c>
      <c r="D4655" s="137" t="s">
        <v>3573</v>
      </c>
    </row>
    <row r="4656" spans="1:4" ht="20.100000000000001" customHeight="1">
      <c r="A4656" s="137">
        <v>5654</v>
      </c>
      <c r="B4656" s="137"/>
      <c r="C4656" s="137" t="s">
        <v>3559</v>
      </c>
      <c r="D4656" s="137" t="s">
        <v>3574</v>
      </c>
    </row>
    <row r="4657" spans="1:4" ht="20.100000000000001" customHeight="1">
      <c r="A4657" s="137">
        <v>5655</v>
      </c>
      <c r="B4657" s="137"/>
      <c r="C4657" s="137" t="s">
        <v>3559</v>
      </c>
      <c r="D4657" s="137" t="s">
        <v>3575</v>
      </c>
    </row>
    <row r="4658" spans="1:4" ht="20.100000000000001" customHeight="1">
      <c r="A4658" s="137">
        <v>5656</v>
      </c>
      <c r="B4658" s="137"/>
      <c r="C4658" s="137" t="s">
        <v>3559</v>
      </c>
      <c r="D4658" s="137" t="s">
        <v>3576</v>
      </c>
    </row>
    <row r="4659" spans="1:4" ht="20.100000000000001" customHeight="1">
      <c r="A4659" s="137">
        <v>5657</v>
      </c>
      <c r="B4659" s="137"/>
      <c r="C4659" s="137" t="s">
        <v>3559</v>
      </c>
      <c r="D4659" s="137" t="s">
        <v>3577</v>
      </c>
    </row>
    <row r="4660" spans="1:4" ht="20.100000000000001" customHeight="1">
      <c r="A4660" s="137">
        <v>5658</v>
      </c>
      <c r="B4660" s="137"/>
      <c r="C4660" s="137" t="s">
        <v>3559</v>
      </c>
      <c r="D4660" s="137" t="s">
        <v>3578</v>
      </c>
    </row>
    <row r="4661" spans="1:4" ht="20.100000000000001" customHeight="1">
      <c r="A4661" s="137">
        <v>5659</v>
      </c>
      <c r="B4661" s="137"/>
      <c r="C4661" s="137" t="s">
        <v>3559</v>
      </c>
      <c r="D4661" s="137" t="s">
        <v>3579</v>
      </c>
    </row>
    <row r="4662" spans="1:4" ht="20.100000000000001" customHeight="1">
      <c r="A4662" s="137">
        <v>5660</v>
      </c>
      <c r="B4662" s="137"/>
      <c r="C4662" s="137" t="s">
        <v>3559</v>
      </c>
      <c r="D4662" s="137" t="s">
        <v>3580</v>
      </c>
    </row>
    <row r="4663" spans="1:4" ht="20.100000000000001" customHeight="1">
      <c r="A4663" s="137">
        <v>5661</v>
      </c>
      <c r="B4663" s="137"/>
      <c r="C4663" s="137" t="s">
        <v>3559</v>
      </c>
      <c r="D4663" s="137" t="s">
        <v>3581</v>
      </c>
    </row>
    <row r="4664" spans="1:4" ht="20.100000000000001" customHeight="1">
      <c r="A4664" s="137">
        <v>5662</v>
      </c>
      <c r="B4664" s="137"/>
      <c r="C4664" s="137" t="s">
        <v>3559</v>
      </c>
      <c r="D4664" s="137" t="s">
        <v>3582</v>
      </c>
    </row>
    <row r="4665" spans="1:4" ht="20.100000000000001" customHeight="1">
      <c r="A4665" s="137">
        <v>5663</v>
      </c>
      <c r="B4665" s="137"/>
      <c r="C4665" s="137" t="s">
        <v>3559</v>
      </c>
      <c r="D4665" s="137" t="s">
        <v>3583</v>
      </c>
    </row>
    <row r="4666" spans="1:4" ht="20.100000000000001" customHeight="1">
      <c r="A4666" s="137">
        <v>5664</v>
      </c>
      <c r="B4666" s="137"/>
      <c r="C4666" s="137" t="s">
        <v>3559</v>
      </c>
      <c r="D4666" s="137" t="s">
        <v>3584</v>
      </c>
    </row>
    <row r="4667" spans="1:4" ht="20.100000000000001" customHeight="1">
      <c r="A4667" s="137">
        <v>5665</v>
      </c>
      <c r="B4667" s="137"/>
      <c r="C4667" s="137" t="s">
        <v>3559</v>
      </c>
      <c r="D4667" s="137" t="s">
        <v>3585</v>
      </c>
    </row>
    <row r="4668" spans="1:4" ht="20.100000000000001" customHeight="1">
      <c r="A4668" s="137">
        <v>5666</v>
      </c>
      <c r="B4668" s="137"/>
      <c r="C4668" s="137" t="s">
        <v>3559</v>
      </c>
      <c r="D4668" s="137" t="s">
        <v>1543</v>
      </c>
    </row>
    <row r="4669" spans="1:4" ht="20.100000000000001" customHeight="1">
      <c r="A4669" s="137">
        <v>5667</v>
      </c>
      <c r="B4669" s="137"/>
      <c r="C4669" s="137" t="s">
        <v>3559</v>
      </c>
      <c r="D4669" s="137" t="s">
        <v>1544</v>
      </c>
    </row>
    <row r="4670" spans="1:4" ht="20.100000000000001" customHeight="1">
      <c r="A4670" s="137">
        <v>5668</v>
      </c>
      <c r="B4670" s="137"/>
      <c r="C4670" s="137" t="s">
        <v>3559</v>
      </c>
      <c r="D4670" s="137" t="s">
        <v>1545</v>
      </c>
    </row>
    <row r="4671" spans="1:4" ht="20.100000000000001" customHeight="1">
      <c r="A4671" s="137">
        <v>5669</v>
      </c>
      <c r="B4671" s="137"/>
      <c r="C4671" s="137" t="s">
        <v>3559</v>
      </c>
      <c r="D4671" s="137" t="s">
        <v>1509</v>
      </c>
    </row>
    <row r="4672" spans="1:4" ht="20.100000000000001" customHeight="1">
      <c r="A4672" s="137">
        <v>5670</v>
      </c>
      <c r="B4672" s="137"/>
      <c r="C4672" s="137" t="s">
        <v>3559</v>
      </c>
      <c r="D4672" s="137" t="s">
        <v>1546</v>
      </c>
    </row>
    <row r="4673" spans="1:4" ht="20.100000000000001" customHeight="1">
      <c r="A4673" s="137">
        <v>5671</v>
      </c>
      <c r="B4673" s="137"/>
      <c r="C4673" s="137" t="s">
        <v>3559</v>
      </c>
      <c r="D4673" s="158"/>
    </row>
    <row r="4674" spans="1:4" ht="20.100000000000001" customHeight="1">
      <c r="A4674" s="137">
        <v>5672</v>
      </c>
      <c r="B4674" s="137"/>
      <c r="C4674" s="137" t="s">
        <v>3559</v>
      </c>
      <c r="D4674" s="158"/>
    </row>
    <row r="4675" spans="1:4" ht="20.100000000000001" customHeight="1">
      <c r="A4675" s="137">
        <v>5673</v>
      </c>
      <c r="B4675" s="137"/>
      <c r="C4675" s="137" t="s">
        <v>3559</v>
      </c>
      <c r="D4675" s="158"/>
    </row>
    <row r="4676" spans="1:4" ht="20.100000000000001" customHeight="1">
      <c r="A4676" s="137">
        <v>5674</v>
      </c>
      <c r="B4676" s="137"/>
      <c r="C4676" s="137" t="s">
        <v>3559</v>
      </c>
      <c r="D4676" s="158"/>
    </row>
    <row r="4677" spans="1:4" ht="20.100000000000001" customHeight="1">
      <c r="A4677" s="137">
        <v>5675</v>
      </c>
      <c r="B4677" s="137"/>
      <c r="C4677" s="137" t="s">
        <v>3559</v>
      </c>
      <c r="D4677" s="158"/>
    </row>
    <row r="4678" spans="1:4" ht="20.100000000000001" customHeight="1">
      <c r="A4678" s="137">
        <v>5676</v>
      </c>
      <c r="B4678" s="137"/>
      <c r="C4678" s="137" t="s">
        <v>3559</v>
      </c>
      <c r="D4678" s="158"/>
    </row>
    <row r="4679" spans="1:4" ht="20.100000000000001" customHeight="1">
      <c r="A4679" s="137">
        <v>5677</v>
      </c>
      <c r="B4679" s="137"/>
      <c r="C4679" s="137" t="s">
        <v>3559</v>
      </c>
      <c r="D4679" s="158"/>
    </row>
    <row r="4680" spans="1:4" ht="20.100000000000001" customHeight="1">
      <c r="A4680" s="137">
        <v>5678</v>
      </c>
      <c r="B4680" s="137"/>
      <c r="C4680" s="137" t="s">
        <v>3559</v>
      </c>
      <c r="D4680" s="158"/>
    </row>
    <row r="4681" spans="1:4" ht="20.100000000000001" customHeight="1">
      <c r="A4681" s="137">
        <v>5679</v>
      </c>
      <c r="B4681" s="137"/>
      <c r="C4681" s="137" t="s">
        <v>3559</v>
      </c>
      <c r="D4681" s="158"/>
    </row>
    <row r="4682" spans="1:4" ht="20.100000000000001" customHeight="1">
      <c r="A4682" s="137">
        <v>5680</v>
      </c>
      <c r="B4682" s="137"/>
      <c r="C4682" s="137" t="s">
        <v>3586</v>
      </c>
      <c r="D4682" s="137" t="s">
        <v>3560</v>
      </c>
    </row>
    <row r="4683" spans="1:4" ht="20.100000000000001" customHeight="1">
      <c r="A4683" s="137">
        <v>5681</v>
      </c>
      <c r="B4683" s="137"/>
      <c r="C4683" s="137" t="s">
        <v>3586</v>
      </c>
      <c r="D4683" s="137" t="s">
        <v>3561</v>
      </c>
    </row>
    <row r="4684" spans="1:4" ht="20.100000000000001" customHeight="1">
      <c r="A4684" s="137">
        <v>5682</v>
      </c>
      <c r="B4684" s="137"/>
      <c r="C4684" s="137" t="s">
        <v>3586</v>
      </c>
      <c r="D4684" s="137" t="s">
        <v>3587</v>
      </c>
    </row>
    <row r="4685" spans="1:4" ht="20.100000000000001" customHeight="1">
      <c r="A4685" s="137">
        <v>5683</v>
      </c>
      <c r="B4685" s="137"/>
      <c r="C4685" s="137" t="s">
        <v>3586</v>
      </c>
      <c r="D4685" s="137" t="s">
        <v>3588</v>
      </c>
    </row>
    <row r="4686" spans="1:4" ht="20.100000000000001" customHeight="1">
      <c r="A4686" s="137">
        <v>5684</v>
      </c>
      <c r="B4686" s="137"/>
      <c r="C4686" s="137" t="s">
        <v>3586</v>
      </c>
      <c r="D4686" s="137" t="s">
        <v>3564</v>
      </c>
    </row>
    <row r="4687" spans="1:4" ht="20.100000000000001" customHeight="1">
      <c r="A4687" s="137">
        <v>5685</v>
      </c>
      <c r="B4687" s="137"/>
      <c r="C4687" s="137" t="s">
        <v>3586</v>
      </c>
      <c r="D4687" s="137" t="s">
        <v>3589</v>
      </c>
    </row>
    <row r="4688" spans="1:4" ht="20.100000000000001" customHeight="1">
      <c r="A4688" s="137">
        <v>5686</v>
      </c>
      <c r="B4688" s="137"/>
      <c r="C4688" s="137" t="s">
        <v>3586</v>
      </c>
      <c r="D4688" s="137" t="s">
        <v>3566</v>
      </c>
    </row>
    <row r="4689" spans="1:4" ht="20.100000000000001" customHeight="1">
      <c r="A4689" s="137">
        <v>5687</v>
      </c>
      <c r="B4689" s="137"/>
      <c r="C4689" s="137" t="s">
        <v>3586</v>
      </c>
      <c r="D4689" s="137" t="s">
        <v>3590</v>
      </c>
    </row>
    <row r="4690" spans="1:4" ht="20.100000000000001" customHeight="1">
      <c r="A4690" s="137">
        <v>5688</v>
      </c>
      <c r="B4690" s="137"/>
      <c r="C4690" s="137" t="s">
        <v>3586</v>
      </c>
      <c r="D4690" s="137" t="s">
        <v>3591</v>
      </c>
    </row>
    <row r="4691" spans="1:4" ht="20.100000000000001" customHeight="1">
      <c r="A4691" s="137">
        <v>5689</v>
      </c>
      <c r="B4691" s="137"/>
      <c r="C4691" s="137" t="s">
        <v>3586</v>
      </c>
      <c r="D4691" s="137" t="s">
        <v>3592</v>
      </c>
    </row>
    <row r="4692" spans="1:4" ht="20.100000000000001" customHeight="1">
      <c r="A4692" s="137">
        <v>5690</v>
      </c>
      <c r="B4692" s="137"/>
      <c r="C4692" s="137" t="s">
        <v>3586</v>
      </c>
      <c r="D4692" s="137" t="s">
        <v>3593</v>
      </c>
    </row>
    <row r="4693" spans="1:4" ht="20.100000000000001" customHeight="1">
      <c r="A4693" s="137">
        <v>5691</v>
      </c>
      <c r="B4693" s="137"/>
      <c r="C4693" s="137" t="s">
        <v>3586</v>
      </c>
      <c r="D4693" s="137" t="s">
        <v>3594</v>
      </c>
    </row>
    <row r="4694" spans="1:4" ht="20.100000000000001" customHeight="1">
      <c r="A4694" s="137">
        <v>5692</v>
      </c>
      <c r="B4694" s="137"/>
      <c r="C4694" s="137" t="s">
        <v>3586</v>
      </c>
      <c r="D4694" s="137" t="s">
        <v>3595</v>
      </c>
    </row>
    <row r="4695" spans="1:4" ht="20.100000000000001" customHeight="1">
      <c r="A4695" s="137">
        <v>5693</v>
      </c>
      <c r="B4695" s="137"/>
      <c r="C4695" s="137" t="s">
        <v>3586</v>
      </c>
      <c r="D4695" s="137" t="s">
        <v>3572</v>
      </c>
    </row>
    <row r="4696" spans="1:4" ht="20.100000000000001" customHeight="1">
      <c r="A4696" s="137">
        <v>5694</v>
      </c>
      <c r="B4696" s="137"/>
      <c r="C4696" s="137" t="s">
        <v>3586</v>
      </c>
      <c r="D4696" s="137" t="s">
        <v>3573</v>
      </c>
    </row>
    <row r="4697" spans="1:4" ht="20.100000000000001" customHeight="1">
      <c r="A4697" s="137">
        <v>5695</v>
      </c>
      <c r="B4697" s="137"/>
      <c r="C4697" s="137" t="s">
        <v>3586</v>
      </c>
      <c r="D4697" s="137" t="s">
        <v>3596</v>
      </c>
    </row>
    <row r="4698" spans="1:4" ht="20.100000000000001" customHeight="1">
      <c r="A4698" s="137">
        <v>5696</v>
      </c>
      <c r="B4698" s="137"/>
      <c r="C4698" s="137" t="s">
        <v>3586</v>
      </c>
      <c r="D4698" s="137" t="s">
        <v>3597</v>
      </c>
    </row>
    <row r="4699" spans="1:4" ht="20.100000000000001" customHeight="1">
      <c r="A4699" s="137">
        <v>5697</v>
      </c>
      <c r="B4699" s="137"/>
      <c r="C4699" s="137" t="s">
        <v>3586</v>
      </c>
      <c r="D4699" s="137" t="s">
        <v>3598</v>
      </c>
    </row>
    <row r="4700" spans="1:4" ht="20.100000000000001" customHeight="1">
      <c r="A4700" s="137">
        <v>5698</v>
      </c>
      <c r="B4700" s="137"/>
      <c r="C4700" s="137" t="s">
        <v>3586</v>
      </c>
      <c r="D4700" s="137" t="s">
        <v>3599</v>
      </c>
    </row>
    <row r="4701" spans="1:4" ht="20.100000000000001" customHeight="1">
      <c r="A4701" s="137">
        <v>5699</v>
      </c>
      <c r="B4701" s="137"/>
      <c r="C4701" s="137" t="s">
        <v>3586</v>
      </c>
      <c r="D4701" s="137" t="s">
        <v>3578</v>
      </c>
    </row>
    <row r="4702" spans="1:4" ht="20.100000000000001" customHeight="1">
      <c r="A4702" s="137">
        <v>5700</v>
      </c>
      <c r="B4702" s="137"/>
      <c r="C4702" s="137" t="s">
        <v>3586</v>
      </c>
      <c r="D4702" s="137" t="s">
        <v>3579</v>
      </c>
    </row>
    <row r="4703" spans="1:4" ht="20.100000000000001" customHeight="1">
      <c r="A4703" s="137">
        <v>5701</v>
      </c>
      <c r="B4703" s="137"/>
      <c r="C4703" s="137" t="s">
        <v>3586</v>
      </c>
      <c r="D4703" s="137" t="s">
        <v>3580</v>
      </c>
    </row>
    <row r="4704" spans="1:4" ht="20.100000000000001" customHeight="1">
      <c r="A4704" s="137">
        <v>5702</v>
      </c>
      <c r="B4704" s="137"/>
      <c r="C4704" s="137" t="s">
        <v>3586</v>
      </c>
      <c r="D4704" s="137" t="s">
        <v>3581</v>
      </c>
    </row>
    <row r="4705" spans="1:4" ht="20.100000000000001" customHeight="1">
      <c r="A4705" s="137">
        <v>5703</v>
      </c>
      <c r="B4705" s="137"/>
      <c r="C4705" s="137" t="s">
        <v>3586</v>
      </c>
      <c r="D4705" s="137" t="s">
        <v>3100</v>
      </c>
    </row>
    <row r="4706" spans="1:4" ht="20.100000000000001" customHeight="1">
      <c r="A4706" s="137">
        <v>5704</v>
      </c>
      <c r="B4706" s="137"/>
      <c r="C4706" s="137" t="s">
        <v>3586</v>
      </c>
      <c r="D4706" s="137" t="s">
        <v>3600</v>
      </c>
    </row>
    <row r="4707" spans="1:4" ht="20.100000000000001" customHeight="1">
      <c r="A4707" s="137">
        <v>5705</v>
      </c>
      <c r="B4707" s="137"/>
      <c r="C4707" s="137" t="s">
        <v>3586</v>
      </c>
      <c r="D4707" s="137" t="s">
        <v>3584</v>
      </c>
    </row>
    <row r="4708" spans="1:4" ht="20.100000000000001" customHeight="1">
      <c r="A4708" s="137">
        <v>5706</v>
      </c>
      <c r="B4708" s="137"/>
      <c r="C4708" s="137" t="s">
        <v>3586</v>
      </c>
      <c r="D4708" s="137" t="s">
        <v>2985</v>
      </c>
    </row>
    <row r="4709" spans="1:4" ht="20.100000000000001" customHeight="1">
      <c r="A4709" s="137">
        <v>5707</v>
      </c>
      <c r="B4709" s="137"/>
      <c r="C4709" s="137" t="s">
        <v>3586</v>
      </c>
      <c r="D4709" s="137" t="s">
        <v>1543</v>
      </c>
    </row>
    <row r="4710" spans="1:4" ht="20.100000000000001" customHeight="1">
      <c r="A4710" s="137">
        <v>5708</v>
      </c>
      <c r="B4710" s="137"/>
      <c r="C4710" s="137" t="s">
        <v>3586</v>
      </c>
      <c r="D4710" s="137" t="s">
        <v>1544</v>
      </c>
    </row>
    <row r="4711" spans="1:4" ht="20.100000000000001" customHeight="1">
      <c r="A4711" s="137">
        <v>5709</v>
      </c>
      <c r="B4711" s="137"/>
      <c r="C4711" s="137" t="s">
        <v>3586</v>
      </c>
      <c r="D4711" s="137" t="s">
        <v>1545</v>
      </c>
    </row>
    <row r="4712" spans="1:4" ht="20.100000000000001" customHeight="1">
      <c r="A4712" s="137">
        <v>5710</v>
      </c>
      <c r="B4712" s="137"/>
      <c r="C4712" s="137" t="s">
        <v>3586</v>
      </c>
      <c r="D4712" s="137" t="s">
        <v>1509</v>
      </c>
    </row>
    <row r="4713" spans="1:4" ht="20.100000000000001" customHeight="1">
      <c r="A4713" s="137">
        <v>5711</v>
      </c>
      <c r="B4713" s="137"/>
      <c r="C4713" s="137" t="s">
        <v>3586</v>
      </c>
      <c r="D4713" s="137" t="s">
        <v>1546</v>
      </c>
    </row>
    <row r="4714" spans="1:4" ht="20.100000000000001" customHeight="1">
      <c r="A4714" s="137">
        <v>5712</v>
      </c>
      <c r="B4714" s="137"/>
      <c r="C4714" s="137" t="s">
        <v>3586</v>
      </c>
      <c r="D4714" s="137" t="s">
        <v>2955</v>
      </c>
    </row>
    <row r="4715" spans="1:4" ht="20.100000000000001" customHeight="1">
      <c r="A4715" s="137">
        <v>5713</v>
      </c>
      <c r="B4715" s="137"/>
      <c r="C4715" s="137" t="s">
        <v>3586</v>
      </c>
      <c r="D4715" s="137" t="s">
        <v>3601</v>
      </c>
    </row>
    <row r="4716" spans="1:4" ht="20.100000000000001" customHeight="1">
      <c r="A4716" s="137">
        <v>5714</v>
      </c>
      <c r="B4716" s="137"/>
      <c r="C4716" s="137" t="s">
        <v>3586</v>
      </c>
      <c r="D4716" s="158"/>
    </row>
    <row r="4717" spans="1:4" ht="20.100000000000001" customHeight="1">
      <c r="A4717" s="137">
        <v>5715</v>
      </c>
      <c r="B4717" s="137"/>
      <c r="C4717" s="137" t="s">
        <v>3586</v>
      </c>
      <c r="D4717" s="158"/>
    </row>
    <row r="4718" spans="1:4" ht="20.100000000000001" customHeight="1">
      <c r="A4718" s="137">
        <v>5716</v>
      </c>
      <c r="B4718" s="137"/>
      <c r="C4718" s="137" t="s">
        <v>3586</v>
      </c>
      <c r="D4718" s="158"/>
    </row>
    <row r="4719" spans="1:4" ht="20.100000000000001" customHeight="1">
      <c r="A4719" s="137">
        <v>5717</v>
      </c>
      <c r="B4719" s="137"/>
      <c r="C4719" s="137" t="s">
        <v>3586</v>
      </c>
      <c r="D4719" s="158"/>
    </row>
    <row r="4720" spans="1:4" ht="20.100000000000001" customHeight="1">
      <c r="A4720" s="137">
        <v>5718</v>
      </c>
      <c r="B4720" s="137"/>
      <c r="C4720" s="137" t="s">
        <v>3586</v>
      </c>
      <c r="D4720" s="158"/>
    </row>
    <row r="4721" spans="1:4" ht="20.100000000000001" customHeight="1">
      <c r="A4721" s="137">
        <v>5719</v>
      </c>
      <c r="B4721" s="137"/>
      <c r="C4721" s="137" t="s">
        <v>3586</v>
      </c>
      <c r="D4721" s="158"/>
    </row>
    <row r="4722" spans="1:4" ht="20.100000000000001" customHeight="1">
      <c r="A4722" s="137">
        <v>5720</v>
      </c>
      <c r="B4722" s="137"/>
      <c r="C4722" s="137" t="s">
        <v>3602</v>
      </c>
      <c r="D4722" s="137" t="s">
        <v>3560</v>
      </c>
    </row>
    <row r="4723" spans="1:4" ht="20.100000000000001" customHeight="1">
      <c r="A4723" s="137">
        <v>5721</v>
      </c>
      <c r="B4723" s="137"/>
      <c r="C4723" s="137" t="s">
        <v>3602</v>
      </c>
      <c r="D4723" s="137" t="s">
        <v>3603</v>
      </c>
    </row>
    <row r="4724" spans="1:4" ht="20.100000000000001" customHeight="1">
      <c r="A4724" s="137">
        <v>5722</v>
      </c>
      <c r="B4724" s="137"/>
      <c r="C4724" s="137" t="s">
        <v>3602</v>
      </c>
      <c r="D4724" s="137" t="s">
        <v>3604</v>
      </c>
    </row>
    <row r="4725" spans="1:4" ht="20.100000000000001" customHeight="1">
      <c r="A4725" s="137">
        <v>5723</v>
      </c>
      <c r="B4725" s="137"/>
      <c r="C4725" s="137" t="s">
        <v>3602</v>
      </c>
      <c r="D4725" s="137" t="s">
        <v>3605</v>
      </c>
    </row>
    <row r="4726" spans="1:4" ht="20.100000000000001" customHeight="1">
      <c r="A4726" s="137">
        <v>5724</v>
      </c>
      <c r="B4726" s="137"/>
      <c r="C4726" s="137" t="s">
        <v>3602</v>
      </c>
      <c r="D4726" s="137" t="s">
        <v>3606</v>
      </c>
    </row>
    <row r="4727" spans="1:4" ht="20.100000000000001" customHeight="1">
      <c r="A4727" s="137">
        <v>5725</v>
      </c>
      <c r="B4727" s="137"/>
      <c r="C4727" s="137" t="s">
        <v>3602</v>
      </c>
      <c r="D4727" s="137" t="s">
        <v>3607</v>
      </c>
    </row>
    <row r="4728" spans="1:4" ht="20.100000000000001" customHeight="1">
      <c r="A4728" s="137">
        <v>5726</v>
      </c>
      <c r="B4728" s="137"/>
      <c r="C4728" s="137" t="s">
        <v>3602</v>
      </c>
      <c r="D4728" s="137" t="s">
        <v>3608</v>
      </c>
    </row>
    <row r="4729" spans="1:4" ht="20.100000000000001" customHeight="1">
      <c r="A4729" s="137">
        <v>5727</v>
      </c>
      <c r="B4729" s="137"/>
      <c r="C4729" s="137" t="s">
        <v>3602</v>
      </c>
      <c r="D4729" s="137" t="s">
        <v>3609</v>
      </c>
    </row>
    <row r="4730" spans="1:4" ht="20.100000000000001" customHeight="1">
      <c r="A4730" s="137">
        <v>5728</v>
      </c>
      <c r="B4730" s="137"/>
      <c r="C4730" s="137" t="s">
        <v>3602</v>
      </c>
      <c r="D4730" s="137" t="s">
        <v>3610</v>
      </c>
    </row>
    <row r="4731" spans="1:4" ht="20.100000000000001" customHeight="1">
      <c r="A4731" s="137">
        <v>5729</v>
      </c>
      <c r="B4731" s="137"/>
      <c r="C4731" s="137" t="s">
        <v>3602</v>
      </c>
      <c r="D4731" s="137" t="s">
        <v>3611</v>
      </c>
    </row>
    <row r="4732" spans="1:4" ht="20.100000000000001" customHeight="1">
      <c r="A4732" s="137">
        <v>5730</v>
      </c>
      <c r="B4732" s="137"/>
      <c r="C4732" s="137" t="s">
        <v>3602</v>
      </c>
      <c r="D4732" s="137" t="s">
        <v>3612</v>
      </c>
    </row>
    <row r="4733" spans="1:4" ht="20.100000000000001" customHeight="1">
      <c r="A4733" s="137">
        <v>5731</v>
      </c>
      <c r="B4733" s="137"/>
      <c r="C4733" s="137" t="s">
        <v>3602</v>
      </c>
      <c r="D4733" s="137" t="s">
        <v>3613</v>
      </c>
    </row>
    <row r="4734" spans="1:4" ht="20.100000000000001" customHeight="1">
      <c r="A4734" s="137">
        <v>5732</v>
      </c>
      <c r="B4734" s="137"/>
      <c r="C4734" s="137" t="s">
        <v>3602</v>
      </c>
      <c r="D4734" s="137" t="s">
        <v>3614</v>
      </c>
    </row>
    <row r="4735" spans="1:4" ht="20.100000000000001" customHeight="1">
      <c r="A4735" s="137">
        <v>5733</v>
      </c>
      <c r="B4735" s="137"/>
      <c r="C4735" s="137" t="s">
        <v>3602</v>
      </c>
      <c r="D4735" s="137" t="s">
        <v>3615</v>
      </c>
    </row>
    <row r="4736" spans="1:4" ht="20.100000000000001" customHeight="1">
      <c r="A4736" s="137">
        <v>5734</v>
      </c>
      <c r="B4736" s="137"/>
      <c r="C4736" s="137" t="s">
        <v>3602</v>
      </c>
      <c r="D4736" s="137" t="s">
        <v>3616</v>
      </c>
    </row>
    <row r="4737" spans="1:4" ht="20.100000000000001" customHeight="1">
      <c r="A4737" s="137">
        <v>5735</v>
      </c>
      <c r="B4737" s="137"/>
      <c r="C4737" s="137" t="s">
        <v>3602</v>
      </c>
      <c r="D4737" s="137" t="s">
        <v>3617</v>
      </c>
    </row>
    <row r="4738" spans="1:4" ht="20.100000000000001" customHeight="1">
      <c r="A4738" s="137">
        <v>5736</v>
      </c>
      <c r="B4738" s="137"/>
      <c r="C4738" s="137" t="s">
        <v>3602</v>
      </c>
      <c r="D4738" s="137" t="s">
        <v>3618</v>
      </c>
    </row>
    <row r="4739" spans="1:4" ht="20.100000000000001" customHeight="1">
      <c r="A4739" s="137">
        <v>5737</v>
      </c>
      <c r="B4739" s="137"/>
      <c r="C4739" s="137" t="s">
        <v>3602</v>
      </c>
      <c r="D4739" s="137" t="s">
        <v>3619</v>
      </c>
    </row>
    <row r="4740" spans="1:4" ht="20.100000000000001" customHeight="1">
      <c r="A4740" s="137">
        <v>5738</v>
      </c>
      <c r="B4740" s="137"/>
      <c r="C4740" s="137" t="s">
        <v>3602</v>
      </c>
      <c r="D4740" s="137" t="s">
        <v>3620</v>
      </c>
    </row>
    <row r="4741" spans="1:4" ht="20.100000000000001" customHeight="1">
      <c r="A4741" s="137">
        <v>5739</v>
      </c>
      <c r="B4741" s="137"/>
      <c r="C4741" s="137" t="s">
        <v>3602</v>
      </c>
      <c r="D4741" s="137" t="s">
        <v>3621</v>
      </c>
    </row>
    <row r="4742" spans="1:4" ht="20.100000000000001" customHeight="1">
      <c r="A4742" s="137">
        <v>5740</v>
      </c>
      <c r="B4742" s="137"/>
      <c r="C4742" s="137" t="s">
        <v>3602</v>
      </c>
      <c r="D4742" s="137" t="s">
        <v>3622</v>
      </c>
    </row>
    <row r="4743" spans="1:4" ht="20.100000000000001" customHeight="1">
      <c r="A4743" s="137">
        <v>5741</v>
      </c>
      <c r="B4743" s="137"/>
      <c r="C4743" s="137" t="s">
        <v>3602</v>
      </c>
      <c r="D4743" s="137" t="s">
        <v>3623</v>
      </c>
    </row>
    <row r="4744" spans="1:4" ht="20.100000000000001" customHeight="1">
      <c r="A4744" s="137">
        <v>5742</v>
      </c>
      <c r="B4744" s="137"/>
      <c r="C4744" s="137" t="s">
        <v>3602</v>
      </c>
      <c r="D4744" s="137" t="s">
        <v>1542</v>
      </c>
    </row>
    <row r="4745" spans="1:4" ht="20.100000000000001" customHeight="1">
      <c r="A4745" s="137">
        <v>5743</v>
      </c>
      <c r="B4745" s="137"/>
      <c r="C4745" s="137" t="s">
        <v>3602</v>
      </c>
      <c r="D4745" s="137" t="s">
        <v>3624</v>
      </c>
    </row>
    <row r="4746" spans="1:4" ht="20.100000000000001" customHeight="1">
      <c r="A4746" s="137">
        <v>5744</v>
      </c>
      <c r="B4746" s="137"/>
      <c r="C4746" s="137" t="s">
        <v>3602</v>
      </c>
      <c r="D4746" s="137" t="s">
        <v>3625</v>
      </c>
    </row>
    <row r="4747" spans="1:4" ht="20.100000000000001" customHeight="1">
      <c r="A4747" s="137">
        <v>5745</v>
      </c>
      <c r="B4747" s="137"/>
      <c r="C4747" s="137" t="s">
        <v>3602</v>
      </c>
      <c r="D4747" s="137" t="s">
        <v>1543</v>
      </c>
    </row>
    <row r="4748" spans="1:4" ht="20.100000000000001" customHeight="1">
      <c r="A4748" s="137">
        <v>5746</v>
      </c>
      <c r="B4748" s="137"/>
      <c r="C4748" s="137" t="s">
        <v>3602</v>
      </c>
      <c r="D4748" s="137" t="s">
        <v>1545</v>
      </c>
    </row>
    <row r="4749" spans="1:4" ht="20.100000000000001" customHeight="1">
      <c r="A4749" s="137">
        <v>5747</v>
      </c>
      <c r="B4749" s="137"/>
      <c r="C4749" s="137" t="s">
        <v>3602</v>
      </c>
      <c r="D4749" s="137" t="s">
        <v>1509</v>
      </c>
    </row>
    <row r="4750" spans="1:4" ht="20.100000000000001" customHeight="1">
      <c r="A4750" s="137">
        <v>5748</v>
      </c>
      <c r="B4750" s="137"/>
      <c r="C4750" s="137" t="s">
        <v>3602</v>
      </c>
      <c r="D4750" s="137" t="s">
        <v>1546</v>
      </c>
    </row>
    <row r="4751" spans="1:4" ht="20.100000000000001" customHeight="1">
      <c r="A4751" s="137">
        <v>5749</v>
      </c>
      <c r="B4751" s="137"/>
      <c r="C4751" s="137" t="s">
        <v>3602</v>
      </c>
      <c r="D4751" s="158"/>
    </row>
    <row r="4752" spans="1:4" ht="20.100000000000001" customHeight="1">
      <c r="A4752" s="137">
        <v>5750</v>
      </c>
      <c r="B4752" s="137"/>
      <c r="C4752" s="137" t="s">
        <v>3626</v>
      </c>
      <c r="D4752" s="137" t="s">
        <v>3228</v>
      </c>
    </row>
    <row r="4753" spans="1:4" ht="20.100000000000001" customHeight="1">
      <c r="A4753" s="137">
        <v>5751</v>
      </c>
      <c r="B4753" s="137"/>
      <c r="C4753" s="137" t="s">
        <v>3626</v>
      </c>
      <c r="D4753" s="137" t="s">
        <v>3627</v>
      </c>
    </row>
    <row r="4754" spans="1:4" ht="20.100000000000001" customHeight="1">
      <c r="A4754" s="137">
        <v>5752</v>
      </c>
      <c r="B4754" s="137"/>
      <c r="C4754" s="137" t="s">
        <v>3626</v>
      </c>
      <c r="D4754" s="137" t="s">
        <v>3628</v>
      </c>
    </row>
    <row r="4755" spans="1:4" ht="20.100000000000001" customHeight="1">
      <c r="A4755" s="137">
        <v>5753</v>
      </c>
      <c r="B4755" s="137"/>
      <c r="C4755" s="137" t="s">
        <v>3626</v>
      </c>
      <c r="D4755" s="137" t="s">
        <v>3629</v>
      </c>
    </row>
    <row r="4756" spans="1:4" ht="20.100000000000001" customHeight="1">
      <c r="A4756" s="137">
        <v>5754</v>
      </c>
      <c r="B4756" s="137"/>
      <c r="C4756" s="137" t="s">
        <v>3626</v>
      </c>
      <c r="D4756" s="137" t="s">
        <v>3630</v>
      </c>
    </row>
    <row r="4757" spans="1:4" ht="20.100000000000001" customHeight="1">
      <c r="A4757" s="137">
        <v>5755</v>
      </c>
      <c r="B4757" s="137"/>
      <c r="C4757" s="137" t="s">
        <v>3626</v>
      </c>
      <c r="D4757" s="137" t="s">
        <v>3631</v>
      </c>
    </row>
    <row r="4758" spans="1:4" ht="20.100000000000001" customHeight="1">
      <c r="A4758" s="137">
        <v>5756</v>
      </c>
      <c r="B4758" s="137"/>
      <c r="C4758" s="137" t="s">
        <v>3626</v>
      </c>
      <c r="D4758" s="137" t="s">
        <v>3632</v>
      </c>
    </row>
    <row r="4759" spans="1:4" ht="20.100000000000001" customHeight="1">
      <c r="A4759" s="137">
        <v>5757</v>
      </c>
      <c r="B4759" s="137"/>
      <c r="C4759" s="137" t="s">
        <v>3626</v>
      </c>
      <c r="D4759" s="137" t="s">
        <v>3633</v>
      </c>
    </row>
    <row r="4760" spans="1:4" ht="20.100000000000001" customHeight="1">
      <c r="A4760" s="137">
        <v>5758</v>
      </c>
      <c r="B4760" s="137"/>
      <c r="C4760" s="137" t="s">
        <v>3626</v>
      </c>
      <c r="D4760" s="137" t="s">
        <v>3634</v>
      </c>
    </row>
    <row r="4761" spans="1:4" ht="20.100000000000001" customHeight="1">
      <c r="A4761" s="137">
        <v>5759</v>
      </c>
      <c r="B4761" s="137"/>
      <c r="C4761" s="137" t="s">
        <v>3626</v>
      </c>
      <c r="D4761" s="137" t="s">
        <v>3635</v>
      </c>
    </row>
    <row r="4762" spans="1:4" ht="20.100000000000001" customHeight="1">
      <c r="A4762" s="137">
        <v>5760</v>
      </c>
      <c r="B4762" s="137"/>
      <c r="C4762" s="137" t="s">
        <v>3626</v>
      </c>
      <c r="D4762" s="137" t="s">
        <v>3636</v>
      </c>
    </row>
    <row r="4763" spans="1:4" ht="20.100000000000001" customHeight="1">
      <c r="A4763" s="137">
        <v>5761</v>
      </c>
      <c r="B4763" s="137"/>
      <c r="C4763" s="137" t="s">
        <v>3626</v>
      </c>
      <c r="D4763" s="137" t="s">
        <v>3637</v>
      </c>
    </row>
    <row r="4764" spans="1:4" ht="20.100000000000001" customHeight="1">
      <c r="A4764" s="137">
        <v>5762</v>
      </c>
      <c r="B4764" s="137"/>
      <c r="C4764" s="137" t="s">
        <v>3626</v>
      </c>
      <c r="D4764" s="137" t="s">
        <v>3086</v>
      </c>
    </row>
    <row r="4765" spans="1:4" ht="20.100000000000001" customHeight="1">
      <c r="A4765" s="137">
        <v>5763</v>
      </c>
      <c r="B4765" s="137"/>
      <c r="C4765" s="137" t="s">
        <v>3626</v>
      </c>
      <c r="D4765" s="137" t="s">
        <v>3638</v>
      </c>
    </row>
    <row r="4766" spans="1:4" ht="20.100000000000001" customHeight="1">
      <c r="A4766" s="137">
        <v>5764</v>
      </c>
      <c r="B4766" s="137"/>
      <c r="C4766" s="137" t="s">
        <v>3626</v>
      </c>
      <c r="D4766" s="137" t="s">
        <v>3069</v>
      </c>
    </row>
    <row r="4767" spans="1:4" ht="20.100000000000001" customHeight="1">
      <c r="A4767" s="137">
        <v>5765</v>
      </c>
      <c r="B4767" s="137"/>
      <c r="C4767" s="137" t="s">
        <v>3626</v>
      </c>
      <c r="D4767" s="137" t="s">
        <v>3639</v>
      </c>
    </row>
    <row r="4768" spans="1:4" ht="20.100000000000001" customHeight="1">
      <c r="A4768" s="137">
        <v>5766</v>
      </c>
      <c r="B4768" s="137"/>
      <c r="C4768" s="137" t="s">
        <v>3626</v>
      </c>
      <c r="D4768" s="137" t="s">
        <v>3640</v>
      </c>
    </row>
    <row r="4769" spans="1:4" ht="20.100000000000001" customHeight="1">
      <c r="A4769" s="137">
        <v>5767</v>
      </c>
      <c r="B4769" s="137"/>
      <c r="C4769" s="137" t="s">
        <v>3626</v>
      </c>
      <c r="D4769" s="137" t="s">
        <v>3641</v>
      </c>
    </row>
    <row r="4770" spans="1:4" ht="20.100000000000001" customHeight="1">
      <c r="A4770" s="137">
        <v>5768</v>
      </c>
      <c r="B4770" s="137"/>
      <c r="C4770" s="137" t="s">
        <v>3626</v>
      </c>
      <c r="D4770" s="137" t="s">
        <v>3642</v>
      </c>
    </row>
    <row r="4771" spans="1:4" ht="20.100000000000001" customHeight="1">
      <c r="A4771" s="137">
        <v>5769</v>
      </c>
      <c r="B4771" s="137"/>
      <c r="C4771" s="137" t="s">
        <v>3626</v>
      </c>
      <c r="D4771" s="137" t="s">
        <v>3643</v>
      </c>
    </row>
    <row r="4772" spans="1:4" ht="20.100000000000001" customHeight="1">
      <c r="A4772" s="137">
        <v>5770</v>
      </c>
      <c r="B4772" s="137"/>
      <c r="C4772" s="137" t="s">
        <v>3626</v>
      </c>
      <c r="D4772" s="137" t="s">
        <v>3644</v>
      </c>
    </row>
    <row r="4773" spans="1:4" ht="20.100000000000001" customHeight="1">
      <c r="A4773" s="137">
        <v>5771</v>
      </c>
      <c r="B4773" s="137"/>
      <c r="C4773" s="137" t="s">
        <v>3626</v>
      </c>
      <c r="D4773" s="137" t="s">
        <v>3645</v>
      </c>
    </row>
    <row r="4774" spans="1:4" ht="20.100000000000001" customHeight="1">
      <c r="A4774" s="137">
        <v>5772</v>
      </c>
      <c r="B4774" s="137"/>
      <c r="C4774" s="137" t="s">
        <v>3626</v>
      </c>
      <c r="D4774" s="137" t="s">
        <v>3646</v>
      </c>
    </row>
    <row r="4775" spans="1:4" ht="20.100000000000001" customHeight="1">
      <c r="A4775" s="137">
        <v>5773</v>
      </c>
      <c r="B4775" s="137"/>
      <c r="C4775" s="137" t="s">
        <v>3626</v>
      </c>
      <c r="D4775" s="137" t="s">
        <v>3647</v>
      </c>
    </row>
    <row r="4776" spans="1:4" ht="20.100000000000001" customHeight="1">
      <c r="A4776" s="137">
        <v>5774</v>
      </c>
      <c r="B4776" s="137"/>
      <c r="C4776" s="137" t="s">
        <v>3626</v>
      </c>
      <c r="D4776" s="137" t="s">
        <v>3648</v>
      </c>
    </row>
    <row r="4777" spans="1:4" ht="20.100000000000001" customHeight="1">
      <c r="A4777" s="137">
        <v>5775</v>
      </c>
      <c r="B4777" s="137"/>
      <c r="C4777" s="137" t="s">
        <v>3626</v>
      </c>
      <c r="D4777" s="137" t="s">
        <v>3649</v>
      </c>
    </row>
    <row r="4778" spans="1:4" ht="20.100000000000001" customHeight="1">
      <c r="A4778" s="137">
        <v>5776</v>
      </c>
      <c r="B4778" s="137"/>
      <c r="C4778" s="137" t="s">
        <v>3626</v>
      </c>
      <c r="D4778" s="137" t="s">
        <v>3650</v>
      </c>
    </row>
    <row r="4779" spans="1:4" ht="20.100000000000001" customHeight="1">
      <c r="A4779" s="137">
        <v>5777</v>
      </c>
      <c r="B4779" s="137"/>
      <c r="C4779" s="137" t="s">
        <v>3626</v>
      </c>
      <c r="D4779" s="137" t="s">
        <v>3651</v>
      </c>
    </row>
    <row r="4780" spans="1:4" ht="20.100000000000001" customHeight="1">
      <c r="A4780" s="137">
        <v>5778</v>
      </c>
      <c r="B4780" s="137"/>
      <c r="C4780" s="137" t="s">
        <v>3626</v>
      </c>
      <c r="D4780" s="137" t="s">
        <v>3652</v>
      </c>
    </row>
    <row r="4781" spans="1:4" ht="20.100000000000001" customHeight="1">
      <c r="A4781" s="137">
        <v>5779</v>
      </c>
      <c r="B4781" s="137"/>
      <c r="C4781" s="137" t="s">
        <v>3626</v>
      </c>
      <c r="D4781" s="137" t="s">
        <v>3102</v>
      </c>
    </row>
    <row r="4782" spans="1:4" ht="20.100000000000001" customHeight="1">
      <c r="A4782" s="137">
        <v>5780</v>
      </c>
      <c r="B4782" s="137"/>
      <c r="C4782" s="137" t="s">
        <v>3626</v>
      </c>
      <c r="D4782" s="137" t="s">
        <v>1542</v>
      </c>
    </row>
    <row r="4783" spans="1:4" ht="20.100000000000001" customHeight="1">
      <c r="A4783" s="137">
        <v>5781</v>
      </c>
      <c r="B4783" s="137"/>
      <c r="C4783" s="137" t="s">
        <v>3626</v>
      </c>
      <c r="D4783" s="137" t="s">
        <v>1543</v>
      </c>
    </row>
    <row r="4784" spans="1:4" ht="20.100000000000001" customHeight="1">
      <c r="A4784" s="137">
        <v>5782</v>
      </c>
      <c r="B4784" s="137"/>
      <c r="C4784" s="137" t="s">
        <v>3626</v>
      </c>
      <c r="D4784" s="137" t="s">
        <v>1544</v>
      </c>
    </row>
    <row r="4785" spans="1:4" ht="20.100000000000001" customHeight="1">
      <c r="A4785" s="137">
        <v>5783</v>
      </c>
      <c r="B4785" s="137"/>
      <c r="C4785" s="137" t="s">
        <v>3626</v>
      </c>
      <c r="D4785" s="137" t="s">
        <v>1545</v>
      </c>
    </row>
    <row r="4786" spans="1:4" ht="20.100000000000001" customHeight="1">
      <c r="A4786" s="137">
        <v>5784</v>
      </c>
      <c r="B4786" s="137"/>
      <c r="C4786" s="137" t="s">
        <v>3626</v>
      </c>
      <c r="D4786" s="137" t="s">
        <v>1509</v>
      </c>
    </row>
    <row r="4787" spans="1:4" ht="20.100000000000001" customHeight="1">
      <c r="A4787" s="137">
        <v>5785</v>
      </c>
      <c r="B4787" s="137"/>
      <c r="C4787" s="137" t="s">
        <v>3626</v>
      </c>
      <c r="D4787" s="137" t="s">
        <v>1546</v>
      </c>
    </row>
    <row r="4788" spans="1:4" ht="20.100000000000001" customHeight="1">
      <c r="A4788" s="137">
        <v>5786</v>
      </c>
      <c r="B4788" s="137"/>
      <c r="C4788" s="137" t="s">
        <v>3626</v>
      </c>
      <c r="D4788" s="158"/>
    </row>
    <row r="4789" spans="1:4" ht="20.100000000000001" customHeight="1">
      <c r="A4789" s="137">
        <v>5787</v>
      </c>
      <c r="B4789" s="137"/>
      <c r="C4789" s="137" t="s">
        <v>3626</v>
      </c>
      <c r="D4789" s="158"/>
    </row>
    <row r="4790" spans="1:4" ht="20.100000000000001" customHeight="1">
      <c r="A4790" s="137">
        <v>5788</v>
      </c>
      <c r="B4790" s="137"/>
      <c r="C4790" s="137" t="s">
        <v>3626</v>
      </c>
      <c r="D4790" s="158"/>
    </row>
    <row r="4791" spans="1:4" ht="20.100000000000001" customHeight="1">
      <c r="A4791" s="137">
        <v>5789</v>
      </c>
      <c r="B4791" s="137"/>
      <c r="C4791" s="137" t="s">
        <v>3626</v>
      </c>
      <c r="D4791" s="158"/>
    </row>
    <row r="4792" spans="1:4" ht="20.100000000000001" customHeight="1">
      <c r="A4792" s="137">
        <v>5790</v>
      </c>
      <c r="B4792" s="137"/>
      <c r="C4792" s="137" t="s">
        <v>3653</v>
      </c>
      <c r="D4792" s="137" t="s">
        <v>3228</v>
      </c>
    </row>
    <row r="4793" spans="1:4" ht="20.100000000000001" customHeight="1">
      <c r="A4793" s="137">
        <v>5791</v>
      </c>
      <c r="B4793" s="137"/>
      <c r="C4793" s="137" t="s">
        <v>3653</v>
      </c>
      <c r="D4793" s="137" t="s">
        <v>3654</v>
      </c>
    </row>
    <row r="4794" spans="1:4" ht="20.100000000000001" customHeight="1">
      <c r="A4794" s="137">
        <v>5792</v>
      </c>
      <c r="B4794" s="137"/>
      <c r="C4794" s="137" t="s">
        <v>3653</v>
      </c>
      <c r="D4794" s="137" t="s">
        <v>3655</v>
      </c>
    </row>
    <row r="4795" spans="1:4" ht="20.100000000000001" customHeight="1">
      <c r="A4795" s="137">
        <v>5793</v>
      </c>
      <c r="B4795" s="137"/>
      <c r="C4795" s="137" t="s">
        <v>3653</v>
      </c>
      <c r="D4795" s="137" t="s">
        <v>3656</v>
      </c>
    </row>
    <row r="4796" spans="1:4" ht="20.100000000000001" customHeight="1">
      <c r="A4796" s="137">
        <v>5794</v>
      </c>
      <c r="B4796" s="137"/>
      <c r="C4796" s="137" t="s">
        <v>3653</v>
      </c>
      <c r="D4796" s="137" t="s">
        <v>3657</v>
      </c>
    </row>
    <row r="4797" spans="1:4" ht="20.100000000000001" customHeight="1">
      <c r="A4797" s="137">
        <v>5795</v>
      </c>
      <c r="B4797" s="137"/>
      <c r="C4797" s="137" t="s">
        <v>3653</v>
      </c>
      <c r="D4797" s="137" t="s">
        <v>3658</v>
      </c>
    </row>
    <row r="4798" spans="1:4" ht="20.100000000000001" customHeight="1">
      <c r="A4798" s="137">
        <v>5796</v>
      </c>
      <c r="B4798" s="137"/>
      <c r="C4798" s="137" t="s">
        <v>3653</v>
      </c>
      <c r="D4798" s="137" t="s">
        <v>3659</v>
      </c>
    </row>
    <row r="4799" spans="1:4" ht="20.100000000000001" customHeight="1">
      <c r="A4799" s="137">
        <v>5797</v>
      </c>
      <c r="B4799" s="137"/>
      <c r="C4799" s="137" t="s">
        <v>3653</v>
      </c>
      <c r="D4799" s="137" t="s">
        <v>3660</v>
      </c>
    </row>
    <row r="4800" spans="1:4" ht="20.100000000000001" customHeight="1">
      <c r="A4800" s="137">
        <v>5798</v>
      </c>
      <c r="B4800" s="137"/>
      <c r="C4800" s="137" t="s">
        <v>3653</v>
      </c>
      <c r="D4800" s="137" t="s">
        <v>3661</v>
      </c>
    </row>
    <row r="4801" spans="1:4" ht="20.100000000000001" customHeight="1">
      <c r="A4801" s="137">
        <v>5799</v>
      </c>
      <c r="B4801" s="137"/>
      <c r="C4801" s="137" t="s">
        <v>3653</v>
      </c>
      <c r="D4801" s="137" t="s">
        <v>3662</v>
      </c>
    </row>
    <row r="4802" spans="1:4" ht="20.100000000000001" customHeight="1">
      <c r="A4802" s="137">
        <v>5800</v>
      </c>
      <c r="B4802" s="137"/>
      <c r="C4802" s="137" t="s">
        <v>3653</v>
      </c>
      <c r="D4802" s="137" t="s">
        <v>3663</v>
      </c>
    </row>
    <row r="4803" spans="1:4" ht="20.100000000000001" customHeight="1">
      <c r="A4803" s="137">
        <v>5801</v>
      </c>
      <c r="B4803" s="137"/>
      <c r="C4803" s="137" t="s">
        <v>3653</v>
      </c>
      <c r="D4803" s="137" t="s">
        <v>3664</v>
      </c>
    </row>
    <row r="4804" spans="1:4" ht="20.100000000000001" customHeight="1">
      <c r="A4804" s="137">
        <v>5802</v>
      </c>
      <c r="B4804" s="137"/>
      <c r="C4804" s="137" t="s">
        <v>3653</v>
      </c>
      <c r="D4804" s="137" t="s">
        <v>3064</v>
      </c>
    </row>
    <row r="4805" spans="1:4" ht="20.100000000000001" customHeight="1">
      <c r="A4805" s="137">
        <v>5803</v>
      </c>
      <c r="B4805" s="137"/>
      <c r="C4805" s="137" t="s">
        <v>3653</v>
      </c>
      <c r="D4805" s="137" t="s">
        <v>3665</v>
      </c>
    </row>
    <row r="4806" spans="1:4" ht="20.100000000000001" customHeight="1">
      <c r="A4806" s="137">
        <v>5804</v>
      </c>
      <c r="B4806" s="137"/>
      <c r="C4806" s="137" t="s">
        <v>3653</v>
      </c>
      <c r="D4806" s="137" t="s">
        <v>3666</v>
      </c>
    </row>
    <row r="4807" spans="1:4" ht="20.100000000000001" customHeight="1">
      <c r="A4807" s="137">
        <v>5805</v>
      </c>
      <c r="B4807" s="137"/>
      <c r="C4807" s="137" t="s">
        <v>3653</v>
      </c>
      <c r="D4807" s="137" t="s">
        <v>3667</v>
      </c>
    </row>
    <row r="4808" spans="1:4" ht="20.100000000000001" customHeight="1">
      <c r="A4808" s="137">
        <v>5806</v>
      </c>
      <c r="B4808" s="137"/>
      <c r="C4808" s="137" t="s">
        <v>3653</v>
      </c>
      <c r="D4808" s="137" t="s">
        <v>3668</v>
      </c>
    </row>
    <row r="4809" spans="1:4" ht="20.100000000000001" customHeight="1">
      <c r="A4809" s="137">
        <v>5807</v>
      </c>
      <c r="B4809" s="137"/>
      <c r="C4809" s="137" t="s">
        <v>3653</v>
      </c>
      <c r="D4809" s="137" t="s">
        <v>3669</v>
      </c>
    </row>
    <row r="4810" spans="1:4" ht="20.100000000000001" customHeight="1">
      <c r="A4810" s="137">
        <v>5808</v>
      </c>
      <c r="B4810" s="137"/>
      <c r="C4810" s="137" t="s">
        <v>3653</v>
      </c>
      <c r="D4810" s="137" t="s">
        <v>3670</v>
      </c>
    </row>
    <row r="4811" spans="1:4" ht="20.100000000000001" customHeight="1">
      <c r="A4811" s="137">
        <v>5809</v>
      </c>
      <c r="B4811" s="137"/>
      <c r="C4811" s="137" t="s">
        <v>3653</v>
      </c>
      <c r="D4811" s="137" t="s">
        <v>3671</v>
      </c>
    </row>
    <row r="4812" spans="1:4" ht="20.100000000000001" customHeight="1">
      <c r="A4812" s="137">
        <v>5810</v>
      </c>
      <c r="B4812" s="137"/>
      <c r="C4812" s="137" t="s">
        <v>3653</v>
      </c>
      <c r="D4812" s="137" t="s">
        <v>3644</v>
      </c>
    </row>
    <row r="4813" spans="1:4" ht="20.100000000000001" customHeight="1">
      <c r="A4813" s="137">
        <v>5811</v>
      </c>
      <c r="B4813" s="137"/>
      <c r="C4813" s="137" t="s">
        <v>3653</v>
      </c>
      <c r="D4813" s="137" t="s">
        <v>3672</v>
      </c>
    </row>
    <row r="4814" spans="1:4" ht="20.100000000000001" customHeight="1">
      <c r="A4814" s="137">
        <v>5812</v>
      </c>
      <c r="B4814" s="137"/>
      <c r="C4814" s="137" t="s">
        <v>3653</v>
      </c>
      <c r="D4814" s="137" t="s">
        <v>3645</v>
      </c>
    </row>
    <row r="4815" spans="1:4" ht="20.100000000000001" customHeight="1">
      <c r="A4815" s="137">
        <v>5813</v>
      </c>
      <c r="B4815" s="137"/>
      <c r="C4815" s="137" t="s">
        <v>3653</v>
      </c>
      <c r="D4815" s="137" t="s">
        <v>3673</v>
      </c>
    </row>
    <row r="4816" spans="1:4" ht="20.100000000000001" customHeight="1">
      <c r="A4816" s="137">
        <v>5814</v>
      </c>
      <c r="B4816" s="137"/>
      <c r="C4816" s="137" t="s">
        <v>3653</v>
      </c>
      <c r="D4816" s="137" t="s">
        <v>3674</v>
      </c>
    </row>
    <row r="4817" spans="1:4" ht="20.100000000000001" customHeight="1">
      <c r="A4817" s="137">
        <v>5815</v>
      </c>
      <c r="B4817" s="137"/>
      <c r="C4817" s="137" t="s">
        <v>3653</v>
      </c>
      <c r="D4817" s="137" t="s">
        <v>3675</v>
      </c>
    </row>
    <row r="4818" spans="1:4" ht="20.100000000000001" customHeight="1">
      <c r="A4818" s="137">
        <v>5816</v>
      </c>
      <c r="B4818" s="137"/>
      <c r="C4818" s="137" t="s">
        <v>3653</v>
      </c>
      <c r="D4818" s="137" t="s">
        <v>3676</v>
      </c>
    </row>
    <row r="4819" spans="1:4" ht="20.100000000000001" customHeight="1">
      <c r="A4819" s="137">
        <v>5817</v>
      </c>
      <c r="B4819" s="137"/>
      <c r="C4819" s="137" t="s">
        <v>3653</v>
      </c>
      <c r="D4819" s="137" t="s">
        <v>3677</v>
      </c>
    </row>
    <row r="4820" spans="1:4" ht="20.100000000000001" customHeight="1">
      <c r="A4820" s="137">
        <v>5818</v>
      </c>
      <c r="B4820" s="137"/>
      <c r="C4820" s="137" t="s">
        <v>3653</v>
      </c>
      <c r="D4820" s="137" t="s">
        <v>3678</v>
      </c>
    </row>
    <row r="4821" spans="1:4" ht="20.100000000000001" customHeight="1">
      <c r="A4821" s="137">
        <v>5819</v>
      </c>
      <c r="B4821" s="137"/>
      <c r="C4821" s="137" t="s">
        <v>3653</v>
      </c>
      <c r="D4821" s="137" t="s">
        <v>3679</v>
      </c>
    </row>
    <row r="4822" spans="1:4" ht="20.100000000000001" customHeight="1">
      <c r="A4822" s="137">
        <v>5820</v>
      </c>
      <c r="B4822" s="137"/>
      <c r="C4822" s="137" t="s">
        <v>3653</v>
      </c>
      <c r="D4822" s="137" t="s">
        <v>3680</v>
      </c>
    </row>
    <row r="4823" spans="1:4" ht="20.100000000000001" customHeight="1">
      <c r="A4823" s="137">
        <v>5821</v>
      </c>
      <c r="B4823" s="137"/>
      <c r="C4823" s="137" t="s">
        <v>3653</v>
      </c>
      <c r="D4823" s="137" t="s">
        <v>1544</v>
      </c>
    </row>
    <row r="4824" spans="1:4" ht="20.100000000000001" customHeight="1">
      <c r="A4824" s="137">
        <v>5822</v>
      </c>
      <c r="B4824" s="137"/>
      <c r="C4824" s="137" t="s">
        <v>3653</v>
      </c>
      <c r="D4824" s="137" t="s">
        <v>1545</v>
      </c>
    </row>
    <row r="4825" spans="1:4" ht="20.100000000000001" customHeight="1">
      <c r="A4825" s="137">
        <v>5823</v>
      </c>
      <c r="B4825" s="137"/>
      <c r="C4825" s="137" t="s">
        <v>3653</v>
      </c>
      <c r="D4825" s="137" t="s">
        <v>1509</v>
      </c>
    </row>
    <row r="4826" spans="1:4" ht="20.100000000000001" customHeight="1">
      <c r="A4826" s="137">
        <v>5824</v>
      </c>
      <c r="B4826" s="137"/>
      <c r="C4826" s="137" t="s">
        <v>3653</v>
      </c>
      <c r="D4826" s="137" t="s">
        <v>1546</v>
      </c>
    </row>
    <row r="4827" spans="1:4" ht="20.100000000000001" customHeight="1">
      <c r="A4827" s="137">
        <v>5825</v>
      </c>
      <c r="B4827" s="137"/>
      <c r="C4827" s="137" t="s">
        <v>3653</v>
      </c>
      <c r="D4827" s="158"/>
    </row>
    <row r="4828" spans="1:4" ht="20.100000000000001" customHeight="1">
      <c r="A4828" s="137">
        <v>5826</v>
      </c>
      <c r="B4828" s="137"/>
      <c r="C4828" s="137" t="s">
        <v>3653</v>
      </c>
      <c r="D4828" s="158"/>
    </row>
    <row r="4829" spans="1:4" ht="20.100000000000001" customHeight="1">
      <c r="A4829" s="137">
        <v>5827</v>
      </c>
      <c r="B4829" s="137"/>
      <c r="C4829" s="137" t="s">
        <v>3653</v>
      </c>
      <c r="D4829" s="158"/>
    </row>
    <row r="4830" spans="1:4" ht="20.100000000000001" customHeight="1">
      <c r="A4830" s="137">
        <v>5828</v>
      </c>
      <c r="B4830" s="137"/>
      <c r="C4830" s="137" t="s">
        <v>3653</v>
      </c>
      <c r="D4830" s="158"/>
    </row>
    <row r="4831" spans="1:4" ht="20.100000000000001" customHeight="1">
      <c r="A4831" s="137">
        <v>5829</v>
      </c>
      <c r="B4831" s="137"/>
      <c r="C4831" s="137" t="s">
        <v>3653</v>
      </c>
      <c r="D4831" s="158"/>
    </row>
    <row r="4832" spans="1:4" ht="20.100000000000001" customHeight="1">
      <c r="A4832" s="137">
        <v>5830</v>
      </c>
      <c r="B4832" s="137"/>
      <c r="C4832" s="137" t="s">
        <v>3681</v>
      </c>
      <c r="D4832" s="137" t="s">
        <v>3682</v>
      </c>
    </row>
    <row r="4833" spans="1:4" ht="20.100000000000001" customHeight="1">
      <c r="A4833" s="137">
        <v>5831</v>
      </c>
      <c r="B4833" s="137"/>
      <c r="C4833" s="137" t="s">
        <v>3681</v>
      </c>
      <c r="D4833" s="137" t="s">
        <v>3683</v>
      </c>
    </row>
    <row r="4834" spans="1:4" ht="20.100000000000001" customHeight="1">
      <c r="A4834" s="137">
        <v>5832</v>
      </c>
      <c r="B4834" s="137"/>
      <c r="C4834" s="137" t="s">
        <v>3681</v>
      </c>
      <c r="D4834" s="137" t="s">
        <v>3684</v>
      </c>
    </row>
    <row r="4835" spans="1:4" ht="20.100000000000001" customHeight="1">
      <c r="A4835" s="137">
        <v>5833</v>
      </c>
      <c r="B4835" s="137"/>
      <c r="C4835" s="137" t="s">
        <v>3681</v>
      </c>
      <c r="D4835" s="137" t="s">
        <v>3685</v>
      </c>
    </row>
    <row r="4836" spans="1:4" ht="20.100000000000001" customHeight="1">
      <c r="A4836" s="137">
        <v>5834</v>
      </c>
      <c r="B4836" s="137"/>
      <c r="C4836" s="137" t="s">
        <v>3681</v>
      </c>
      <c r="D4836" s="137" t="s">
        <v>3686</v>
      </c>
    </row>
    <row r="4837" spans="1:4" ht="20.100000000000001" customHeight="1">
      <c r="A4837" s="137">
        <v>5835</v>
      </c>
      <c r="B4837" s="137"/>
      <c r="C4837" s="137" t="s">
        <v>3681</v>
      </c>
      <c r="D4837" s="137" t="s">
        <v>3687</v>
      </c>
    </row>
    <row r="4838" spans="1:4" ht="20.100000000000001" customHeight="1">
      <c r="A4838" s="137">
        <v>5836</v>
      </c>
      <c r="B4838" s="137"/>
      <c r="C4838" s="137" t="s">
        <v>3681</v>
      </c>
      <c r="D4838" s="137" t="s">
        <v>3688</v>
      </c>
    </row>
    <row r="4839" spans="1:4" ht="20.100000000000001" customHeight="1">
      <c r="A4839" s="137">
        <v>5837</v>
      </c>
      <c r="B4839" s="137"/>
      <c r="C4839" s="137" t="s">
        <v>3681</v>
      </c>
      <c r="D4839" s="137" t="s">
        <v>3689</v>
      </c>
    </row>
    <row r="4840" spans="1:4" ht="20.100000000000001" customHeight="1">
      <c r="A4840" s="137">
        <v>5838</v>
      </c>
      <c r="B4840" s="137"/>
      <c r="C4840" s="137" t="s">
        <v>3681</v>
      </c>
      <c r="D4840" s="137" t="s">
        <v>3690</v>
      </c>
    </row>
    <row r="4841" spans="1:4" ht="20.100000000000001" customHeight="1">
      <c r="A4841" s="137">
        <v>5839</v>
      </c>
      <c r="B4841" s="137"/>
      <c r="C4841" s="137" t="s">
        <v>3681</v>
      </c>
      <c r="D4841" s="137" t="s">
        <v>3691</v>
      </c>
    </row>
    <row r="4842" spans="1:4" ht="20.100000000000001" customHeight="1">
      <c r="A4842" s="137">
        <v>5840</v>
      </c>
      <c r="B4842" s="137"/>
      <c r="C4842" s="137" t="s">
        <v>3681</v>
      </c>
      <c r="D4842" s="137" t="s">
        <v>3692</v>
      </c>
    </row>
    <row r="4843" spans="1:4" ht="20.100000000000001" customHeight="1">
      <c r="A4843" s="137">
        <v>5841</v>
      </c>
      <c r="B4843" s="137"/>
      <c r="C4843" s="137" t="s">
        <v>3681</v>
      </c>
      <c r="D4843" s="137" t="s">
        <v>1264</v>
      </c>
    </row>
    <row r="4844" spans="1:4" ht="20.100000000000001" customHeight="1">
      <c r="A4844" s="137">
        <v>5842</v>
      </c>
      <c r="B4844" s="137"/>
      <c r="C4844" s="137" t="s">
        <v>3681</v>
      </c>
      <c r="D4844" s="137" t="s">
        <v>3693</v>
      </c>
    </row>
    <row r="4845" spans="1:4" ht="20.100000000000001" customHeight="1">
      <c r="A4845" s="137">
        <v>5843</v>
      </c>
      <c r="B4845" s="137"/>
      <c r="C4845" s="137" t="s">
        <v>3681</v>
      </c>
      <c r="D4845" s="137" t="s">
        <v>1545</v>
      </c>
    </row>
    <row r="4846" spans="1:4" ht="20.100000000000001" customHeight="1">
      <c r="A4846" s="137">
        <v>5844</v>
      </c>
      <c r="B4846" s="137"/>
      <c r="C4846" s="137" t="s">
        <v>3681</v>
      </c>
      <c r="D4846" s="137" t="s">
        <v>1509</v>
      </c>
    </row>
    <row r="4847" spans="1:4" ht="20.100000000000001" customHeight="1">
      <c r="A4847" s="137">
        <v>5845</v>
      </c>
      <c r="B4847" s="137"/>
      <c r="C4847" s="137" t="s">
        <v>3681</v>
      </c>
      <c r="D4847" s="137" t="s">
        <v>1546</v>
      </c>
    </row>
    <row r="4848" spans="1:4" ht="20.100000000000001" customHeight="1">
      <c r="A4848" s="137">
        <v>5846</v>
      </c>
      <c r="B4848" s="137"/>
      <c r="C4848" s="137" t="s">
        <v>3681</v>
      </c>
      <c r="D4848" s="158"/>
    </row>
    <row r="4849" spans="1:4" ht="20.100000000000001" customHeight="1">
      <c r="A4849" s="137">
        <v>5847</v>
      </c>
      <c r="B4849" s="137"/>
      <c r="C4849" s="137" t="s">
        <v>3681</v>
      </c>
      <c r="D4849" s="158"/>
    </row>
    <row r="4850" spans="1:4" ht="20.100000000000001" customHeight="1">
      <c r="A4850" s="137">
        <v>5848</v>
      </c>
      <c r="B4850" s="137"/>
      <c r="C4850" s="137" t="s">
        <v>3681</v>
      </c>
      <c r="D4850" s="158"/>
    </row>
    <row r="4851" spans="1:4" ht="20.100000000000001" customHeight="1">
      <c r="A4851" s="137">
        <v>5849</v>
      </c>
      <c r="B4851" s="137"/>
      <c r="C4851" s="137" t="s">
        <v>3681</v>
      </c>
      <c r="D4851" s="158"/>
    </row>
    <row r="4852" spans="1:4" ht="20.100000000000001" customHeight="1">
      <c r="A4852" s="137">
        <v>5850</v>
      </c>
      <c r="B4852" s="137"/>
      <c r="C4852" s="137" t="s">
        <v>3694</v>
      </c>
      <c r="D4852" s="137" t="s">
        <v>3128</v>
      </c>
    </row>
    <row r="4853" spans="1:4" ht="20.100000000000001" customHeight="1">
      <c r="A4853" s="137">
        <v>5851</v>
      </c>
      <c r="B4853" s="137"/>
      <c r="C4853" s="137" t="s">
        <v>3694</v>
      </c>
      <c r="D4853" s="137" t="s">
        <v>3695</v>
      </c>
    </row>
    <row r="4854" spans="1:4" ht="20.100000000000001" customHeight="1">
      <c r="A4854" s="137">
        <v>5852</v>
      </c>
      <c r="B4854" s="137"/>
      <c r="C4854" s="137" t="s">
        <v>3694</v>
      </c>
      <c r="D4854" s="137" t="s">
        <v>3696</v>
      </c>
    </row>
    <row r="4855" spans="1:4" ht="20.100000000000001" customHeight="1">
      <c r="A4855" s="137">
        <v>5853</v>
      </c>
      <c r="B4855" s="137"/>
      <c r="C4855" s="137" t="s">
        <v>3694</v>
      </c>
      <c r="D4855" s="137" t="s">
        <v>3134</v>
      </c>
    </row>
    <row r="4856" spans="1:4" ht="20.100000000000001" customHeight="1">
      <c r="A4856" s="137">
        <v>5854</v>
      </c>
      <c r="B4856" s="137"/>
      <c r="C4856" s="137" t="s">
        <v>3694</v>
      </c>
      <c r="D4856" s="137" t="s">
        <v>3697</v>
      </c>
    </row>
    <row r="4857" spans="1:4" ht="20.100000000000001" customHeight="1">
      <c r="A4857" s="137">
        <v>5855</v>
      </c>
      <c r="B4857" s="137"/>
      <c r="C4857" s="137" t="s">
        <v>3694</v>
      </c>
      <c r="D4857" s="137" t="s">
        <v>3136</v>
      </c>
    </row>
    <row r="4858" spans="1:4" ht="20.100000000000001" customHeight="1">
      <c r="A4858" s="137">
        <v>5856</v>
      </c>
      <c r="B4858" s="137"/>
      <c r="C4858" s="137" t="s">
        <v>3694</v>
      </c>
      <c r="D4858" s="137" t="s">
        <v>3137</v>
      </c>
    </row>
    <row r="4859" spans="1:4" ht="20.100000000000001" customHeight="1">
      <c r="A4859" s="137">
        <v>5857</v>
      </c>
      <c r="B4859" s="137"/>
      <c r="C4859" s="137" t="s">
        <v>3694</v>
      </c>
      <c r="D4859" s="137" t="s">
        <v>3138</v>
      </c>
    </row>
    <row r="4860" spans="1:4" ht="20.100000000000001" customHeight="1">
      <c r="A4860" s="137">
        <v>5858</v>
      </c>
      <c r="B4860" s="137"/>
      <c r="C4860" s="137" t="s">
        <v>3694</v>
      </c>
      <c r="D4860" s="137" t="s">
        <v>3139</v>
      </c>
    </row>
    <row r="4861" spans="1:4" ht="20.100000000000001" customHeight="1">
      <c r="A4861" s="137">
        <v>5859</v>
      </c>
      <c r="B4861" s="137"/>
      <c r="C4861" s="137" t="s">
        <v>3694</v>
      </c>
      <c r="D4861" s="137" t="s">
        <v>3698</v>
      </c>
    </row>
    <row r="4862" spans="1:4" ht="20.100000000000001" customHeight="1">
      <c r="A4862" s="137">
        <v>5860</v>
      </c>
      <c r="B4862" s="137"/>
      <c r="C4862" s="137" t="s">
        <v>3694</v>
      </c>
      <c r="D4862" s="137" t="s">
        <v>3141</v>
      </c>
    </row>
    <row r="4863" spans="1:4" ht="20.100000000000001" customHeight="1">
      <c r="A4863" s="137">
        <v>5861</v>
      </c>
      <c r="B4863" s="137"/>
      <c r="C4863" s="137" t="s">
        <v>3694</v>
      </c>
      <c r="D4863" s="137" t="s">
        <v>3142</v>
      </c>
    </row>
    <row r="4864" spans="1:4" ht="20.100000000000001" customHeight="1">
      <c r="A4864" s="137">
        <v>5862</v>
      </c>
      <c r="B4864" s="137"/>
      <c r="C4864" s="137" t="s">
        <v>3694</v>
      </c>
      <c r="D4864" s="137" t="s">
        <v>3143</v>
      </c>
    </row>
    <row r="4865" spans="1:4" ht="20.100000000000001" customHeight="1">
      <c r="A4865" s="137">
        <v>5863</v>
      </c>
      <c r="B4865" s="137"/>
      <c r="C4865" s="137" t="s">
        <v>3694</v>
      </c>
      <c r="D4865" s="137" t="s">
        <v>3699</v>
      </c>
    </row>
    <row r="4866" spans="1:4" ht="20.100000000000001" customHeight="1">
      <c r="A4866" s="137">
        <v>5864</v>
      </c>
      <c r="B4866" s="137"/>
      <c r="C4866" s="137" t="s">
        <v>3694</v>
      </c>
      <c r="D4866" s="137" t="s">
        <v>3145</v>
      </c>
    </row>
    <row r="4867" spans="1:4" ht="20.100000000000001" customHeight="1">
      <c r="A4867" s="137">
        <v>5865</v>
      </c>
      <c r="B4867" s="137"/>
      <c r="C4867" s="137" t="s">
        <v>3694</v>
      </c>
      <c r="D4867" s="137" t="s">
        <v>3700</v>
      </c>
    </row>
    <row r="4868" spans="1:4" ht="20.100000000000001" customHeight="1">
      <c r="A4868" s="137">
        <v>5866</v>
      </c>
      <c r="B4868" s="137"/>
      <c r="C4868" s="137" t="s">
        <v>3694</v>
      </c>
      <c r="D4868" s="137" t="s">
        <v>3148</v>
      </c>
    </row>
    <row r="4869" spans="1:4" ht="20.100000000000001" customHeight="1">
      <c r="A4869" s="137">
        <v>5867</v>
      </c>
      <c r="B4869" s="137"/>
      <c r="C4869" s="137" t="s">
        <v>3694</v>
      </c>
      <c r="D4869" s="137" t="s">
        <v>3149</v>
      </c>
    </row>
    <row r="4870" spans="1:4" ht="20.100000000000001" customHeight="1">
      <c r="A4870" s="137">
        <v>5868</v>
      </c>
      <c r="B4870" s="137"/>
      <c r="C4870" s="137" t="s">
        <v>3694</v>
      </c>
      <c r="D4870" s="137" t="s">
        <v>1545</v>
      </c>
    </row>
    <row r="4871" spans="1:4" ht="20.100000000000001" customHeight="1">
      <c r="A4871" s="137">
        <v>5869</v>
      </c>
      <c r="B4871" s="137"/>
      <c r="C4871" s="137" t="s">
        <v>3694</v>
      </c>
      <c r="D4871" s="137" t="s">
        <v>1509</v>
      </c>
    </row>
    <row r="4872" spans="1:4" ht="20.100000000000001" customHeight="1">
      <c r="A4872" s="137">
        <v>5870</v>
      </c>
      <c r="B4872" s="137"/>
      <c r="C4872" s="137" t="s">
        <v>3694</v>
      </c>
      <c r="D4872" s="137" t="s">
        <v>1546</v>
      </c>
    </row>
    <row r="4873" spans="1:4" ht="20.100000000000001" customHeight="1">
      <c r="A4873" s="137">
        <v>5871</v>
      </c>
      <c r="B4873" s="137"/>
      <c r="C4873" s="137" t="s">
        <v>3694</v>
      </c>
      <c r="D4873" s="158"/>
    </row>
    <row r="4874" spans="1:4" ht="20.100000000000001" customHeight="1">
      <c r="A4874" s="137">
        <v>5872</v>
      </c>
      <c r="B4874" s="137"/>
      <c r="C4874" s="137" t="s">
        <v>3694</v>
      </c>
      <c r="D4874" s="158"/>
    </row>
    <row r="4875" spans="1:4" ht="20.100000000000001" customHeight="1">
      <c r="A4875" s="137">
        <v>5873</v>
      </c>
      <c r="B4875" s="137"/>
      <c r="C4875" s="137" t="s">
        <v>3694</v>
      </c>
      <c r="D4875" s="158"/>
    </row>
    <row r="4876" spans="1:4" ht="20.100000000000001" customHeight="1">
      <c r="A4876" s="137">
        <v>5874</v>
      </c>
      <c r="B4876" s="137"/>
      <c r="C4876" s="137" t="s">
        <v>3694</v>
      </c>
      <c r="D4876" s="158"/>
    </row>
    <row r="4877" spans="1:4" ht="20.100000000000001" customHeight="1">
      <c r="A4877" s="137">
        <v>5875</v>
      </c>
      <c r="B4877" s="137"/>
      <c r="C4877" s="137" t="s">
        <v>3694</v>
      </c>
      <c r="D4877" s="158"/>
    </row>
    <row r="4878" spans="1:4" ht="20.100000000000001" customHeight="1">
      <c r="A4878" s="137">
        <v>5876</v>
      </c>
      <c r="B4878" s="137"/>
      <c r="C4878" s="137" t="s">
        <v>3694</v>
      </c>
      <c r="D4878" s="158"/>
    </row>
    <row r="4879" spans="1:4" ht="20.100000000000001" customHeight="1">
      <c r="A4879" s="137">
        <v>5877</v>
      </c>
      <c r="B4879" s="137"/>
      <c r="C4879" s="137" t="s">
        <v>3694</v>
      </c>
      <c r="D4879" s="158"/>
    </row>
    <row r="4880" spans="1:4" ht="20.100000000000001" customHeight="1">
      <c r="A4880" s="137">
        <v>5878</v>
      </c>
      <c r="B4880" s="137"/>
      <c r="C4880" s="137" t="s">
        <v>3694</v>
      </c>
      <c r="D4880" s="158"/>
    </row>
    <row r="4881" spans="1:4" ht="20.100000000000001" customHeight="1">
      <c r="A4881" s="137">
        <v>5879</v>
      </c>
      <c r="B4881" s="137"/>
      <c r="C4881" s="137" t="s">
        <v>3694</v>
      </c>
      <c r="D4881" s="158"/>
    </row>
    <row r="4882" spans="1:4" ht="20.100000000000001" customHeight="1">
      <c r="A4882" s="137">
        <v>5880</v>
      </c>
      <c r="B4882" s="137"/>
      <c r="C4882" s="137" t="s">
        <v>3701</v>
      </c>
      <c r="D4882" s="137" t="s">
        <v>3702</v>
      </c>
    </row>
    <row r="4883" spans="1:4" ht="20.100000000000001" customHeight="1">
      <c r="A4883" s="137">
        <v>5881</v>
      </c>
      <c r="B4883" s="137"/>
      <c r="C4883" s="137" t="s">
        <v>3701</v>
      </c>
      <c r="D4883" s="137" t="s">
        <v>3703</v>
      </c>
    </row>
    <row r="4884" spans="1:4" ht="20.100000000000001" customHeight="1">
      <c r="A4884" s="137">
        <v>5882</v>
      </c>
      <c r="B4884" s="137"/>
      <c r="C4884" s="137" t="s">
        <v>3701</v>
      </c>
      <c r="D4884" s="137" t="s">
        <v>3704</v>
      </c>
    </row>
    <row r="4885" spans="1:4" ht="20.100000000000001" customHeight="1">
      <c r="A4885" s="137">
        <v>5883</v>
      </c>
      <c r="B4885" s="137"/>
      <c r="C4885" s="137" t="s">
        <v>3701</v>
      </c>
      <c r="D4885" s="137" t="s">
        <v>3705</v>
      </c>
    </row>
    <row r="4886" spans="1:4" ht="20.100000000000001" customHeight="1">
      <c r="A4886" s="137">
        <v>5884</v>
      </c>
      <c r="B4886" s="137"/>
      <c r="C4886" s="137" t="s">
        <v>3701</v>
      </c>
      <c r="D4886" s="137" t="s">
        <v>3706</v>
      </c>
    </row>
    <row r="4887" spans="1:4" ht="20.100000000000001" customHeight="1">
      <c r="A4887" s="137">
        <v>5885</v>
      </c>
      <c r="B4887" s="137"/>
      <c r="C4887" s="137" t="s">
        <v>3701</v>
      </c>
      <c r="D4887" s="137" t="s">
        <v>3707</v>
      </c>
    </row>
    <row r="4888" spans="1:4" ht="20.100000000000001" customHeight="1">
      <c r="A4888" s="137">
        <v>5886</v>
      </c>
      <c r="B4888" s="137"/>
      <c r="C4888" s="137" t="s">
        <v>3701</v>
      </c>
      <c r="D4888" s="137" t="s">
        <v>3708</v>
      </c>
    </row>
    <row r="4889" spans="1:4" ht="20.100000000000001" customHeight="1">
      <c r="A4889" s="137">
        <v>5887</v>
      </c>
      <c r="B4889" s="137"/>
      <c r="C4889" s="137" t="s">
        <v>3701</v>
      </c>
      <c r="D4889" s="137" t="s">
        <v>3709</v>
      </c>
    </row>
    <row r="4890" spans="1:4" ht="20.100000000000001" customHeight="1">
      <c r="A4890" s="137">
        <v>5888</v>
      </c>
      <c r="B4890" s="137"/>
      <c r="C4890" s="137" t="s">
        <v>3701</v>
      </c>
      <c r="D4890" s="137" t="s">
        <v>3710</v>
      </c>
    </row>
    <row r="4891" spans="1:4" ht="20.100000000000001" customHeight="1">
      <c r="A4891" s="137">
        <v>5889</v>
      </c>
      <c r="B4891" s="137"/>
      <c r="C4891" s="137" t="s">
        <v>3701</v>
      </c>
      <c r="D4891" s="137" t="s">
        <v>3711</v>
      </c>
    </row>
    <row r="4892" spans="1:4" ht="20.100000000000001" customHeight="1">
      <c r="A4892" s="137">
        <v>5890</v>
      </c>
      <c r="B4892" s="137"/>
      <c r="C4892" s="137" t="s">
        <v>3701</v>
      </c>
      <c r="D4892" s="137" t="s">
        <v>3712</v>
      </c>
    </row>
    <row r="4893" spans="1:4" ht="20.100000000000001" customHeight="1">
      <c r="A4893" s="137">
        <v>5891</v>
      </c>
      <c r="B4893" s="137"/>
      <c r="C4893" s="137" t="s">
        <v>3701</v>
      </c>
      <c r="D4893" s="137" t="s">
        <v>3713</v>
      </c>
    </row>
    <row r="4894" spans="1:4" ht="20.100000000000001" customHeight="1">
      <c r="A4894" s="137">
        <v>5892</v>
      </c>
      <c r="B4894" s="137"/>
      <c r="C4894" s="137" t="s">
        <v>3701</v>
      </c>
      <c r="D4894" s="137" t="s">
        <v>3714</v>
      </c>
    </row>
    <row r="4895" spans="1:4" ht="20.100000000000001" customHeight="1">
      <c r="A4895" s="137">
        <v>5893</v>
      </c>
      <c r="B4895" s="137"/>
      <c r="C4895" s="137" t="s">
        <v>3701</v>
      </c>
      <c r="D4895" s="137" t="s">
        <v>3715</v>
      </c>
    </row>
    <row r="4896" spans="1:4" ht="20.100000000000001" customHeight="1">
      <c r="A4896" s="137">
        <v>5894</v>
      </c>
      <c r="B4896" s="137"/>
      <c r="C4896" s="137" t="s">
        <v>3701</v>
      </c>
      <c r="D4896" s="137" t="s">
        <v>3716</v>
      </c>
    </row>
    <row r="4897" spans="1:4" ht="20.100000000000001" customHeight="1">
      <c r="A4897" s="137">
        <v>5895</v>
      </c>
      <c r="B4897" s="137"/>
      <c r="C4897" s="137" t="s">
        <v>3701</v>
      </c>
      <c r="D4897" s="137" t="s">
        <v>3717</v>
      </c>
    </row>
    <row r="4898" spans="1:4" ht="20.100000000000001" customHeight="1">
      <c r="A4898" s="137">
        <v>5896</v>
      </c>
      <c r="B4898" s="137"/>
      <c r="C4898" s="137" t="s">
        <v>3701</v>
      </c>
      <c r="D4898" s="137" t="s">
        <v>3718</v>
      </c>
    </row>
    <row r="4899" spans="1:4" ht="20.100000000000001" customHeight="1">
      <c r="A4899" s="137">
        <v>5897</v>
      </c>
      <c r="B4899" s="137"/>
      <c r="C4899" s="137" t="s">
        <v>3701</v>
      </c>
      <c r="D4899" s="137" t="s">
        <v>3719</v>
      </c>
    </row>
    <row r="4900" spans="1:4" ht="20.100000000000001" customHeight="1">
      <c r="A4900" s="137">
        <v>5898</v>
      </c>
      <c r="B4900" s="137"/>
      <c r="C4900" s="137" t="s">
        <v>3701</v>
      </c>
      <c r="D4900" s="137" t="s">
        <v>1545</v>
      </c>
    </row>
    <row r="4901" spans="1:4" ht="20.100000000000001" customHeight="1">
      <c r="A4901" s="137">
        <v>5899</v>
      </c>
      <c r="B4901" s="137"/>
      <c r="C4901" s="137" t="s">
        <v>3701</v>
      </c>
      <c r="D4901" s="137" t="s">
        <v>1509</v>
      </c>
    </row>
    <row r="4902" spans="1:4" ht="20.100000000000001" customHeight="1">
      <c r="A4902" s="137">
        <v>5900</v>
      </c>
      <c r="B4902" s="137"/>
      <c r="C4902" s="137" t="s">
        <v>3701</v>
      </c>
      <c r="D4902" s="137" t="s">
        <v>1546</v>
      </c>
    </row>
    <row r="4903" spans="1:4" ht="20.100000000000001" customHeight="1">
      <c r="A4903" s="137">
        <v>5901</v>
      </c>
      <c r="B4903" s="137"/>
      <c r="C4903" s="137" t="s">
        <v>3701</v>
      </c>
      <c r="D4903" s="158"/>
    </row>
    <row r="4904" spans="1:4" ht="20.100000000000001" customHeight="1">
      <c r="A4904" s="137">
        <v>5902</v>
      </c>
      <c r="B4904" s="137"/>
      <c r="C4904" s="137" t="s">
        <v>3701</v>
      </c>
      <c r="D4904" s="158"/>
    </row>
    <row r="4905" spans="1:4" ht="20.100000000000001" customHeight="1">
      <c r="A4905" s="137">
        <v>5903</v>
      </c>
      <c r="B4905" s="137"/>
      <c r="C4905" s="137" t="s">
        <v>3701</v>
      </c>
      <c r="D4905" s="158"/>
    </row>
    <row r="4906" spans="1:4" ht="20.100000000000001" customHeight="1">
      <c r="A4906" s="137">
        <v>5904</v>
      </c>
      <c r="B4906" s="137"/>
      <c r="C4906" s="137" t="s">
        <v>3701</v>
      </c>
      <c r="D4906" s="158"/>
    </row>
    <row r="4907" spans="1:4" ht="20.100000000000001" customHeight="1">
      <c r="A4907" s="137">
        <v>5905</v>
      </c>
      <c r="B4907" s="137"/>
      <c r="C4907" s="137" t="s">
        <v>3701</v>
      </c>
      <c r="D4907" s="158"/>
    </row>
    <row r="4908" spans="1:4" ht="20.100000000000001" customHeight="1">
      <c r="A4908" s="137">
        <v>5906</v>
      </c>
      <c r="B4908" s="137"/>
      <c r="C4908" s="137" t="s">
        <v>3701</v>
      </c>
      <c r="D4908" s="158"/>
    </row>
    <row r="4909" spans="1:4" ht="20.100000000000001" customHeight="1">
      <c r="A4909" s="137">
        <v>5907</v>
      </c>
      <c r="B4909" s="137"/>
      <c r="C4909" s="137" t="s">
        <v>3701</v>
      </c>
      <c r="D4909" s="158"/>
    </row>
    <row r="4910" spans="1:4" ht="20.100000000000001" customHeight="1">
      <c r="A4910" s="137">
        <v>5908</v>
      </c>
      <c r="B4910" s="137"/>
      <c r="C4910" s="137" t="s">
        <v>3701</v>
      </c>
      <c r="D4910" s="158"/>
    </row>
    <row r="4911" spans="1:4" ht="20.100000000000001" customHeight="1">
      <c r="A4911" s="137">
        <v>5909</v>
      </c>
      <c r="B4911" s="137"/>
      <c r="C4911" s="137" t="s">
        <v>3701</v>
      </c>
      <c r="D4911" s="158"/>
    </row>
    <row r="4912" spans="1:4" ht="20.100000000000001" customHeight="1">
      <c r="A4912" s="137">
        <v>5910</v>
      </c>
      <c r="B4912" s="137"/>
      <c r="C4912" s="137" t="s">
        <v>3720</v>
      </c>
      <c r="D4912" s="137" t="s">
        <v>2987</v>
      </c>
    </row>
    <row r="4913" spans="1:4" ht="20.100000000000001" customHeight="1">
      <c r="A4913" s="137">
        <v>5911</v>
      </c>
      <c r="B4913" s="137"/>
      <c r="C4913" s="137" t="s">
        <v>3720</v>
      </c>
      <c r="D4913" s="137" t="s">
        <v>3721</v>
      </c>
    </row>
    <row r="4914" spans="1:4" ht="20.100000000000001" customHeight="1">
      <c r="A4914" s="137">
        <v>5912</v>
      </c>
      <c r="B4914" s="137"/>
      <c r="C4914" s="137" t="s">
        <v>3720</v>
      </c>
      <c r="D4914" s="137" t="s">
        <v>3722</v>
      </c>
    </row>
    <row r="4915" spans="1:4" ht="20.100000000000001" customHeight="1">
      <c r="A4915" s="137">
        <v>5913</v>
      </c>
      <c r="B4915" s="137"/>
      <c r="C4915" s="137" t="s">
        <v>3720</v>
      </c>
      <c r="D4915" s="137" t="s">
        <v>3723</v>
      </c>
    </row>
    <row r="4916" spans="1:4" ht="20.100000000000001" customHeight="1">
      <c r="A4916" s="137">
        <v>5914</v>
      </c>
      <c r="B4916" s="137"/>
      <c r="C4916" s="137" t="s">
        <v>3720</v>
      </c>
      <c r="D4916" s="137" t="s">
        <v>3724</v>
      </c>
    </row>
    <row r="4917" spans="1:4" ht="20.100000000000001" customHeight="1">
      <c r="A4917" s="137">
        <v>5915</v>
      </c>
      <c r="B4917" s="137"/>
      <c r="C4917" s="137" t="s">
        <v>3720</v>
      </c>
      <c r="D4917" s="137" t="s">
        <v>3725</v>
      </c>
    </row>
    <row r="4918" spans="1:4" ht="20.100000000000001" customHeight="1">
      <c r="A4918" s="137">
        <v>5916</v>
      </c>
      <c r="B4918" s="137"/>
      <c r="C4918" s="137" t="s">
        <v>3720</v>
      </c>
      <c r="D4918" s="137" t="s">
        <v>3726</v>
      </c>
    </row>
    <row r="4919" spans="1:4" ht="20.100000000000001" customHeight="1">
      <c r="A4919" s="137">
        <v>5917</v>
      </c>
      <c r="B4919" s="137"/>
      <c r="C4919" s="137" t="s">
        <v>3720</v>
      </c>
      <c r="D4919" s="137" t="s">
        <v>3727</v>
      </c>
    </row>
    <row r="4920" spans="1:4" ht="20.100000000000001" customHeight="1">
      <c r="A4920" s="137">
        <v>5918</v>
      </c>
      <c r="B4920" s="137"/>
      <c r="C4920" s="137" t="s">
        <v>3720</v>
      </c>
      <c r="D4920" s="137" t="s">
        <v>3728</v>
      </c>
    </row>
    <row r="4921" spans="1:4" ht="20.100000000000001" customHeight="1">
      <c r="A4921" s="137">
        <v>5919</v>
      </c>
      <c r="B4921" s="137"/>
      <c r="C4921" s="137" t="s">
        <v>3720</v>
      </c>
      <c r="D4921" s="137" t="s">
        <v>3197</v>
      </c>
    </row>
    <row r="4922" spans="1:4" ht="20.100000000000001" customHeight="1">
      <c r="A4922" s="137">
        <v>5920</v>
      </c>
      <c r="B4922" s="137"/>
      <c r="C4922" s="137" t="s">
        <v>3720</v>
      </c>
      <c r="D4922" s="137" t="s">
        <v>3729</v>
      </c>
    </row>
    <row r="4923" spans="1:4" ht="20.100000000000001" customHeight="1">
      <c r="A4923" s="137">
        <v>5921</v>
      </c>
      <c r="B4923" s="137"/>
      <c r="C4923" s="137" t="s">
        <v>3720</v>
      </c>
      <c r="D4923" s="137" t="s">
        <v>3730</v>
      </c>
    </row>
    <row r="4924" spans="1:4" ht="20.100000000000001" customHeight="1">
      <c r="A4924" s="137">
        <v>5922</v>
      </c>
      <c r="B4924" s="137"/>
      <c r="C4924" s="137" t="s">
        <v>3720</v>
      </c>
      <c r="D4924" s="137" t="s">
        <v>3731</v>
      </c>
    </row>
    <row r="4925" spans="1:4" ht="20.100000000000001" customHeight="1">
      <c r="A4925" s="137">
        <v>5923</v>
      </c>
      <c r="B4925" s="137"/>
      <c r="C4925" s="137" t="s">
        <v>3720</v>
      </c>
      <c r="D4925" s="137" t="s">
        <v>3732</v>
      </c>
    </row>
    <row r="4926" spans="1:4" ht="20.100000000000001" customHeight="1">
      <c r="A4926" s="137">
        <v>5924</v>
      </c>
      <c r="B4926" s="137"/>
      <c r="C4926" s="137" t="s">
        <v>3720</v>
      </c>
      <c r="D4926" s="137" t="s">
        <v>3733</v>
      </c>
    </row>
    <row r="4927" spans="1:4" ht="20.100000000000001" customHeight="1">
      <c r="A4927" s="137">
        <v>5925</v>
      </c>
      <c r="B4927" s="137"/>
      <c r="C4927" s="137" t="s">
        <v>3720</v>
      </c>
      <c r="D4927" s="137" t="s">
        <v>3734</v>
      </c>
    </row>
    <row r="4928" spans="1:4" ht="20.100000000000001" customHeight="1">
      <c r="A4928" s="137">
        <v>5926</v>
      </c>
      <c r="B4928" s="137"/>
      <c r="C4928" s="137" t="s">
        <v>3720</v>
      </c>
      <c r="D4928" s="137" t="s">
        <v>3735</v>
      </c>
    </row>
    <row r="4929" spans="1:4" ht="20.100000000000001" customHeight="1">
      <c r="A4929" s="137">
        <v>5927</v>
      </c>
      <c r="B4929" s="137"/>
      <c r="C4929" s="137" t="s">
        <v>3720</v>
      </c>
      <c r="D4929" s="137" t="s">
        <v>3736</v>
      </c>
    </row>
    <row r="4930" spans="1:4" ht="20.100000000000001" customHeight="1">
      <c r="A4930" s="137">
        <v>5928</v>
      </c>
      <c r="B4930" s="137"/>
      <c r="C4930" s="137" t="s">
        <v>3720</v>
      </c>
      <c r="D4930" s="137" t="s">
        <v>3737</v>
      </c>
    </row>
    <row r="4931" spans="1:4" ht="20.100000000000001" customHeight="1">
      <c r="A4931" s="137">
        <v>5929</v>
      </c>
      <c r="B4931" s="137"/>
      <c r="C4931" s="137" t="s">
        <v>3720</v>
      </c>
      <c r="D4931" s="137" t="s">
        <v>3738</v>
      </c>
    </row>
    <row r="4932" spans="1:4" ht="20.100000000000001" customHeight="1">
      <c r="A4932" s="137">
        <v>5930</v>
      </c>
      <c r="B4932" s="137"/>
      <c r="C4932" s="137" t="s">
        <v>3720</v>
      </c>
      <c r="D4932" s="137" t="s">
        <v>1542</v>
      </c>
    </row>
    <row r="4933" spans="1:4" ht="20.100000000000001" customHeight="1">
      <c r="A4933" s="137">
        <v>5931</v>
      </c>
      <c r="B4933" s="137"/>
      <c r="C4933" s="137" t="s">
        <v>3720</v>
      </c>
      <c r="D4933" s="137" t="s">
        <v>1543</v>
      </c>
    </row>
    <row r="4934" spans="1:4" ht="20.100000000000001" customHeight="1">
      <c r="A4934" s="137">
        <v>5932</v>
      </c>
      <c r="B4934" s="137"/>
      <c r="C4934" s="137" t="s">
        <v>3720</v>
      </c>
      <c r="D4934" s="137" t="s">
        <v>1544</v>
      </c>
    </row>
    <row r="4935" spans="1:4" ht="20.100000000000001" customHeight="1">
      <c r="A4935" s="137">
        <v>5933</v>
      </c>
      <c r="B4935" s="137"/>
      <c r="C4935" s="137" t="s">
        <v>3720</v>
      </c>
      <c r="D4935" s="137" t="s">
        <v>1545</v>
      </c>
    </row>
    <row r="4936" spans="1:4" ht="20.100000000000001" customHeight="1">
      <c r="A4936" s="137">
        <v>5934</v>
      </c>
      <c r="B4936" s="137"/>
      <c r="C4936" s="137" t="s">
        <v>3720</v>
      </c>
      <c r="D4936" s="137" t="s">
        <v>1509</v>
      </c>
    </row>
    <row r="4937" spans="1:4" ht="20.100000000000001" customHeight="1">
      <c r="A4937" s="137">
        <v>5935</v>
      </c>
      <c r="B4937" s="137"/>
      <c r="C4937" s="137" t="s">
        <v>3720</v>
      </c>
      <c r="D4937" s="137" t="s">
        <v>1546</v>
      </c>
    </row>
    <row r="4938" spans="1:4" ht="20.100000000000001" customHeight="1">
      <c r="A4938" s="137">
        <v>5936</v>
      </c>
      <c r="B4938" s="137"/>
      <c r="C4938" s="137" t="s">
        <v>3720</v>
      </c>
      <c r="D4938" s="137" t="s">
        <v>3739</v>
      </c>
    </row>
    <row r="4939" spans="1:4" ht="20.100000000000001" customHeight="1">
      <c r="A4939" s="137">
        <v>5937</v>
      </c>
      <c r="B4939" s="137"/>
      <c r="C4939" s="137" t="s">
        <v>3720</v>
      </c>
      <c r="D4939" s="158"/>
    </row>
    <row r="4940" spans="1:4" ht="20.100000000000001" customHeight="1">
      <c r="A4940" s="137">
        <v>5938</v>
      </c>
      <c r="B4940" s="137"/>
      <c r="C4940" s="137" t="s">
        <v>3720</v>
      </c>
      <c r="D4940" s="158"/>
    </row>
    <row r="4941" spans="1:4" ht="20.100000000000001" customHeight="1">
      <c r="A4941" s="137">
        <v>5939</v>
      </c>
      <c r="B4941" s="137"/>
      <c r="C4941" s="137" t="s">
        <v>3720</v>
      </c>
      <c r="D4941" s="158"/>
    </row>
    <row r="4942" spans="1:4" ht="20.100000000000001" customHeight="1">
      <c r="A4942" s="137">
        <v>5940</v>
      </c>
      <c r="B4942" s="137"/>
      <c r="C4942" s="137" t="s">
        <v>3740</v>
      </c>
      <c r="D4942" s="137" t="s">
        <v>1512</v>
      </c>
    </row>
    <row r="4943" spans="1:4" ht="20.100000000000001" customHeight="1">
      <c r="A4943" s="137">
        <v>5941</v>
      </c>
      <c r="B4943" s="137"/>
      <c r="C4943" s="137" t="s">
        <v>3740</v>
      </c>
      <c r="D4943" s="137" t="s">
        <v>3741</v>
      </c>
    </row>
    <row r="4944" spans="1:4" ht="20.100000000000001" customHeight="1">
      <c r="A4944" s="137">
        <v>5942</v>
      </c>
      <c r="B4944" s="137"/>
      <c r="C4944" s="137" t="s">
        <v>3740</v>
      </c>
      <c r="D4944" s="137" t="s">
        <v>3742</v>
      </c>
    </row>
    <row r="4945" spans="1:4" ht="20.100000000000001" customHeight="1">
      <c r="A4945" s="137">
        <v>5943</v>
      </c>
      <c r="B4945" s="137"/>
      <c r="C4945" s="137" t="s">
        <v>3740</v>
      </c>
      <c r="D4945" s="137" t="s">
        <v>3743</v>
      </c>
    </row>
    <row r="4946" spans="1:4" ht="20.100000000000001" customHeight="1">
      <c r="A4946" s="137">
        <v>5944</v>
      </c>
      <c r="B4946" s="137"/>
      <c r="C4946" s="137" t="s">
        <v>3740</v>
      </c>
      <c r="D4946" s="137" t="s">
        <v>3744</v>
      </c>
    </row>
    <row r="4947" spans="1:4" ht="20.100000000000001" customHeight="1">
      <c r="A4947" s="137">
        <v>5945</v>
      </c>
      <c r="B4947" s="137"/>
      <c r="C4947" s="137" t="s">
        <v>3740</v>
      </c>
      <c r="D4947" s="137" t="s">
        <v>3745</v>
      </c>
    </row>
    <row r="4948" spans="1:4" ht="20.100000000000001" customHeight="1">
      <c r="A4948" s="137">
        <v>5946</v>
      </c>
      <c r="B4948" s="137"/>
      <c r="C4948" s="137" t="s">
        <v>3740</v>
      </c>
      <c r="D4948" s="137" t="s">
        <v>3746</v>
      </c>
    </row>
    <row r="4949" spans="1:4" ht="20.100000000000001" customHeight="1">
      <c r="A4949" s="137">
        <v>5947</v>
      </c>
      <c r="B4949" s="137"/>
      <c r="C4949" s="137" t="s">
        <v>3740</v>
      </c>
      <c r="D4949" s="137" t="s">
        <v>3747</v>
      </c>
    </row>
    <row r="4950" spans="1:4" ht="20.100000000000001" customHeight="1">
      <c r="A4950" s="137">
        <v>5948</v>
      </c>
      <c r="B4950" s="137"/>
      <c r="C4950" s="137" t="s">
        <v>3740</v>
      </c>
      <c r="D4950" s="137" t="s">
        <v>3748</v>
      </c>
    </row>
    <row r="4951" spans="1:4" ht="20.100000000000001" customHeight="1">
      <c r="A4951" s="137">
        <v>5949</v>
      </c>
      <c r="B4951" s="137"/>
      <c r="C4951" s="137" t="s">
        <v>3740</v>
      </c>
      <c r="D4951" s="137" t="s">
        <v>3749</v>
      </c>
    </row>
    <row r="4952" spans="1:4" ht="20.100000000000001" customHeight="1">
      <c r="A4952" s="137">
        <v>5950</v>
      </c>
      <c r="B4952" s="137"/>
      <c r="C4952" s="137" t="s">
        <v>3740</v>
      </c>
      <c r="D4952" s="137" t="s">
        <v>3750</v>
      </c>
    </row>
    <row r="4953" spans="1:4" ht="20.100000000000001" customHeight="1">
      <c r="A4953" s="137">
        <v>5951</v>
      </c>
      <c r="B4953" s="137"/>
      <c r="C4953" s="137" t="s">
        <v>3740</v>
      </c>
      <c r="D4953" s="137" t="s">
        <v>3751</v>
      </c>
    </row>
    <row r="4954" spans="1:4" ht="20.100000000000001" customHeight="1">
      <c r="A4954" s="137">
        <v>5952</v>
      </c>
      <c r="B4954" s="137"/>
      <c r="C4954" s="137" t="s">
        <v>3740</v>
      </c>
      <c r="D4954" s="137" t="s">
        <v>3752</v>
      </c>
    </row>
    <row r="4955" spans="1:4" ht="20.100000000000001" customHeight="1">
      <c r="A4955" s="137">
        <v>5953</v>
      </c>
      <c r="B4955" s="137"/>
      <c r="C4955" s="137" t="s">
        <v>3740</v>
      </c>
      <c r="D4955" s="137" t="s">
        <v>3753</v>
      </c>
    </row>
    <row r="4956" spans="1:4" ht="20.100000000000001" customHeight="1">
      <c r="A4956" s="137">
        <v>5954</v>
      </c>
      <c r="B4956" s="137"/>
      <c r="C4956" s="137" t="s">
        <v>3740</v>
      </c>
      <c r="D4956" s="137" t="s">
        <v>3754</v>
      </c>
    </row>
    <row r="4957" spans="1:4" ht="20.100000000000001" customHeight="1">
      <c r="A4957" s="137">
        <v>5955</v>
      </c>
      <c r="B4957" s="137"/>
      <c r="C4957" s="137" t="s">
        <v>3740</v>
      </c>
      <c r="D4957" s="137" t="s">
        <v>3755</v>
      </c>
    </row>
    <row r="4958" spans="1:4" ht="20.100000000000001" customHeight="1">
      <c r="A4958" s="137">
        <v>5956</v>
      </c>
      <c r="B4958" s="137"/>
      <c r="C4958" s="137" t="s">
        <v>3740</v>
      </c>
      <c r="D4958" s="137" t="s">
        <v>1542</v>
      </c>
    </row>
    <row r="4959" spans="1:4" ht="20.100000000000001" customHeight="1">
      <c r="A4959" s="137">
        <v>5957</v>
      </c>
      <c r="B4959" s="137"/>
      <c r="C4959" s="137" t="s">
        <v>3740</v>
      </c>
      <c r="D4959" s="137" t="s">
        <v>1543</v>
      </c>
    </row>
    <row r="4960" spans="1:4" ht="20.100000000000001" customHeight="1">
      <c r="A4960" s="137">
        <v>5958</v>
      </c>
      <c r="B4960" s="137"/>
      <c r="C4960" s="137" t="s">
        <v>3740</v>
      </c>
      <c r="D4960" s="137" t="s">
        <v>1544</v>
      </c>
    </row>
    <row r="4961" spans="1:4" ht="20.100000000000001" customHeight="1">
      <c r="A4961" s="137">
        <v>5959</v>
      </c>
      <c r="B4961" s="137"/>
      <c r="C4961" s="137" t="s">
        <v>3740</v>
      </c>
      <c r="D4961" s="137" t="s">
        <v>3309</v>
      </c>
    </row>
    <row r="4962" spans="1:4" ht="20.100000000000001" customHeight="1">
      <c r="A4962" s="137">
        <v>5960</v>
      </c>
      <c r="B4962" s="137"/>
      <c r="C4962" s="137" t="s">
        <v>3740</v>
      </c>
      <c r="D4962" s="137" t="s">
        <v>1545</v>
      </c>
    </row>
    <row r="4963" spans="1:4" ht="20.100000000000001" customHeight="1">
      <c r="A4963" s="137">
        <v>5961</v>
      </c>
      <c r="B4963" s="137"/>
      <c r="C4963" s="137" t="s">
        <v>3740</v>
      </c>
      <c r="D4963" s="137" t="s">
        <v>1509</v>
      </c>
    </row>
    <row r="4964" spans="1:4" ht="20.100000000000001" customHeight="1">
      <c r="A4964" s="137">
        <v>5962</v>
      </c>
      <c r="B4964" s="137"/>
      <c r="C4964" s="137" t="s">
        <v>3740</v>
      </c>
      <c r="D4964" s="158"/>
    </row>
    <row r="4965" spans="1:4" ht="20.100000000000001" customHeight="1">
      <c r="A4965" s="137">
        <v>5963</v>
      </c>
      <c r="B4965" s="137"/>
      <c r="C4965" s="137" t="s">
        <v>3740</v>
      </c>
      <c r="D4965" s="158"/>
    </row>
    <row r="4966" spans="1:4" ht="20.100000000000001" customHeight="1">
      <c r="A4966" s="137">
        <v>5964</v>
      </c>
      <c r="B4966" s="137"/>
      <c r="C4966" s="137" t="s">
        <v>3740</v>
      </c>
      <c r="D4966" s="158"/>
    </row>
    <row r="4967" spans="1:4" ht="20.100000000000001" customHeight="1">
      <c r="A4967" s="137">
        <v>5965</v>
      </c>
      <c r="B4967" s="137"/>
      <c r="C4967" s="137" t="s">
        <v>3740</v>
      </c>
      <c r="D4967" s="158"/>
    </row>
    <row r="4968" spans="1:4" ht="20.100000000000001" customHeight="1">
      <c r="A4968" s="137">
        <v>5966</v>
      </c>
      <c r="B4968" s="137"/>
      <c r="C4968" s="137" t="s">
        <v>3740</v>
      </c>
      <c r="D4968" s="158"/>
    </row>
    <row r="4969" spans="1:4" ht="20.100000000000001" customHeight="1">
      <c r="A4969" s="137">
        <v>5967</v>
      </c>
      <c r="B4969" s="137"/>
      <c r="C4969" s="137" t="s">
        <v>3740</v>
      </c>
      <c r="D4969" s="158"/>
    </row>
    <row r="4970" spans="1:4" ht="20.100000000000001" customHeight="1">
      <c r="A4970" s="137">
        <v>5968</v>
      </c>
      <c r="B4970" s="137"/>
      <c r="C4970" s="137" t="s">
        <v>3740</v>
      </c>
      <c r="D4970" s="158"/>
    </row>
    <row r="4971" spans="1:4" ht="20.100000000000001" customHeight="1">
      <c r="A4971" s="137">
        <v>5969</v>
      </c>
      <c r="B4971" s="137"/>
      <c r="C4971" s="137" t="s">
        <v>3740</v>
      </c>
      <c r="D4971" s="158"/>
    </row>
    <row r="4972" spans="1:4" ht="20.100000000000001" customHeight="1">
      <c r="A4972" s="137">
        <v>5970</v>
      </c>
      <c r="B4972" s="137"/>
      <c r="C4972" s="137" t="s">
        <v>3756</v>
      </c>
      <c r="D4972" s="137" t="s">
        <v>3757</v>
      </c>
    </row>
    <row r="4973" spans="1:4" ht="20.100000000000001" customHeight="1">
      <c r="A4973" s="137">
        <v>5971</v>
      </c>
      <c r="B4973" s="137"/>
      <c r="C4973" s="137" t="s">
        <v>3756</v>
      </c>
      <c r="D4973" s="137" t="s">
        <v>3758</v>
      </c>
    </row>
    <row r="4974" spans="1:4" ht="20.100000000000001" customHeight="1">
      <c r="A4974" s="137">
        <v>5972</v>
      </c>
      <c r="B4974" s="137"/>
      <c r="C4974" s="137" t="s">
        <v>3756</v>
      </c>
      <c r="D4974" s="137" t="s">
        <v>3759</v>
      </c>
    </row>
    <row r="4975" spans="1:4" ht="20.100000000000001" customHeight="1">
      <c r="A4975" s="137">
        <v>5973</v>
      </c>
      <c r="B4975" s="137"/>
      <c r="C4975" s="137" t="s">
        <v>3756</v>
      </c>
      <c r="D4975" s="137" t="s">
        <v>3760</v>
      </c>
    </row>
    <row r="4976" spans="1:4" ht="20.100000000000001" customHeight="1">
      <c r="A4976" s="137">
        <v>5974</v>
      </c>
      <c r="B4976" s="137"/>
      <c r="C4976" s="137" t="s">
        <v>3756</v>
      </c>
      <c r="D4976" s="137" t="s">
        <v>3761</v>
      </c>
    </row>
    <row r="4977" spans="1:4" ht="20.100000000000001" customHeight="1">
      <c r="A4977" s="137">
        <v>5975</v>
      </c>
      <c r="B4977" s="137"/>
      <c r="C4977" s="137" t="s">
        <v>3756</v>
      </c>
      <c r="D4977" s="137" t="s">
        <v>3762</v>
      </c>
    </row>
    <row r="4978" spans="1:4" ht="20.100000000000001" customHeight="1">
      <c r="A4978" s="137">
        <v>5976</v>
      </c>
      <c r="B4978" s="137"/>
      <c r="C4978" s="137" t="s">
        <v>3756</v>
      </c>
      <c r="D4978" s="137" t="s">
        <v>3763</v>
      </c>
    </row>
    <row r="4979" spans="1:4" ht="20.100000000000001" customHeight="1">
      <c r="A4979" s="137">
        <v>5977</v>
      </c>
      <c r="B4979" s="137"/>
      <c r="C4979" s="137" t="s">
        <v>3756</v>
      </c>
      <c r="D4979" s="137" t="s">
        <v>3764</v>
      </c>
    </row>
    <row r="4980" spans="1:4" ht="20.100000000000001" customHeight="1">
      <c r="A4980" s="137">
        <v>5978</v>
      </c>
      <c r="B4980" s="137"/>
      <c r="C4980" s="137" t="s">
        <v>3756</v>
      </c>
      <c r="D4980" s="137" t="s">
        <v>3765</v>
      </c>
    </row>
    <row r="4981" spans="1:4" ht="20.100000000000001" customHeight="1">
      <c r="A4981" s="137">
        <v>5979</v>
      </c>
      <c r="B4981" s="137"/>
      <c r="C4981" s="137" t="s">
        <v>3756</v>
      </c>
      <c r="D4981" s="137" t="s">
        <v>3766</v>
      </c>
    </row>
    <row r="4982" spans="1:4" ht="20.100000000000001" customHeight="1">
      <c r="A4982" s="137">
        <v>5980</v>
      </c>
      <c r="B4982" s="137"/>
      <c r="C4982" s="137" t="s">
        <v>3756</v>
      </c>
      <c r="D4982" s="137" t="s">
        <v>3767</v>
      </c>
    </row>
    <row r="4983" spans="1:4" ht="20.100000000000001" customHeight="1">
      <c r="A4983" s="137">
        <v>5981</v>
      </c>
      <c r="B4983" s="137"/>
      <c r="C4983" s="137" t="s">
        <v>3756</v>
      </c>
      <c r="D4983" s="137" t="s">
        <v>3768</v>
      </c>
    </row>
    <row r="4984" spans="1:4" ht="20.100000000000001" customHeight="1">
      <c r="A4984" s="137">
        <v>5982</v>
      </c>
      <c r="B4984" s="137"/>
      <c r="C4984" s="137" t="s">
        <v>3756</v>
      </c>
      <c r="D4984" s="137" t="s">
        <v>3769</v>
      </c>
    </row>
    <row r="4985" spans="1:4" ht="20.100000000000001" customHeight="1">
      <c r="A4985" s="137">
        <v>5983</v>
      </c>
      <c r="B4985" s="137"/>
      <c r="C4985" s="137" t="s">
        <v>3756</v>
      </c>
      <c r="D4985" s="137" t="s">
        <v>3770</v>
      </c>
    </row>
    <row r="4986" spans="1:4" ht="20.100000000000001" customHeight="1">
      <c r="A4986" s="137">
        <v>5984</v>
      </c>
      <c r="B4986" s="137"/>
      <c r="C4986" s="137" t="s">
        <v>3756</v>
      </c>
      <c r="D4986" s="137" t="s">
        <v>3771</v>
      </c>
    </row>
    <row r="4987" spans="1:4" ht="20.100000000000001" customHeight="1">
      <c r="A4987" s="137">
        <v>5985</v>
      </c>
      <c r="B4987" s="137"/>
      <c r="C4987" s="137" t="s">
        <v>3756</v>
      </c>
      <c r="D4987" s="137" t="s">
        <v>3772</v>
      </c>
    </row>
    <row r="4988" spans="1:4" ht="20.100000000000001" customHeight="1">
      <c r="A4988" s="137">
        <v>5986</v>
      </c>
      <c r="B4988" s="137"/>
      <c r="C4988" s="137" t="s">
        <v>3756</v>
      </c>
      <c r="D4988" s="137" t="s">
        <v>3357</v>
      </c>
    </row>
    <row r="4989" spans="1:4" ht="20.100000000000001" customHeight="1">
      <c r="A4989" s="137">
        <v>5987</v>
      </c>
      <c r="B4989" s="137"/>
      <c r="C4989" s="137" t="s">
        <v>3756</v>
      </c>
      <c r="D4989" s="137" t="s">
        <v>3358</v>
      </c>
    </row>
    <row r="4990" spans="1:4" ht="20.100000000000001" customHeight="1">
      <c r="A4990" s="137">
        <v>5988</v>
      </c>
      <c r="B4990" s="137"/>
      <c r="C4990" s="137" t="s">
        <v>3756</v>
      </c>
      <c r="D4990" s="137" t="s">
        <v>3545</v>
      </c>
    </row>
    <row r="4991" spans="1:4" ht="20.100000000000001" customHeight="1">
      <c r="A4991" s="137">
        <v>5989</v>
      </c>
      <c r="B4991" s="137"/>
      <c r="C4991" s="137" t="s">
        <v>3756</v>
      </c>
      <c r="D4991" s="137" t="s">
        <v>3524</v>
      </c>
    </row>
    <row r="4992" spans="1:4" ht="20.100000000000001" customHeight="1">
      <c r="A4992" s="137">
        <v>5990</v>
      </c>
      <c r="B4992" s="137"/>
      <c r="C4992" s="137" t="s">
        <v>3756</v>
      </c>
      <c r="D4992" s="137" t="s">
        <v>2049</v>
      </c>
    </row>
    <row r="4993" spans="1:4" ht="20.100000000000001" customHeight="1">
      <c r="A4993" s="137">
        <v>5991</v>
      </c>
      <c r="B4993" s="137"/>
      <c r="C4993" s="137" t="s">
        <v>3756</v>
      </c>
      <c r="D4993" s="137" t="s">
        <v>3773</v>
      </c>
    </row>
    <row r="4994" spans="1:4" ht="20.100000000000001" customHeight="1">
      <c r="A4994" s="137">
        <v>5992</v>
      </c>
      <c r="B4994" s="137"/>
      <c r="C4994" s="137" t="s">
        <v>3756</v>
      </c>
      <c r="D4994" s="137" t="s">
        <v>1545</v>
      </c>
    </row>
    <row r="4995" spans="1:4" ht="20.100000000000001" customHeight="1">
      <c r="A4995" s="137">
        <v>5993</v>
      </c>
      <c r="B4995" s="137"/>
      <c r="C4995" s="137" t="s">
        <v>3756</v>
      </c>
      <c r="D4995" s="137" t="s">
        <v>1509</v>
      </c>
    </row>
    <row r="4996" spans="1:4" ht="20.100000000000001" customHeight="1">
      <c r="A4996" s="137">
        <v>5994</v>
      </c>
      <c r="B4996" s="137"/>
      <c r="C4996" s="137" t="s">
        <v>3756</v>
      </c>
      <c r="D4996" s="137" t="s">
        <v>1546</v>
      </c>
    </row>
    <row r="4997" spans="1:4" ht="20.100000000000001" customHeight="1">
      <c r="A4997" s="137">
        <v>5995</v>
      </c>
      <c r="B4997" s="137"/>
      <c r="C4997" s="137" t="s">
        <v>3756</v>
      </c>
      <c r="D4997" s="158"/>
    </row>
    <row r="4998" spans="1:4" ht="20.100000000000001" customHeight="1">
      <c r="A4998" s="137">
        <v>5996</v>
      </c>
      <c r="B4998" s="137"/>
      <c r="C4998" s="137" t="s">
        <v>3756</v>
      </c>
      <c r="D4998" s="158"/>
    </row>
    <row r="4999" spans="1:4" ht="20.100000000000001" customHeight="1">
      <c r="A4999" s="137">
        <v>5997</v>
      </c>
      <c r="B4999" s="137"/>
      <c r="C4999" s="137" t="s">
        <v>3756</v>
      </c>
      <c r="D4999" s="158"/>
    </row>
    <row r="5000" spans="1:4" ht="20.100000000000001" customHeight="1">
      <c r="A5000" s="137">
        <v>5998</v>
      </c>
      <c r="B5000" s="137"/>
      <c r="C5000" s="137" t="s">
        <v>3756</v>
      </c>
      <c r="D5000" s="158"/>
    </row>
    <row r="5001" spans="1:4" ht="20.100000000000001" customHeight="1">
      <c r="A5001" s="137">
        <v>5999</v>
      </c>
      <c r="B5001" s="137"/>
      <c r="C5001" s="137" t="s">
        <v>3756</v>
      </c>
      <c r="D5001" s="158"/>
    </row>
    <row r="5002" spans="1:4" ht="20.100000000000001" customHeight="1">
      <c r="A5002" s="137">
        <v>6000</v>
      </c>
      <c r="B5002" s="137"/>
      <c r="C5002" s="137" t="s">
        <v>3774</v>
      </c>
      <c r="D5002" s="137" t="s">
        <v>3775</v>
      </c>
    </row>
    <row r="5003" spans="1:4" ht="20.100000000000001" customHeight="1">
      <c r="A5003" s="137">
        <v>6001</v>
      </c>
      <c r="B5003" s="137"/>
      <c r="C5003" s="137" t="s">
        <v>3774</v>
      </c>
      <c r="D5003" s="137" t="s">
        <v>3776</v>
      </c>
    </row>
    <row r="5004" spans="1:4" ht="20.100000000000001" customHeight="1">
      <c r="A5004" s="137">
        <v>6002</v>
      </c>
      <c r="B5004" s="137"/>
      <c r="C5004" s="137" t="s">
        <v>3774</v>
      </c>
      <c r="D5004" s="137" t="s">
        <v>3777</v>
      </c>
    </row>
    <row r="5005" spans="1:4" ht="20.100000000000001" customHeight="1">
      <c r="A5005" s="137">
        <v>6003</v>
      </c>
      <c r="B5005" s="137"/>
      <c r="C5005" s="137" t="s">
        <v>3774</v>
      </c>
      <c r="D5005" s="137" t="s">
        <v>3778</v>
      </c>
    </row>
    <row r="5006" spans="1:4" ht="20.100000000000001" customHeight="1">
      <c r="A5006" s="137">
        <v>6004</v>
      </c>
      <c r="B5006" s="137"/>
      <c r="C5006" s="137" t="s">
        <v>3774</v>
      </c>
      <c r="D5006" s="137" t="s">
        <v>3313</v>
      </c>
    </row>
    <row r="5007" spans="1:4" ht="20.100000000000001" customHeight="1">
      <c r="A5007" s="137">
        <v>6005</v>
      </c>
      <c r="B5007" s="137"/>
      <c r="C5007" s="137" t="s">
        <v>3774</v>
      </c>
      <c r="D5007" s="137" t="s">
        <v>3779</v>
      </c>
    </row>
    <row r="5008" spans="1:4" ht="20.100000000000001" customHeight="1">
      <c r="A5008" s="137">
        <v>6006</v>
      </c>
      <c r="B5008" s="137"/>
      <c r="C5008" s="137" t="s">
        <v>3774</v>
      </c>
      <c r="D5008" s="137" t="s">
        <v>3314</v>
      </c>
    </row>
    <row r="5009" spans="1:4" ht="20.100000000000001" customHeight="1">
      <c r="A5009" s="137">
        <v>6007</v>
      </c>
      <c r="B5009" s="137"/>
      <c r="C5009" s="137" t="s">
        <v>3774</v>
      </c>
      <c r="D5009" s="137" t="s">
        <v>3780</v>
      </c>
    </row>
    <row r="5010" spans="1:4" ht="20.100000000000001" customHeight="1">
      <c r="A5010" s="137">
        <v>6008</v>
      </c>
      <c r="B5010" s="137"/>
      <c r="C5010" s="137" t="s">
        <v>3774</v>
      </c>
      <c r="D5010" s="137" t="s">
        <v>3781</v>
      </c>
    </row>
    <row r="5011" spans="1:4" ht="20.100000000000001" customHeight="1">
      <c r="A5011" s="137">
        <v>6009</v>
      </c>
      <c r="B5011" s="137"/>
      <c r="C5011" s="137" t="s">
        <v>3774</v>
      </c>
      <c r="D5011" s="137" t="s">
        <v>3315</v>
      </c>
    </row>
    <row r="5012" spans="1:4" ht="20.100000000000001" customHeight="1">
      <c r="A5012" s="137">
        <v>6010</v>
      </c>
      <c r="B5012" s="137"/>
      <c r="C5012" s="137" t="s">
        <v>3774</v>
      </c>
      <c r="D5012" s="137" t="s">
        <v>3316</v>
      </c>
    </row>
    <row r="5013" spans="1:4" ht="20.100000000000001" customHeight="1">
      <c r="A5013" s="137">
        <v>6011</v>
      </c>
      <c r="B5013" s="137"/>
      <c r="C5013" s="137" t="s">
        <v>3774</v>
      </c>
      <c r="D5013" s="137" t="s">
        <v>3317</v>
      </c>
    </row>
    <row r="5014" spans="1:4" ht="20.100000000000001" customHeight="1">
      <c r="A5014" s="137">
        <v>6012</v>
      </c>
      <c r="B5014" s="137"/>
      <c r="C5014" s="137" t="s">
        <v>3774</v>
      </c>
      <c r="D5014" s="137" t="s">
        <v>3318</v>
      </c>
    </row>
    <row r="5015" spans="1:4" ht="20.100000000000001" customHeight="1">
      <c r="A5015" s="137">
        <v>6013</v>
      </c>
      <c r="B5015" s="137"/>
      <c r="C5015" s="137" t="s">
        <v>3774</v>
      </c>
      <c r="D5015" s="137" t="s">
        <v>3319</v>
      </c>
    </row>
    <row r="5016" spans="1:4" ht="20.100000000000001" customHeight="1">
      <c r="A5016" s="137">
        <v>6014</v>
      </c>
      <c r="B5016" s="137"/>
      <c r="C5016" s="137" t="s">
        <v>3774</v>
      </c>
      <c r="D5016" s="137" t="s">
        <v>3320</v>
      </c>
    </row>
    <row r="5017" spans="1:4" ht="20.100000000000001" customHeight="1">
      <c r="A5017" s="137">
        <v>6015</v>
      </c>
      <c r="B5017" s="137"/>
      <c r="C5017" s="137" t="s">
        <v>3774</v>
      </c>
      <c r="D5017" s="137" t="s">
        <v>3321</v>
      </c>
    </row>
    <row r="5018" spans="1:4" ht="20.100000000000001" customHeight="1">
      <c r="A5018" s="137">
        <v>6016</v>
      </c>
      <c r="B5018" s="137"/>
      <c r="C5018" s="137" t="s">
        <v>3774</v>
      </c>
      <c r="D5018" s="137" t="s">
        <v>3782</v>
      </c>
    </row>
    <row r="5019" spans="1:4" ht="20.100000000000001" customHeight="1">
      <c r="A5019" s="137">
        <v>6017</v>
      </c>
      <c r="B5019" s="137"/>
      <c r="C5019" s="137" t="s">
        <v>3774</v>
      </c>
      <c r="D5019" s="137" t="s">
        <v>3322</v>
      </c>
    </row>
    <row r="5020" spans="1:4" ht="20.100000000000001" customHeight="1">
      <c r="A5020" s="137">
        <v>6018</v>
      </c>
      <c r="B5020" s="137"/>
      <c r="C5020" s="137" t="s">
        <v>3774</v>
      </c>
      <c r="D5020" s="137" t="s">
        <v>3323</v>
      </c>
    </row>
    <row r="5021" spans="1:4" ht="20.100000000000001" customHeight="1">
      <c r="A5021" s="137">
        <v>6019</v>
      </c>
      <c r="B5021" s="137"/>
      <c r="C5021" s="137" t="s">
        <v>3774</v>
      </c>
      <c r="D5021" s="137" t="s">
        <v>3783</v>
      </c>
    </row>
    <row r="5022" spans="1:4" ht="20.100000000000001" customHeight="1">
      <c r="A5022" s="137">
        <v>6020</v>
      </c>
      <c r="B5022" s="137"/>
      <c r="C5022" s="137" t="s">
        <v>3774</v>
      </c>
      <c r="D5022" s="137" t="s">
        <v>3784</v>
      </c>
    </row>
    <row r="5023" spans="1:4" ht="20.100000000000001" customHeight="1">
      <c r="A5023" s="137">
        <v>6021</v>
      </c>
      <c r="B5023" s="137"/>
      <c r="C5023" s="137" t="s">
        <v>3774</v>
      </c>
      <c r="D5023" s="137" t="s">
        <v>1545</v>
      </c>
    </row>
    <row r="5024" spans="1:4" ht="20.100000000000001" customHeight="1">
      <c r="A5024" s="137">
        <v>6022</v>
      </c>
      <c r="B5024" s="137"/>
      <c r="C5024" s="137" t="s">
        <v>3774</v>
      </c>
      <c r="D5024" s="137" t="s">
        <v>1509</v>
      </c>
    </row>
    <row r="5025" spans="1:4" ht="20.100000000000001" customHeight="1">
      <c r="A5025" s="137">
        <v>6023</v>
      </c>
      <c r="B5025" s="137"/>
      <c r="C5025" s="137" t="s">
        <v>3774</v>
      </c>
      <c r="D5025" s="137" t="s">
        <v>1546</v>
      </c>
    </row>
    <row r="5026" spans="1:4" ht="20.100000000000001" customHeight="1">
      <c r="A5026" s="137">
        <v>6024</v>
      </c>
      <c r="B5026" s="137"/>
      <c r="C5026" s="137" t="s">
        <v>3774</v>
      </c>
      <c r="D5026" s="158"/>
    </row>
    <row r="5027" spans="1:4" ht="20.100000000000001" customHeight="1">
      <c r="A5027" s="137">
        <v>6025</v>
      </c>
      <c r="B5027" s="137"/>
      <c r="C5027" s="137" t="s">
        <v>3774</v>
      </c>
      <c r="D5027" s="158"/>
    </row>
    <row r="5028" spans="1:4" ht="20.100000000000001" customHeight="1">
      <c r="A5028" s="137">
        <v>6026</v>
      </c>
      <c r="B5028" s="137"/>
      <c r="C5028" s="137" t="s">
        <v>3774</v>
      </c>
      <c r="D5028" s="158"/>
    </row>
    <row r="5029" spans="1:4" ht="20.100000000000001" customHeight="1">
      <c r="A5029" s="137">
        <v>6027</v>
      </c>
      <c r="B5029" s="137"/>
      <c r="C5029" s="137" t="s">
        <v>3774</v>
      </c>
      <c r="D5029" s="158"/>
    </row>
    <row r="5030" spans="1:4" ht="20.100000000000001" customHeight="1">
      <c r="A5030" s="137">
        <v>6028</v>
      </c>
      <c r="B5030" s="137"/>
      <c r="C5030" s="137" t="s">
        <v>3774</v>
      </c>
      <c r="D5030" s="158"/>
    </row>
    <row r="5031" spans="1:4" ht="20.100000000000001" customHeight="1">
      <c r="A5031" s="137">
        <v>6029</v>
      </c>
      <c r="B5031" s="137"/>
      <c r="C5031" s="137" t="s">
        <v>3774</v>
      </c>
      <c r="D5031" s="158"/>
    </row>
    <row r="5032" spans="1:4" ht="20.100000000000001" customHeight="1">
      <c r="A5032" s="137">
        <v>6030</v>
      </c>
      <c r="B5032" s="137"/>
      <c r="C5032" s="137" t="s">
        <v>3785</v>
      </c>
      <c r="D5032" s="137" t="s">
        <v>3786</v>
      </c>
    </row>
    <row r="5033" spans="1:4" ht="20.100000000000001" customHeight="1">
      <c r="A5033" s="137">
        <v>6031</v>
      </c>
      <c r="B5033" s="137"/>
      <c r="C5033" s="137" t="s">
        <v>3785</v>
      </c>
      <c r="D5033" s="137" t="s">
        <v>3787</v>
      </c>
    </row>
    <row r="5034" spans="1:4" ht="20.100000000000001" customHeight="1">
      <c r="A5034" s="137">
        <v>6032</v>
      </c>
      <c r="B5034" s="137"/>
      <c r="C5034" s="137" t="s">
        <v>3785</v>
      </c>
      <c r="D5034" s="137" t="s">
        <v>3327</v>
      </c>
    </row>
    <row r="5035" spans="1:4" ht="20.100000000000001" customHeight="1">
      <c r="A5035" s="137">
        <v>6033</v>
      </c>
      <c r="B5035" s="137"/>
      <c r="C5035" s="137" t="s">
        <v>3785</v>
      </c>
      <c r="D5035" s="137" t="s">
        <v>3328</v>
      </c>
    </row>
    <row r="5036" spans="1:4" ht="20.100000000000001" customHeight="1">
      <c r="A5036" s="137">
        <v>6034</v>
      </c>
      <c r="B5036" s="137"/>
      <c r="C5036" s="137" t="s">
        <v>3785</v>
      </c>
      <c r="D5036" s="137" t="s">
        <v>3788</v>
      </c>
    </row>
    <row r="5037" spans="1:4" ht="20.100000000000001" customHeight="1">
      <c r="A5037" s="137">
        <v>6035</v>
      </c>
      <c r="B5037" s="137"/>
      <c r="C5037" s="137" t="s">
        <v>3785</v>
      </c>
      <c r="D5037" s="137" t="s">
        <v>3789</v>
      </c>
    </row>
    <row r="5038" spans="1:4" ht="20.100000000000001" customHeight="1">
      <c r="A5038" s="137">
        <v>6036</v>
      </c>
      <c r="B5038" s="137"/>
      <c r="C5038" s="137" t="s">
        <v>3785</v>
      </c>
      <c r="D5038" s="137" t="s">
        <v>3790</v>
      </c>
    </row>
    <row r="5039" spans="1:4" ht="20.100000000000001" customHeight="1">
      <c r="A5039" s="137">
        <v>6037</v>
      </c>
      <c r="B5039" s="137"/>
      <c r="C5039" s="137" t="s">
        <v>3785</v>
      </c>
      <c r="D5039" s="137" t="s">
        <v>3791</v>
      </c>
    </row>
    <row r="5040" spans="1:4" ht="20.100000000000001" customHeight="1">
      <c r="A5040" s="137">
        <v>6038</v>
      </c>
      <c r="B5040" s="137"/>
      <c r="C5040" s="137" t="s">
        <v>3785</v>
      </c>
      <c r="D5040" s="137" t="s">
        <v>3792</v>
      </c>
    </row>
    <row r="5041" spans="1:4" ht="20.100000000000001" customHeight="1">
      <c r="A5041" s="137">
        <v>6039</v>
      </c>
      <c r="B5041" s="137"/>
      <c r="C5041" s="137" t="s">
        <v>3785</v>
      </c>
      <c r="D5041" s="137" t="s">
        <v>3793</v>
      </c>
    </row>
    <row r="5042" spans="1:4" ht="20.100000000000001" customHeight="1">
      <c r="A5042" s="137">
        <v>6040</v>
      </c>
      <c r="B5042" s="137"/>
      <c r="C5042" s="137" t="s">
        <v>3785</v>
      </c>
      <c r="D5042" s="137" t="s">
        <v>3794</v>
      </c>
    </row>
    <row r="5043" spans="1:4" ht="20.100000000000001" customHeight="1">
      <c r="A5043" s="137">
        <v>6041</v>
      </c>
      <c r="B5043" s="137"/>
      <c r="C5043" s="137" t="s">
        <v>3785</v>
      </c>
      <c r="D5043" s="137" t="s">
        <v>3338</v>
      </c>
    </row>
    <row r="5044" spans="1:4" ht="20.100000000000001" customHeight="1">
      <c r="A5044" s="137">
        <v>6042</v>
      </c>
      <c r="B5044" s="137"/>
      <c r="C5044" s="137" t="s">
        <v>3785</v>
      </c>
      <c r="D5044" s="137" t="s">
        <v>3339</v>
      </c>
    </row>
    <row r="5045" spans="1:4" ht="20.100000000000001" customHeight="1">
      <c r="A5045" s="137">
        <v>6043</v>
      </c>
      <c r="B5045" s="137"/>
      <c r="C5045" s="137" t="s">
        <v>3785</v>
      </c>
      <c r="D5045" s="137" t="s">
        <v>3795</v>
      </c>
    </row>
    <row r="5046" spans="1:4" ht="20.100000000000001" customHeight="1">
      <c r="A5046" s="137">
        <v>6044</v>
      </c>
      <c r="B5046" s="137"/>
      <c r="C5046" s="137" t="s">
        <v>3785</v>
      </c>
      <c r="D5046" s="137" t="s">
        <v>3341</v>
      </c>
    </row>
    <row r="5047" spans="1:4" ht="20.100000000000001" customHeight="1">
      <c r="A5047" s="137">
        <v>6045</v>
      </c>
      <c r="B5047" s="137"/>
      <c r="C5047" s="137" t="s">
        <v>3785</v>
      </c>
      <c r="D5047" s="137" t="s">
        <v>3342</v>
      </c>
    </row>
    <row r="5048" spans="1:4" ht="20.100000000000001" customHeight="1">
      <c r="A5048" s="137">
        <v>6046</v>
      </c>
      <c r="B5048" s="137"/>
      <c r="C5048" s="137" t="s">
        <v>3785</v>
      </c>
      <c r="D5048" s="137" t="s">
        <v>3796</v>
      </c>
    </row>
    <row r="5049" spans="1:4" ht="20.100000000000001" customHeight="1">
      <c r="A5049" s="137">
        <v>6047</v>
      </c>
      <c r="B5049" s="137"/>
      <c r="C5049" s="137" t="s">
        <v>3785</v>
      </c>
      <c r="D5049" s="137" t="s">
        <v>3797</v>
      </c>
    </row>
    <row r="5050" spans="1:4" ht="20.100000000000001" customHeight="1">
      <c r="A5050" s="137">
        <v>6048</v>
      </c>
      <c r="B5050" s="137"/>
      <c r="C5050" s="137" t="s">
        <v>3785</v>
      </c>
      <c r="D5050" s="137" t="s">
        <v>3345</v>
      </c>
    </row>
    <row r="5051" spans="1:4" ht="20.100000000000001" customHeight="1">
      <c r="A5051" s="137">
        <v>6049</v>
      </c>
      <c r="B5051" s="137"/>
      <c r="C5051" s="137" t="s">
        <v>3785</v>
      </c>
      <c r="D5051" s="137" t="s">
        <v>3798</v>
      </c>
    </row>
    <row r="5052" spans="1:4" ht="20.100000000000001" customHeight="1">
      <c r="A5052" s="137">
        <v>6050</v>
      </c>
      <c r="B5052" s="137"/>
      <c r="C5052" s="137" t="s">
        <v>3785</v>
      </c>
      <c r="D5052" s="137" t="s">
        <v>3799</v>
      </c>
    </row>
    <row r="5053" spans="1:4" ht="20.100000000000001" customHeight="1">
      <c r="A5053" s="137">
        <v>6051</v>
      </c>
      <c r="B5053" s="137"/>
      <c r="C5053" s="137" t="s">
        <v>3785</v>
      </c>
      <c r="D5053" s="137" t="s">
        <v>3348</v>
      </c>
    </row>
    <row r="5054" spans="1:4" ht="20.100000000000001" customHeight="1">
      <c r="A5054" s="137">
        <v>6052</v>
      </c>
      <c r="B5054" s="137"/>
      <c r="C5054" s="137" t="s">
        <v>3785</v>
      </c>
      <c r="D5054" s="137" t="s">
        <v>3349</v>
      </c>
    </row>
    <row r="5055" spans="1:4" ht="20.100000000000001" customHeight="1">
      <c r="A5055" s="137">
        <v>6053</v>
      </c>
      <c r="B5055" s="137"/>
      <c r="C5055" s="137" t="s">
        <v>3785</v>
      </c>
      <c r="D5055" s="137" t="s">
        <v>3800</v>
      </c>
    </row>
    <row r="5056" spans="1:4" ht="20.100000000000001" customHeight="1">
      <c r="A5056" s="137">
        <v>6054</v>
      </c>
      <c r="B5056" s="137"/>
      <c r="C5056" s="137" t="s">
        <v>3785</v>
      </c>
      <c r="D5056" s="137" t="s">
        <v>3801</v>
      </c>
    </row>
    <row r="5057" spans="1:4" ht="20.100000000000001" customHeight="1">
      <c r="A5057" s="137">
        <v>6055</v>
      </c>
      <c r="B5057" s="137"/>
      <c r="C5057" s="137" t="s">
        <v>3785</v>
      </c>
      <c r="D5057" s="137" t="s">
        <v>3352</v>
      </c>
    </row>
    <row r="5058" spans="1:4" ht="20.100000000000001" customHeight="1">
      <c r="A5058" s="137">
        <v>6056</v>
      </c>
      <c r="B5058" s="137"/>
      <c r="C5058" s="137" t="s">
        <v>3785</v>
      </c>
      <c r="D5058" s="137" t="s">
        <v>3353</v>
      </c>
    </row>
    <row r="5059" spans="1:4" ht="20.100000000000001" customHeight="1">
      <c r="A5059" s="137">
        <v>6057</v>
      </c>
      <c r="B5059" s="137"/>
      <c r="C5059" s="137" t="s">
        <v>3785</v>
      </c>
      <c r="D5059" s="137" t="s">
        <v>3354</v>
      </c>
    </row>
    <row r="5060" spans="1:4" ht="20.100000000000001" customHeight="1">
      <c r="A5060" s="137">
        <v>6058</v>
      </c>
      <c r="B5060" s="137"/>
      <c r="C5060" s="137" t="s">
        <v>3785</v>
      </c>
      <c r="D5060" s="137" t="s">
        <v>3355</v>
      </c>
    </row>
    <row r="5061" spans="1:4" ht="20.100000000000001" customHeight="1">
      <c r="A5061" s="137">
        <v>6059</v>
      </c>
      <c r="B5061" s="137"/>
      <c r="C5061" s="137" t="s">
        <v>3785</v>
      </c>
      <c r="D5061" s="137" t="s">
        <v>3802</v>
      </c>
    </row>
    <row r="5062" spans="1:4" ht="20.100000000000001" customHeight="1">
      <c r="A5062" s="137">
        <v>6060</v>
      </c>
      <c r="B5062" s="137"/>
      <c r="C5062" s="137" t="s">
        <v>3785</v>
      </c>
      <c r="D5062" s="137" t="s">
        <v>3545</v>
      </c>
    </row>
    <row r="5063" spans="1:4" ht="20.100000000000001" customHeight="1">
      <c r="A5063" s="137">
        <v>6061</v>
      </c>
      <c r="B5063" s="137"/>
      <c r="C5063" s="137" t="s">
        <v>3785</v>
      </c>
      <c r="D5063" s="137" t="s">
        <v>3357</v>
      </c>
    </row>
    <row r="5064" spans="1:4" ht="20.100000000000001" customHeight="1">
      <c r="A5064" s="137">
        <v>6062</v>
      </c>
      <c r="B5064" s="137"/>
      <c r="C5064" s="137" t="s">
        <v>3785</v>
      </c>
      <c r="D5064" s="137" t="s">
        <v>3358</v>
      </c>
    </row>
    <row r="5065" spans="1:4" ht="20.100000000000001" customHeight="1">
      <c r="A5065" s="137">
        <v>6063</v>
      </c>
      <c r="B5065" s="137"/>
      <c r="C5065" s="137" t="s">
        <v>3785</v>
      </c>
      <c r="D5065" s="137" t="s">
        <v>3524</v>
      </c>
    </row>
    <row r="5066" spans="1:4" ht="20.100000000000001" customHeight="1">
      <c r="A5066" s="137">
        <v>6064</v>
      </c>
      <c r="B5066" s="137"/>
      <c r="C5066" s="137" t="s">
        <v>3785</v>
      </c>
      <c r="D5066" s="137" t="s">
        <v>2049</v>
      </c>
    </row>
    <row r="5067" spans="1:4" ht="20.100000000000001" customHeight="1">
      <c r="A5067" s="137">
        <v>6065</v>
      </c>
      <c r="B5067" s="137"/>
      <c r="C5067" s="137" t="s">
        <v>3785</v>
      </c>
      <c r="D5067" s="137" t="s">
        <v>1546</v>
      </c>
    </row>
    <row r="5068" spans="1:4" ht="20.100000000000001" customHeight="1">
      <c r="A5068" s="137">
        <v>6066</v>
      </c>
      <c r="B5068" s="137"/>
      <c r="C5068" s="137" t="s">
        <v>3785</v>
      </c>
      <c r="D5068" s="137" t="s">
        <v>1509</v>
      </c>
    </row>
    <row r="5069" spans="1:4" ht="20.100000000000001" customHeight="1">
      <c r="A5069" s="137">
        <v>6067</v>
      </c>
      <c r="B5069" s="137"/>
      <c r="C5069" s="137" t="s">
        <v>3785</v>
      </c>
      <c r="D5069" s="137" t="s">
        <v>3773</v>
      </c>
    </row>
    <row r="5070" spans="1:4" ht="20.100000000000001" customHeight="1">
      <c r="A5070" s="137">
        <v>6068</v>
      </c>
      <c r="B5070" s="137"/>
      <c r="C5070" s="137" t="s">
        <v>3785</v>
      </c>
      <c r="D5070" s="137" t="s">
        <v>3803</v>
      </c>
    </row>
    <row r="5071" spans="1:4" ht="20.100000000000001" customHeight="1">
      <c r="A5071" s="137">
        <v>6069</v>
      </c>
      <c r="B5071" s="137"/>
      <c r="C5071" s="137" t="s">
        <v>3785</v>
      </c>
      <c r="D5071" s="158"/>
    </row>
    <row r="5072" spans="1:4" ht="20.100000000000001" customHeight="1">
      <c r="A5072" s="137">
        <v>6070</v>
      </c>
      <c r="B5072" s="137"/>
      <c r="C5072" s="137" t="s">
        <v>3804</v>
      </c>
      <c r="D5072" s="137" t="s">
        <v>3805</v>
      </c>
    </row>
    <row r="5073" spans="1:4" ht="20.100000000000001" customHeight="1">
      <c r="A5073" s="137">
        <v>6071</v>
      </c>
      <c r="B5073" s="137"/>
      <c r="C5073" s="137" t="s">
        <v>3804</v>
      </c>
      <c r="D5073" s="137" t="s">
        <v>3806</v>
      </c>
    </row>
    <row r="5074" spans="1:4" ht="20.100000000000001" customHeight="1">
      <c r="A5074" s="137">
        <v>6072</v>
      </c>
      <c r="B5074" s="137"/>
      <c r="C5074" s="137" t="s">
        <v>3804</v>
      </c>
      <c r="D5074" s="137" t="s">
        <v>3807</v>
      </c>
    </row>
    <row r="5075" spans="1:4" ht="20.100000000000001" customHeight="1">
      <c r="A5075" s="137">
        <v>6073</v>
      </c>
      <c r="B5075" s="137"/>
      <c r="C5075" s="137" t="s">
        <v>3804</v>
      </c>
      <c r="D5075" s="137" t="s">
        <v>3808</v>
      </c>
    </row>
    <row r="5076" spans="1:4" ht="20.100000000000001" customHeight="1">
      <c r="A5076" s="137">
        <v>6074</v>
      </c>
      <c r="B5076" s="137"/>
      <c r="C5076" s="137" t="s">
        <v>3804</v>
      </c>
      <c r="D5076" s="137" t="s">
        <v>3809</v>
      </c>
    </row>
    <row r="5077" spans="1:4" ht="20.100000000000001" customHeight="1">
      <c r="A5077" s="137">
        <v>6075</v>
      </c>
      <c r="B5077" s="137"/>
      <c r="C5077" s="137" t="s">
        <v>3804</v>
      </c>
      <c r="D5077" s="137" t="s">
        <v>3810</v>
      </c>
    </row>
    <row r="5078" spans="1:4" ht="20.100000000000001" customHeight="1">
      <c r="A5078" s="137">
        <v>6076</v>
      </c>
      <c r="B5078" s="137"/>
      <c r="C5078" s="137" t="s">
        <v>3804</v>
      </c>
      <c r="D5078" s="137" t="s">
        <v>3811</v>
      </c>
    </row>
    <row r="5079" spans="1:4" ht="20.100000000000001" customHeight="1">
      <c r="A5079" s="137">
        <v>6077</v>
      </c>
      <c r="B5079" s="137"/>
      <c r="C5079" s="137" t="s">
        <v>3804</v>
      </c>
      <c r="D5079" s="137" t="s">
        <v>3812</v>
      </c>
    </row>
    <row r="5080" spans="1:4" ht="20.100000000000001" customHeight="1">
      <c r="A5080" s="137">
        <v>6078</v>
      </c>
      <c r="B5080" s="137"/>
      <c r="C5080" s="137" t="s">
        <v>3804</v>
      </c>
      <c r="D5080" s="137" t="s">
        <v>3813</v>
      </c>
    </row>
    <row r="5081" spans="1:4" ht="20.100000000000001" customHeight="1">
      <c r="A5081" s="137">
        <v>6079</v>
      </c>
      <c r="B5081" s="137"/>
      <c r="C5081" s="137" t="s">
        <v>3804</v>
      </c>
      <c r="D5081" s="137" t="s">
        <v>3814</v>
      </c>
    </row>
    <row r="5082" spans="1:4" ht="20.100000000000001" customHeight="1">
      <c r="A5082" s="137">
        <v>6080</v>
      </c>
      <c r="B5082" s="137"/>
      <c r="C5082" s="137" t="s">
        <v>3804</v>
      </c>
      <c r="D5082" s="137" t="s">
        <v>3815</v>
      </c>
    </row>
    <row r="5083" spans="1:4" ht="20.100000000000001" customHeight="1">
      <c r="A5083" s="137">
        <v>6081</v>
      </c>
      <c r="B5083" s="137"/>
      <c r="C5083" s="137" t="s">
        <v>3804</v>
      </c>
      <c r="D5083" s="137" t="s">
        <v>3816</v>
      </c>
    </row>
    <row r="5084" spans="1:4" ht="20.100000000000001" customHeight="1">
      <c r="A5084" s="137">
        <v>6082</v>
      </c>
      <c r="B5084" s="137"/>
      <c r="C5084" s="137" t="s">
        <v>3804</v>
      </c>
      <c r="D5084" s="137" t="s">
        <v>3817</v>
      </c>
    </row>
    <row r="5085" spans="1:4" ht="20.100000000000001" customHeight="1">
      <c r="A5085" s="137">
        <v>6083</v>
      </c>
      <c r="B5085" s="137"/>
      <c r="C5085" s="137" t="s">
        <v>3804</v>
      </c>
      <c r="D5085" s="137" t="s">
        <v>3818</v>
      </c>
    </row>
    <row r="5086" spans="1:4" ht="20.100000000000001" customHeight="1">
      <c r="A5086" s="137">
        <v>6084</v>
      </c>
      <c r="B5086" s="137"/>
      <c r="C5086" s="137" t="s">
        <v>3804</v>
      </c>
      <c r="D5086" s="137" t="s">
        <v>3819</v>
      </c>
    </row>
    <row r="5087" spans="1:4" ht="20.100000000000001" customHeight="1">
      <c r="A5087" s="137">
        <v>6085</v>
      </c>
      <c r="B5087" s="137"/>
      <c r="C5087" s="137" t="s">
        <v>3804</v>
      </c>
      <c r="D5087" s="137" t="s">
        <v>3820</v>
      </c>
    </row>
    <row r="5088" spans="1:4" ht="20.100000000000001" customHeight="1">
      <c r="A5088" s="137">
        <v>6086</v>
      </c>
      <c r="B5088" s="137"/>
      <c r="C5088" s="137" t="s">
        <v>3804</v>
      </c>
      <c r="D5088" s="137" t="s">
        <v>3821</v>
      </c>
    </row>
    <row r="5089" spans="1:4" ht="20.100000000000001" customHeight="1">
      <c r="A5089" s="137">
        <v>6087</v>
      </c>
      <c r="B5089" s="137"/>
      <c r="C5089" s="137" t="s">
        <v>3804</v>
      </c>
      <c r="D5089" s="137" t="s">
        <v>3323</v>
      </c>
    </row>
    <row r="5090" spans="1:4" ht="20.100000000000001" customHeight="1">
      <c r="A5090" s="137">
        <v>6088</v>
      </c>
      <c r="B5090" s="137"/>
      <c r="C5090" s="137" t="s">
        <v>3804</v>
      </c>
      <c r="D5090" s="137" t="s">
        <v>3783</v>
      </c>
    </row>
    <row r="5091" spans="1:4" ht="20.100000000000001" customHeight="1">
      <c r="A5091" s="137">
        <v>6089</v>
      </c>
      <c r="B5091" s="137"/>
      <c r="C5091" s="137" t="s">
        <v>3804</v>
      </c>
      <c r="D5091" s="137" t="s">
        <v>1545</v>
      </c>
    </row>
    <row r="5092" spans="1:4" ht="20.100000000000001" customHeight="1">
      <c r="A5092" s="137">
        <v>6090</v>
      </c>
      <c r="B5092" s="137"/>
      <c r="C5092" s="137" t="s">
        <v>3804</v>
      </c>
      <c r="D5092" s="137" t="s">
        <v>3822</v>
      </c>
    </row>
    <row r="5093" spans="1:4" ht="20.100000000000001" customHeight="1">
      <c r="A5093" s="137">
        <v>6091</v>
      </c>
      <c r="B5093" s="137"/>
      <c r="C5093" s="137" t="s">
        <v>3804</v>
      </c>
      <c r="D5093" s="137" t="s">
        <v>1546</v>
      </c>
    </row>
    <row r="5094" spans="1:4" ht="20.100000000000001" customHeight="1">
      <c r="A5094" s="137">
        <v>6092</v>
      </c>
      <c r="B5094" s="137"/>
      <c r="C5094" s="137" t="s">
        <v>3804</v>
      </c>
      <c r="D5094" s="137" t="s">
        <v>2955</v>
      </c>
    </row>
    <row r="5095" spans="1:4" ht="20.100000000000001" customHeight="1">
      <c r="A5095" s="137">
        <v>6093</v>
      </c>
      <c r="B5095" s="137"/>
      <c r="C5095" s="137" t="s">
        <v>3804</v>
      </c>
      <c r="D5095" s="137" t="s">
        <v>3823</v>
      </c>
    </row>
    <row r="5096" spans="1:4" ht="20.100000000000001" customHeight="1">
      <c r="A5096" s="137">
        <v>6094</v>
      </c>
      <c r="B5096" s="137"/>
      <c r="C5096" s="137" t="s">
        <v>3804</v>
      </c>
      <c r="D5096" s="137" t="s">
        <v>3824</v>
      </c>
    </row>
    <row r="5097" spans="1:4" ht="20.100000000000001" customHeight="1">
      <c r="A5097" s="137">
        <v>6095</v>
      </c>
      <c r="B5097" s="137"/>
      <c r="C5097" s="137" t="s">
        <v>3804</v>
      </c>
      <c r="D5097" s="158"/>
    </row>
    <row r="5098" spans="1:4" ht="20.100000000000001" customHeight="1">
      <c r="A5098" s="137">
        <v>6096</v>
      </c>
      <c r="B5098" s="137"/>
      <c r="C5098" s="137" t="s">
        <v>3804</v>
      </c>
      <c r="D5098" s="158"/>
    </row>
    <row r="5099" spans="1:4" ht="20.100000000000001" customHeight="1">
      <c r="A5099" s="137">
        <v>6097</v>
      </c>
      <c r="B5099" s="137"/>
      <c r="C5099" s="137" t="s">
        <v>3804</v>
      </c>
      <c r="D5099" s="158"/>
    </row>
    <row r="5100" spans="1:4" ht="20.100000000000001" customHeight="1">
      <c r="A5100" s="137">
        <v>6098</v>
      </c>
      <c r="B5100" s="137"/>
      <c r="C5100" s="137" t="s">
        <v>3804</v>
      </c>
      <c r="D5100" s="158"/>
    </row>
    <row r="5101" spans="1:4" ht="20.100000000000001" customHeight="1">
      <c r="A5101" s="137">
        <v>6099</v>
      </c>
      <c r="B5101" s="137"/>
      <c r="C5101" s="137" t="s">
        <v>3804</v>
      </c>
      <c r="D5101" s="158"/>
    </row>
    <row r="5102" spans="1:4" ht="20.100000000000001" customHeight="1">
      <c r="A5102" s="137">
        <v>6100</v>
      </c>
      <c r="B5102" s="137"/>
      <c r="C5102" s="137" t="s">
        <v>3825</v>
      </c>
      <c r="D5102" s="137" t="s">
        <v>3806</v>
      </c>
    </row>
    <row r="5103" spans="1:4" ht="20.100000000000001" customHeight="1">
      <c r="A5103" s="137">
        <v>6101</v>
      </c>
      <c r="B5103" s="137"/>
      <c r="C5103" s="137" t="s">
        <v>3825</v>
      </c>
      <c r="D5103" s="137" t="s">
        <v>3826</v>
      </c>
    </row>
    <row r="5104" spans="1:4" ht="20.100000000000001" customHeight="1">
      <c r="A5104" s="137">
        <v>6102</v>
      </c>
      <c r="B5104" s="137"/>
      <c r="C5104" s="137" t="s">
        <v>3825</v>
      </c>
      <c r="D5104" s="137" t="s">
        <v>3808</v>
      </c>
    </row>
    <row r="5105" spans="1:4" ht="20.100000000000001" customHeight="1">
      <c r="A5105" s="137">
        <v>6103</v>
      </c>
      <c r="B5105" s="137"/>
      <c r="C5105" s="137" t="s">
        <v>3825</v>
      </c>
      <c r="D5105" s="137" t="s">
        <v>3827</v>
      </c>
    </row>
    <row r="5106" spans="1:4" ht="20.100000000000001" customHeight="1">
      <c r="A5106" s="137">
        <v>6104</v>
      </c>
      <c r="B5106" s="137"/>
      <c r="C5106" s="137" t="s">
        <v>3825</v>
      </c>
      <c r="D5106" s="137" t="s">
        <v>3810</v>
      </c>
    </row>
    <row r="5107" spans="1:4" ht="20.100000000000001" customHeight="1">
      <c r="A5107" s="137">
        <v>6105</v>
      </c>
      <c r="B5107" s="137"/>
      <c r="C5107" s="137" t="s">
        <v>3825</v>
      </c>
      <c r="D5107" s="137" t="s">
        <v>3828</v>
      </c>
    </row>
    <row r="5108" spans="1:4" ht="20.100000000000001" customHeight="1">
      <c r="A5108" s="137">
        <v>6106</v>
      </c>
      <c r="B5108" s="137"/>
      <c r="C5108" s="137" t="s">
        <v>3825</v>
      </c>
      <c r="D5108" s="137" t="s">
        <v>3829</v>
      </c>
    </row>
    <row r="5109" spans="1:4" ht="20.100000000000001" customHeight="1">
      <c r="A5109" s="137">
        <v>6107</v>
      </c>
      <c r="B5109" s="137"/>
      <c r="C5109" s="137" t="s">
        <v>3825</v>
      </c>
      <c r="D5109" s="137" t="s">
        <v>3830</v>
      </c>
    </row>
    <row r="5110" spans="1:4" ht="20.100000000000001" customHeight="1">
      <c r="A5110" s="137">
        <v>6108</v>
      </c>
      <c r="B5110" s="137"/>
      <c r="C5110" s="137" t="s">
        <v>3825</v>
      </c>
      <c r="D5110" s="137" t="s">
        <v>3831</v>
      </c>
    </row>
    <row r="5111" spans="1:4" ht="20.100000000000001" customHeight="1">
      <c r="A5111" s="137">
        <v>6109</v>
      </c>
      <c r="B5111" s="137"/>
      <c r="C5111" s="137" t="s">
        <v>3825</v>
      </c>
      <c r="D5111" s="137" t="s">
        <v>3832</v>
      </c>
    </row>
    <row r="5112" spans="1:4" ht="20.100000000000001" customHeight="1">
      <c r="A5112" s="137">
        <v>6110</v>
      </c>
      <c r="B5112" s="137"/>
      <c r="C5112" s="137" t="s">
        <v>3825</v>
      </c>
      <c r="D5112" s="137" t="s">
        <v>3833</v>
      </c>
    </row>
    <row r="5113" spans="1:4" ht="20.100000000000001" customHeight="1">
      <c r="A5113" s="137">
        <v>6111</v>
      </c>
      <c r="B5113" s="137"/>
      <c r="C5113" s="137" t="s">
        <v>3825</v>
      </c>
      <c r="D5113" s="137" t="s">
        <v>3834</v>
      </c>
    </row>
    <row r="5114" spans="1:4" ht="20.100000000000001" customHeight="1">
      <c r="A5114" s="137">
        <v>6112</v>
      </c>
      <c r="B5114" s="137"/>
      <c r="C5114" s="137" t="s">
        <v>3825</v>
      </c>
      <c r="D5114" s="137" t="s">
        <v>3835</v>
      </c>
    </row>
    <row r="5115" spans="1:4" ht="20.100000000000001" customHeight="1">
      <c r="A5115" s="137">
        <v>6113</v>
      </c>
      <c r="B5115" s="137"/>
      <c r="C5115" s="137" t="s">
        <v>3825</v>
      </c>
      <c r="D5115" s="137" t="s">
        <v>3836</v>
      </c>
    </row>
    <row r="5116" spans="1:4" ht="20.100000000000001" customHeight="1">
      <c r="A5116" s="137">
        <v>6114</v>
      </c>
      <c r="B5116" s="137"/>
      <c r="C5116" s="137" t="s">
        <v>3825</v>
      </c>
      <c r="D5116" s="137" t="s">
        <v>3837</v>
      </c>
    </row>
    <row r="5117" spans="1:4" ht="20.100000000000001" customHeight="1">
      <c r="A5117" s="137">
        <v>6115</v>
      </c>
      <c r="B5117" s="137"/>
      <c r="C5117" s="137" t="s">
        <v>3825</v>
      </c>
      <c r="D5117" s="137" t="s">
        <v>3838</v>
      </c>
    </row>
    <row r="5118" spans="1:4" ht="20.100000000000001" customHeight="1">
      <c r="A5118" s="137">
        <v>6116</v>
      </c>
      <c r="B5118" s="137"/>
      <c r="C5118" s="137" t="s">
        <v>3825</v>
      </c>
      <c r="D5118" s="137" t="s">
        <v>3839</v>
      </c>
    </row>
    <row r="5119" spans="1:4" ht="20.100000000000001" customHeight="1">
      <c r="A5119" s="137">
        <v>6117</v>
      </c>
      <c r="B5119" s="137"/>
      <c r="C5119" s="137" t="s">
        <v>3825</v>
      </c>
      <c r="D5119" s="137" t="s">
        <v>3840</v>
      </c>
    </row>
    <row r="5120" spans="1:4" ht="20.100000000000001" customHeight="1">
      <c r="A5120" s="137">
        <v>6118</v>
      </c>
      <c r="B5120" s="137"/>
      <c r="C5120" s="137" t="s">
        <v>3825</v>
      </c>
      <c r="D5120" s="137" t="s">
        <v>3841</v>
      </c>
    </row>
    <row r="5121" spans="1:4" ht="20.100000000000001" customHeight="1">
      <c r="A5121" s="137">
        <v>6119</v>
      </c>
      <c r="B5121" s="137"/>
      <c r="C5121" s="137" t="s">
        <v>3825</v>
      </c>
      <c r="D5121" s="137" t="s">
        <v>3842</v>
      </c>
    </row>
    <row r="5122" spans="1:4" ht="20.100000000000001" customHeight="1">
      <c r="A5122" s="137">
        <v>6120</v>
      </c>
      <c r="B5122" s="137"/>
      <c r="C5122" s="137" t="s">
        <v>3825</v>
      </c>
      <c r="D5122" s="137" t="s">
        <v>3843</v>
      </c>
    </row>
    <row r="5123" spans="1:4" ht="20.100000000000001" customHeight="1">
      <c r="A5123" s="137">
        <v>6121</v>
      </c>
      <c r="B5123" s="137"/>
      <c r="C5123" s="137" t="s">
        <v>3825</v>
      </c>
      <c r="D5123" s="137" t="s">
        <v>3844</v>
      </c>
    </row>
    <row r="5124" spans="1:4" ht="20.100000000000001" customHeight="1">
      <c r="A5124" s="137">
        <v>6122</v>
      </c>
      <c r="B5124" s="137"/>
      <c r="C5124" s="137" t="s">
        <v>3825</v>
      </c>
      <c r="D5124" s="137" t="s">
        <v>3845</v>
      </c>
    </row>
    <row r="5125" spans="1:4" ht="20.100000000000001" customHeight="1">
      <c r="A5125" s="137">
        <v>6123</v>
      </c>
      <c r="B5125" s="137"/>
      <c r="C5125" s="137" t="s">
        <v>3825</v>
      </c>
      <c r="D5125" s="137" t="s">
        <v>3846</v>
      </c>
    </row>
    <row r="5126" spans="1:4" ht="20.100000000000001" customHeight="1">
      <c r="A5126" s="137">
        <v>6124</v>
      </c>
      <c r="B5126" s="137"/>
      <c r="C5126" s="137" t="s">
        <v>3825</v>
      </c>
      <c r="D5126" s="137" t="s">
        <v>3847</v>
      </c>
    </row>
    <row r="5127" spans="1:4" ht="20.100000000000001" customHeight="1">
      <c r="A5127" s="137">
        <v>6125</v>
      </c>
      <c r="B5127" s="137"/>
      <c r="C5127" s="137" t="s">
        <v>3825</v>
      </c>
      <c r="D5127" s="137" t="s">
        <v>3848</v>
      </c>
    </row>
    <row r="5128" spans="1:4" ht="20.100000000000001" customHeight="1">
      <c r="A5128" s="137">
        <v>6126</v>
      </c>
      <c r="B5128" s="137"/>
      <c r="C5128" s="137" t="s">
        <v>3825</v>
      </c>
      <c r="D5128" s="137" t="s">
        <v>3849</v>
      </c>
    </row>
    <row r="5129" spans="1:4" ht="20.100000000000001" customHeight="1">
      <c r="A5129" s="137">
        <v>6127</v>
      </c>
      <c r="B5129" s="137"/>
      <c r="C5129" s="137" t="s">
        <v>3825</v>
      </c>
      <c r="D5129" s="137" t="s">
        <v>3850</v>
      </c>
    </row>
    <row r="5130" spans="1:4" ht="20.100000000000001" customHeight="1">
      <c r="A5130" s="137">
        <v>6128</v>
      </c>
      <c r="B5130" s="137"/>
      <c r="C5130" s="137" t="s">
        <v>3825</v>
      </c>
      <c r="D5130" s="137" t="s">
        <v>3851</v>
      </c>
    </row>
    <row r="5131" spans="1:4" ht="20.100000000000001" customHeight="1">
      <c r="A5131" s="137">
        <v>6129</v>
      </c>
      <c r="B5131" s="137"/>
      <c r="C5131" s="137" t="s">
        <v>3825</v>
      </c>
      <c r="D5131" s="137" t="s">
        <v>3852</v>
      </c>
    </row>
    <row r="5132" spans="1:4" ht="20.100000000000001" customHeight="1">
      <c r="A5132" s="137">
        <v>6130</v>
      </c>
      <c r="B5132" s="137"/>
      <c r="C5132" s="137" t="s">
        <v>3825</v>
      </c>
      <c r="D5132" s="137" t="s">
        <v>3853</v>
      </c>
    </row>
    <row r="5133" spans="1:4" ht="20.100000000000001" customHeight="1">
      <c r="A5133" s="137">
        <v>6131</v>
      </c>
      <c r="B5133" s="137"/>
      <c r="C5133" s="137" t="s">
        <v>3825</v>
      </c>
      <c r="D5133" s="137" t="s">
        <v>3854</v>
      </c>
    </row>
    <row r="5134" spans="1:4" ht="20.100000000000001" customHeight="1">
      <c r="A5134" s="137">
        <v>6132</v>
      </c>
      <c r="B5134" s="137"/>
      <c r="C5134" s="137" t="s">
        <v>3825</v>
      </c>
      <c r="D5134" s="137" t="s">
        <v>3855</v>
      </c>
    </row>
    <row r="5135" spans="1:4" ht="20.100000000000001" customHeight="1">
      <c r="A5135" s="137">
        <v>6133</v>
      </c>
      <c r="B5135" s="137"/>
      <c r="C5135" s="137" t="s">
        <v>3825</v>
      </c>
      <c r="D5135" s="137" t="s">
        <v>3856</v>
      </c>
    </row>
    <row r="5136" spans="1:4" ht="20.100000000000001" customHeight="1">
      <c r="A5136" s="137">
        <v>6134</v>
      </c>
      <c r="B5136" s="137"/>
      <c r="C5136" s="137" t="s">
        <v>3825</v>
      </c>
      <c r="D5136" s="137" t="s">
        <v>3323</v>
      </c>
    </row>
    <row r="5137" spans="1:4" ht="20.100000000000001" customHeight="1">
      <c r="A5137" s="137">
        <v>6135</v>
      </c>
      <c r="B5137" s="137"/>
      <c r="C5137" s="137" t="s">
        <v>3825</v>
      </c>
      <c r="D5137" s="137" t="s">
        <v>3783</v>
      </c>
    </row>
    <row r="5138" spans="1:4" ht="20.100000000000001" customHeight="1">
      <c r="A5138" s="137">
        <v>6136</v>
      </c>
      <c r="B5138" s="137"/>
      <c r="C5138" s="137" t="s">
        <v>3825</v>
      </c>
      <c r="D5138" s="137" t="s">
        <v>3857</v>
      </c>
    </row>
    <row r="5139" spans="1:4" ht="20.100000000000001" customHeight="1">
      <c r="A5139" s="137">
        <v>6137</v>
      </c>
      <c r="B5139" s="137"/>
      <c r="C5139" s="137" t="s">
        <v>3825</v>
      </c>
      <c r="D5139" s="137" t="s">
        <v>1546</v>
      </c>
    </row>
    <row r="5140" spans="1:4" ht="20.100000000000001" customHeight="1">
      <c r="A5140" s="137">
        <v>6138</v>
      </c>
      <c r="B5140" s="137"/>
      <c r="C5140" s="137" t="s">
        <v>3825</v>
      </c>
      <c r="D5140" s="137" t="s">
        <v>3858</v>
      </c>
    </row>
    <row r="5141" spans="1:4" ht="20.100000000000001" customHeight="1">
      <c r="A5141" s="137">
        <v>6139</v>
      </c>
      <c r="B5141" s="137"/>
      <c r="C5141" s="137" t="s">
        <v>3825</v>
      </c>
      <c r="D5141" s="158"/>
    </row>
    <row r="5142" spans="1:4" ht="20.100000000000001" customHeight="1">
      <c r="A5142" s="137">
        <v>6140</v>
      </c>
      <c r="B5142" s="137"/>
      <c r="C5142" s="137" t="s">
        <v>3859</v>
      </c>
      <c r="D5142" s="137" t="s">
        <v>3860</v>
      </c>
    </row>
    <row r="5143" spans="1:4" ht="20.100000000000001" customHeight="1">
      <c r="A5143" s="137">
        <v>6141</v>
      </c>
      <c r="B5143" s="137"/>
      <c r="C5143" s="137" t="s">
        <v>3859</v>
      </c>
      <c r="D5143" s="137" t="s">
        <v>3861</v>
      </c>
    </row>
    <row r="5144" spans="1:4" ht="20.100000000000001" customHeight="1">
      <c r="A5144" s="137">
        <v>6142</v>
      </c>
      <c r="B5144" s="137"/>
      <c r="C5144" s="137" t="s">
        <v>3859</v>
      </c>
      <c r="D5144" s="137" t="s">
        <v>3862</v>
      </c>
    </row>
    <row r="5145" spans="1:4" ht="20.100000000000001" customHeight="1">
      <c r="A5145" s="137">
        <v>6143</v>
      </c>
      <c r="B5145" s="137"/>
      <c r="C5145" s="137" t="s">
        <v>3859</v>
      </c>
      <c r="D5145" s="137" t="s">
        <v>1568</v>
      </c>
    </row>
    <row r="5146" spans="1:4" ht="20.100000000000001" customHeight="1">
      <c r="A5146" s="137">
        <v>6144</v>
      </c>
      <c r="B5146" s="137"/>
      <c r="C5146" s="137" t="s">
        <v>3859</v>
      </c>
      <c r="D5146" s="137" t="s">
        <v>3863</v>
      </c>
    </row>
    <row r="5147" spans="1:4" ht="20.100000000000001" customHeight="1">
      <c r="A5147" s="137">
        <v>6145</v>
      </c>
      <c r="B5147" s="137"/>
      <c r="C5147" s="137" t="s">
        <v>3859</v>
      </c>
      <c r="D5147" s="137" t="s">
        <v>3864</v>
      </c>
    </row>
    <row r="5148" spans="1:4" ht="20.100000000000001" customHeight="1">
      <c r="A5148" s="137">
        <v>6146</v>
      </c>
      <c r="B5148" s="137"/>
      <c r="C5148" s="137" t="s">
        <v>3859</v>
      </c>
      <c r="D5148" s="137" t="s">
        <v>3865</v>
      </c>
    </row>
    <row r="5149" spans="1:4" ht="20.100000000000001" customHeight="1">
      <c r="A5149" s="137">
        <v>6147</v>
      </c>
      <c r="B5149" s="137"/>
      <c r="C5149" s="137" t="s">
        <v>3859</v>
      </c>
      <c r="D5149" s="137" t="s">
        <v>3866</v>
      </c>
    </row>
    <row r="5150" spans="1:4" ht="20.100000000000001" customHeight="1">
      <c r="A5150" s="137">
        <v>6148</v>
      </c>
      <c r="B5150" s="137"/>
      <c r="C5150" s="137" t="s">
        <v>3859</v>
      </c>
      <c r="D5150" s="137" t="s">
        <v>3867</v>
      </c>
    </row>
    <row r="5151" spans="1:4" ht="20.100000000000001" customHeight="1">
      <c r="A5151" s="137">
        <v>6149</v>
      </c>
      <c r="B5151" s="137"/>
      <c r="C5151" s="137" t="s">
        <v>3859</v>
      </c>
      <c r="D5151" s="137" t="s">
        <v>3868</v>
      </c>
    </row>
    <row r="5152" spans="1:4" ht="20.100000000000001" customHeight="1">
      <c r="A5152" s="137">
        <v>6150</v>
      </c>
      <c r="B5152" s="137"/>
      <c r="C5152" s="137" t="s">
        <v>3859</v>
      </c>
      <c r="D5152" s="137" t="s">
        <v>3869</v>
      </c>
    </row>
    <row r="5153" spans="1:4" ht="20.100000000000001" customHeight="1">
      <c r="A5153" s="137">
        <v>6151</v>
      </c>
      <c r="B5153" s="137"/>
      <c r="C5153" s="137" t="s">
        <v>3859</v>
      </c>
      <c r="D5153" s="137" t="s">
        <v>3870</v>
      </c>
    </row>
    <row r="5154" spans="1:4" ht="20.100000000000001" customHeight="1">
      <c r="A5154" s="137">
        <v>6152</v>
      </c>
      <c r="B5154" s="137"/>
      <c r="C5154" s="137" t="s">
        <v>3859</v>
      </c>
      <c r="D5154" s="137" t="s">
        <v>1582</v>
      </c>
    </row>
    <row r="5155" spans="1:4" ht="20.100000000000001" customHeight="1">
      <c r="A5155" s="137">
        <v>6153</v>
      </c>
      <c r="B5155" s="137"/>
      <c r="C5155" s="137" t="s">
        <v>3859</v>
      </c>
      <c r="D5155" s="137" t="s">
        <v>1264</v>
      </c>
    </row>
    <row r="5156" spans="1:4" ht="20.100000000000001" customHeight="1">
      <c r="A5156" s="137">
        <v>6154</v>
      </c>
      <c r="B5156" s="137"/>
      <c r="C5156" s="137" t="s">
        <v>3859</v>
      </c>
      <c r="D5156" s="137" t="s">
        <v>1509</v>
      </c>
    </row>
    <row r="5157" spans="1:4" ht="20.100000000000001" customHeight="1">
      <c r="A5157" s="137">
        <v>6155</v>
      </c>
      <c r="B5157" s="137"/>
      <c r="C5157" s="137" t="s">
        <v>3859</v>
      </c>
      <c r="D5157" s="137" t="s">
        <v>1546</v>
      </c>
    </row>
    <row r="5158" spans="1:4" ht="20.100000000000001" customHeight="1">
      <c r="A5158" s="137">
        <v>6156</v>
      </c>
      <c r="B5158" s="137"/>
      <c r="C5158" s="137" t="s">
        <v>3859</v>
      </c>
      <c r="D5158" s="158"/>
    </row>
    <row r="5159" spans="1:4" ht="20.100000000000001" customHeight="1">
      <c r="A5159" s="137">
        <v>6157</v>
      </c>
      <c r="B5159" s="137"/>
      <c r="C5159" s="137" t="s">
        <v>3859</v>
      </c>
      <c r="D5159" s="158"/>
    </row>
    <row r="5160" spans="1:4" ht="20.100000000000001" customHeight="1">
      <c r="A5160" s="137">
        <v>6158</v>
      </c>
      <c r="B5160" s="137"/>
      <c r="C5160" s="137" t="s">
        <v>3859</v>
      </c>
      <c r="D5160" s="158"/>
    </row>
    <row r="5161" spans="1:4" ht="20.100000000000001" customHeight="1">
      <c r="A5161" s="137">
        <v>6159</v>
      </c>
      <c r="B5161" s="137"/>
      <c r="C5161" s="137" t="s">
        <v>3859</v>
      </c>
      <c r="D5161" s="158"/>
    </row>
    <row r="5162" spans="1:4" ht="20.100000000000001" customHeight="1">
      <c r="A5162" s="137">
        <v>6160</v>
      </c>
      <c r="B5162" s="137"/>
      <c r="C5162" s="137" t="s">
        <v>3871</v>
      </c>
      <c r="D5162" s="137" t="s">
        <v>1512</v>
      </c>
    </row>
    <row r="5163" spans="1:4" ht="20.100000000000001" customHeight="1">
      <c r="A5163" s="137">
        <v>6161</v>
      </c>
      <c r="B5163" s="137"/>
      <c r="C5163" s="137" t="s">
        <v>3871</v>
      </c>
      <c r="D5163" s="137" t="s">
        <v>3425</v>
      </c>
    </row>
    <row r="5164" spans="1:4" ht="20.100000000000001" customHeight="1">
      <c r="A5164" s="137">
        <v>6162</v>
      </c>
      <c r="B5164" s="137"/>
      <c r="C5164" s="137" t="s">
        <v>3871</v>
      </c>
      <c r="D5164" s="137" t="s">
        <v>3872</v>
      </c>
    </row>
    <row r="5165" spans="1:4" ht="20.100000000000001" customHeight="1">
      <c r="A5165" s="137">
        <v>6163</v>
      </c>
      <c r="B5165" s="137"/>
      <c r="C5165" s="137" t="s">
        <v>3871</v>
      </c>
      <c r="D5165" s="137" t="s">
        <v>3873</v>
      </c>
    </row>
    <row r="5166" spans="1:4" ht="20.100000000000001" customHeight="1">
      <c r="A5166" s="137">
        <v>6164</v>
      </c>
      <c r="B5166" s="137"/>
      <c r="C5166" s="137" t="s">
        <v>3871</v>
      </c>
      <c r="D5166" s="137" t="s">
        <v>3428</v>
      </c>
    </row>
    <row r="5167" spans="1:4" ht="20.100000000000001" customHeight="1">
      <c r="A5167" s="137">
        <v>6165</v>
      </c>
      <c r="B5167" s="137"/>
      <c r="C5167" s="137" t="s">
        <v>3871</v>
      </c>
      <c r="D5167" s="137" t="s">
        <v>3874</v>
      </c>
    </row>
    <row r="5168" spans="1:4" ht="20.100000000000001" customHeight="1">
      <c r="A5168" s="137">
        <v>6166</v>
      </c>
      <c r="B5168" s="137"/>
      <c r="C5168" s="137" t="s">
        <v>3871</v>
      </c>
      <c r="D5168" s="137" t="s">
        <v>3875</v>
      </c>
    </row>
    <row r="5169" spans="1:4" ht="20.100000000000001" customHeight="1">
      <c r="A5169" s="137">
        <v>6167</v>
      </c>
      <c r="B5169" s="137"/>
      <c r="C5169" s="137" t="s">
        <v>3871</v>
      </c>
      <c r="D5169" s="137" t="s">
        <v>3876</v>
      </c>
    </row>
    <row r="5170" spans="1:4" ht="20.100000000000001" customHeight="1">
      <c r="A5170" s="137">
        <v>6168</v>
      </c>
      <c r="B5170" s="137"/>
      <c r="C5170" s="137" t="s">
        <v>3871</v>
      </c>
      <c r="D5170" s="137" t="s">
        <v>3877</v>
      </c>
    </row>
    <row r="5171" spans="1:4" ht="20.100000000000001" customHeight="1">
      <c r="A5171" s="137">
        <v>6169</v>
      </c>
      <c r="B5171" s="137"/>
      <c r="C5171" s="137" t="s">
        <v>3871</v>
      </c>
      <c r="D5171" s="137" t="s">
        <v>3878</v>
      </c>
    </row>
    <row r="5172" spans="1:4" ht="20.100000000000001" customHeight="1">
      <c r="A5172" s="137">
        <v>6170</v>
      </c>
      <c r="B5172" s="137"/>
      <c r="C5172" s="137" t="s">
        <v>3871</v>
      </c>
      <c r="D5172" s="137" t="s">
        <v>3879</v>
      </c>
    </row>
    <row r="5173" spans="1:4" ht="20.100000000000001" customHeight="1">
      <c r="A5173" s="137">
        <v>6171</v>
      </c>
      <c r="B5173" s="137"/>
      <c r="C5173" s="137" t="s">
        <v>3871</v>
      </c>
      <c r="D5173" s="137" t="s">
        <v>3880</v>
      </c>
    </row>
    <row r="5174" spans="1:4" ht="20.100000000000001" customHeight="1">
      <c r="A5174" s="137">
        <v>6172</v>
      </c>
      <c r="B5174" s="137"/>
      <c r="C5174" s="137" t="s">
        <v>3871</v>
      </c>
      <c r="D5174" s="137" t="s">
        <v>3881</v>
      </c>
    </row>
    <row r="5175" spans="1:4" ht="20.100000000000001" customHeight="1">
      <c r="A5175" s="137">
        <v>6173</v>
      </c>
      <c r="B5175" s="137"/>
      <c r="C5175" s="137" t="s">
        <v>3871</v>
      </c>
      <c r="D5175" s="137" t="s">
        <v>3434</v>
      </c>
    </row>
    <row r="5176" spans="1:4" ht="20.100000000000001" customHeight="1">
      <c r="A5176" s="137">
        <v>6174</v>
      </c>
      <c r="B5176" s="137"/>
      <c r="C5176" s="137" t="s">
        <v>3871</v>
      </c>
      <c r="D5176" s="137" t="s">
        <v>3882</v>
      </c>
    </row>
    <row r="5177" spans="1:4" ht="20.100000000000001" customHeight="1">
      <c r="A5177" s="137">
        <v>6175</v>
      </c>
      <c r="B5177" s="137"/>
      <c r="C5177" s="137" t="s">
        <v>3871</v>
      </c>
      <c r="D5177" s="137" t="s">
        <v>3883</v>
      </c>
    </row>
    <row r="5178" spans="1:4" ht="20.100000000000001" customHeight="1">
      <c r="A5178" s="137">
        <v>6176</v>
      </c>
      <c r="B5178" s="137"/>
      <c r="C5178" s="137" t="s">
        <v>3871</v>
      </c>
      <c r="D5178" s="137" t="s">
        <v>3436</v>
      </c>
    </row>
    <row r="5179" spans="1:4" ht="20.100000000000001" customHeight="1">
      <c r="A5179" s="137">
        <v>6177</v>
      </c>
      <c r="B5179" s="137"/>
      <c r="C5179" s="137" t="s">
        <v>3871</v>
      </c>
      <c r="D5179" s="137" t="s">
        <v>3884</v>
      </c>
    </row>
    <row r="5180" spans="1:4" ht="20.100000000000001" customHeight="1">
      <c r="A5180" s="137">
        <v>6178</v>
      </c>
      <c r="B5180" s="137"/>
      <c r="C5180" s="137" t="s">
        <v>3871</v>
      </c>
      <c r="D5180" s="137" t="s">
        <v>3885</v>
      </c>
    </row>
    <row r="5181" spans="1:4" ht="20.100000000000001" customHeight="1">
      <c r="A5181" s="137">
        <v>6179</v>
      </c>
      <c r="B5181" s="137"/>
      <c r="C5181" s="137" t="s">
        <v>3871</v>
      </c>
      <c r="D5181" s="137" t="s">
        <v>3886</v>
      </c>
    </row>
    <row r="5182" spans="1:4" ht="20.100000000000001" customHeight="1">
      <c r="A5182" s="137">
        <v>6180</v>
      </c>
      <c r="B5182" s="137"/>
      <c r="C5182" s="137" t="s">
        <v>3871</v>
      </c>
      <c r="D5182" s="137" t="s">
        <v>3887</v>
      </c>
    </row>
    <row r="5183" spans="1:4" ht="20.100000000000001" customHeight="1">
      <c r="A5183" s="137">
        <v>6181</v>
      </c>
      <c r="B5183" s="137"/>
      <c r="C5183" s="137" t="s">
        <v>3871</v>
      </c>
      <c r="D5183" s="137" t="s">
        <v>3888</v>
      </c>
    </row>
    <row r="5184" spans="1:4" ht="20.100000000000001" customHeight="1">
      <c r="A5184" s="137">
        <v>6182</v>
      </c>
      <c r="B5184" s="137"/>
      <c r="C5184" s="137" t="s">
        <v>3871</v>
      </c>
      <c r="D5184" s="137" t="s">
        <v>3889</v>
      </c>
    </row>
    <row r="5185" spans="1:4" ht="20.100000000000001" customHeight="1">
      <c r="A5185" s="137">
        <v>6183</v>
      </c>
      <c r="B5185" s="137"/>
      <c r="C5185" s="137" t="s">
        <v>3871</v>
      </c>
      <c r="D5185" s="137" t="s">
        <v>1542</v>
      </c>
    </row>
    <row r="5186" spans="1:4" ht="20.100000000000001" customHeight="1">
      <c r="A5186" s="137">
        <v>6184</v>
      </c>
      <c r="B5186" s="137"/>
      <c r="C5186" s="137" t="s">
        <v>3871</v>
      </c>
      <c r="D5186" s="137" t="s">
        <v>1544</v>
      </c>
    </row>
    <row r="5187" spans="1:4" ht="20.100000000000001" customHeight="1">
      <c r="A5187" s="137">
        <v>6185</v>
      </c>
      <c r="B5187" s="137"/>
      <c r="C5187" s="137" t="s">
        <v>3871</v>
      </c>
      <c r="D5187" s="137" t="s">
        <v>1613</v>
      </c>
    </row>
    <row r="5188" spans="1:4" ht="20.100000000000001" customHeight="1">
      <c r="A5188" s="137">
        <v>6186</v>
      </c>
      <c r="B5188" s="137"/>
      <c r="C5188" s="137" t="s">
        <v>3871</v>
      </c>
      <c r="D5188" s="137" t="s">
        <v>3309</v>
      </c>
    </row>
    <row r="5189" spans="1:4" ht="20.100000000000001" customHeight="1">
      <c r="A5189" s="137">
        <v>6187</v>
      </c>
      <c r="B5189" s="137"/>
      <c r="C5189" s="137" t="s">
        <v>3871</v>
      </c>
      <c r="D5189" s="137" t="s">
        <v>1545</v>
      </c>
    </row>
    <row r="5190" spans="1:4" ht="20.100000000000001" customHeight="1">
      <c r="A5190" s="137">
        <v>6188</v>
      </c>
      <c r="B5190" s="137"/>
      <c r="C5190" s="137" t="s">
        <v>3871</v>
      </c>
      <c r="D5190" s="137" t="s">
        <v>1509</v>
      </c>
    </row>
    <row r="5191" spans="1:4" ht="20.100000000000001" customHeight="1">
      <c r="A5191" s="137">
        <v>6189</v>
      </c>
      <c r="B5191" s="137"/>
      <c r="C5191" s="137" t="s">
        <v>3871</v>
      </c>
      <c r="D5191" s="158"/>
    </row>
    <row r="5192" spans="1:4" ht="20.100000000000001" customHeight="1">
      <c r="A5192" s="137">
        <v>6190</v>
      </c>
      <c r="B5192" s="137"/>
      <c r="C5192" s="137" t="s">
        <v>3890</v>
      </c>
      <c r="D5192" s="137" t="s">
        <v>3891</v>
      </c>
    </row>
    <row r="5193" spans="1:4" ht="20.100000000000001" customHeight="1">
      <c r="A5193" s="137">
        <v>6191</v>
      </c>
      <c r="B5193" s="137"/>
      <c r="C5193" s="137" t="s">
        <v>3890</v>
      </c>
      <c r="D5193" s="137" t="s">
        <v>3892</v>
      </c>
    </row>
    <row r="5194" spans="1:4" ht="20.100000000000001" customHeight="1">
      <c r="A5194" s="137">
        <v>6192</v>
      </c>
      <c r="B5194" s="137"/>
      <c r="C5194" s="137" t="s">
        <v>3890</v>
      </c>
      <c r="D5194" s="137" t="s">
        <v>3893</v>
      </c>
    </row>
    <row r="5195" spans="1:4" ht="20.100000000000001" customHeight="1">
      <c r="A5195" s="137">
        <v>6193</v>
      </c>
      <c r="B5195" s="137"/>
      <c r="C5195" s="137" t="s">
        <v>3890</v>
      </c>
      <c r="D5195" s="137" t="s">
        <v>3894</v>
      </c>
    </row>
    <row r="5196" spans="1:4" ht="20.100000000000001" customHeight="1">
      <c r="A5196" s="137">
        <v>6194</v>
      </c>
      <c r="B5196" s="137"/>
      <c r="C5196" s="137" t="s">
        <v>3890</v>
      </c>
      <c r="D5196" s="137" t="s">
        <v>3895</v>
      </c>
    </row>
    <row r="5197" spans="1:4" ht="20.100000000000001" customHeight="1">
      <c r="A5197" s="137">
        <v>6195</v>
      </c>
      <c r="B5197" s="137"/>
      <c r="C5197" s="137" t="s">
        <v>3890</v>
      </c>
      <c r="D5197" s="137" t="s">
        <v>3896</v>
      </c>
    </row>
    <row r="5198" spans="1:4" ht="20.100000000000001" customHeight="1">
      <c r="A5198" s="137">
        <v>6196</v>
      </c>
      <c r="B5198" s="137"/>
      <c r="C5198" s="137" t="s">
        <v>3890</v>
      </c>
      <c r="D5198" s="137" t="s">
        <v>3897</v>
      </c>
    </row>
    <row r="5199" spans="1:4" ht="20.100000000000001" customHeight="1">
      <c r="A5199" s="137">
        <v>6197</v>
      </c>
      <c r="B5199" s="137"/>
      <c r="C5199" s="137" t="s">
        <v>3890</v>
      </c>
      <c r="D5199" s="137" t="s">
        <v>3898</v>
      </c>
    </row>
    <row r="5200" spans="1:4" ht="20.100000000000001" customHeight="1">
      <c r="A5200" s="137">
        <v>6198</v>
      </c>
      <c r="B5200" s="137"/>
      <c r="C5200" s="137" t="s">
        <v>3890</v>
      </c>
      <c r="D5200" s="137" t="s">
        <v>3899</v>
      </c>
    </row>
    <row r="5201" spans="1:4" ht="20.100000000000001" customHeight="1">
      <c r="A5201" s="137">
        <v>6199</v>
      </c>
      <c r="B5201" s="137"/>
      <c r="C5201" s="137" t="s">
        <v>3890</v>
      </c>
      <c r="D5201" s="137" t="s">
        <v>3900</v>
      </c>
    </row>
    <row r="5202" spans="1:4" ht="20.100000000000001" customHeight="1">
      <c r="A5202" s="137">
        <v>6200</v>
      </c>
      <c r="B5202" s="137"/>
      <c r="C5202" s="137" t="s">
        <v>3890</v>
      </c>
      <c r="D5202" s="137" t="s">
        <v>3901</v>
      </c>
    </row>
    <row r="5203" spans="1:4" ht="20.100000000000001" customHeight="1">
      <c r="A5203" s="137">
        <v>6201</v>
      </c>
      <c r="B5203" s="137"/>
      <c r="C5203" s="137" t="s">
        <v>3890</v>
      </c>
      <c r="D5203" s="137" t="s">
        <v>3902</v>
      </c>
    </row>
    <row r="5204" spans="1:4" ht="20.100000000000001" customHeight="1">
      <c r="A5204" s="137">
        <v>6202</v>
      </c>
      <c r="B5204" s="137"/>
      <c r="C5204" s="137" t="s">
        <v>3890</v>
      </c>
      <c r="D5204" s="137" t="s">
        <v>3903</v>
      </c>
    </row>
    <row r="5205" spans="1:4" ht="20.100000000000001" customHeight="1">
      <c r="A5205" s="137">
        <v>6203</v>
      </c>
      <c r="B5205" s="137"/>
      <c r="C5205" s="137" t="s">
        <v>3890</v>
      </c>
      <c r="D5205" s="137" t="s">
        <v>3904</v>
      </c>
    </row>
    <row r="5206" spans="1:4" ht="20.100000000000001" customHeight="1">
      <c r="A5206" s="137">
        <v>6204</v>
      </c>
      <c r="B5206" s="137"/>
      <c r="C5206" s="137" t="s">
        <v>3890</v>
      </c>
      <c r="D5206" s="137" t="s">
        <v>3905</v>
      </c>
    </row>
    <row r="5207" spans="1:4" ht="20.100000000000001" customHeight="1">
      <c r="A5207" s="137">
        <v>6205</v>
      </c>
      <c r="B5207" s="137"/>
      <c r="C5207" s="137" t="s">
        <v>3890</v>
      </c>
      <c r="D5207" s="137" t="s">
        <v>3906</v>
      </c>
    </row>
    <row r="5208" spans="1:4" ht="20.100000000000001" customHeight="1">
      <c r="A5208" s="137">
        <v>6206</v>
      </c>
      <c r="B5208" s="137"/>
      <c r="C5208" s="137" t="s">
        <v>3890</v>
      </c>
      <c r="D5208" s="137" t="s">
        <v>3323</v>
      </c>
    </row>
    <row r="5209" spans="1:4" ht="20.100000000000001" customHeight="1">
      <c r="A5209" s="137">
        <v>6207</v>
      </c>
      <c r="B5209" s="137"/>
      <c r="C5209" s="137" t="s">
        <v>3890</v>
      </c>
      <c r="D5209" s="137" t="s">
        <v>3783</v>
      </c>
    </row>
    <row r="5210" spans="1:4" ht="20.100000000000001" customHeight="1">
      <c r="A5210" s="137">
        <v>6208</v>
      </c>
      <c r="B5210" s="137"/>
      <c r="C5210" s="137" t="s">
        <v>3890</v>
      </c>
      <c r="D5210" s="137" t="s">
        <v>1545</v>
      </c>
    </row>
    <row r="5211" spans="1:4" ht="20.100000000000001" customHeight="1">
      <c r="A5211" s="137">
        <v>6209</v>
      </c>
      <c r="B5211" s="137"/>
      <c r="C5211" s="137" t="s">
        <v>3890</v>
      </c>
      <c r="D5211" s="137" t="s">
        <v>1509</v>
      </c>
    </row>
    <row r="5212" spans="1:4" ht="20.100000000000001" customHeight="1">
      <c r="A5212" s="137">
        <v>6210</v>
      </c>
      <c r="B5212" s="137"/>
      <c r="C5212" s="137" t="s">
        <v>3890</v>
      </c>
      <c r="D5212" s="137" t="s">
        <v>1546</v>
      </c>
    </row>
    <row r="5213" spans="1:4" ht="20.100000000000001" customHeight="1">
      <c r="A5213" s="137">
        <v>6211</v>
      </c>
      <c r="B5213" s="137"/>
      <c r="C5213" s="137" t="s">
        <v>3890</v>
      </c>
      <c r="D5213" s="158"/>
    </row>
    <row r="5214" spans="1:4" ht="20.100000000000001" customHeight="1">
      <c r="A5214" s="137">
        <v>6212</v>
      </c>
      <c r="B5214" s="137"/>
      <c r="C5214" s="137" t="s">
        <v>3890</v>
      </c>
      <c r="D5214" s="158"/>
    </row>
    <row r="5215" spans="1:4" ht="20.100000000000001" customHeight="1">
      <c r="A5215" s="137">
        <v>6213</v>
      </c>
      <c r="B5215" s="137"/>
      <c r="C5215" s="137" t="s">
        <v>3890</v>
      </c>
      <c r="D5215" s="158"/>
    </row>
    <row r="5216" spans="1:4" ht="20.100000000000001" customHeight="1">
      <c r="A5216" s="137">
        <v>6214</v>
      </c>
      <c r="B5216" s="137"/>
      <c r="C5216" s="137" t="s">
        <v>3890</v>
      </c>
      <c r="D5216" s="158"/>
    </row>
    <row r="5217" spans="1:4" ht="20.100000000000001" customHeight="1">
      <c r="A5217" s="137">
        <v>6215</v>
      </c>
      <c r="B5217" s="137"/>
      <c r="C5217" s="137" t="s">
        <v>3890</v>
      </c>
      <c r="D5217" s="158"/>
    </row>
    <row r="5218" spans="1:4" ht="20.100000000000001" customHeight="1">
      <c r="A5218" s="137">
        <v>6216</v>
      </c>
      <c r="B5218" s="137"/>
      <c r="C5218" s="137" t="s">
        <v>3890</v>
      </c>
      <c r="D5218" s="158"/>
    </row>
    <row r="5219" spans="1:4" ht="20.100000000000001" customHeight="1">
      <c r="A5219" s="137">
        <v>6217</v>
      </c>
      <c r="B5219" s="137"/>
      <c r="C5219" s="137" t="s">
        <v>3890</v>
      </c>
      <c r="D5219" s="158"/>
    </row>
    <row r="5220" spans="1:4" ht="20.100000000000001" customHeight="1">
      <c r="A5220" s="137">
        <v>6218</v>
      </c>
      <c r="B5220" s="137"/>
      <c r="C5220" s="137" t="s">
        <v>3890</v>
      </c>
      <c r="D5220" s="158"/>
    </row>
    <row r="5221" spans="1:4" ht="20.100000000000001" customHeight="1">
      <c r="A5221" s="137">
        <v>6219</v>
      </c>
      <c r="B5221" s="137"/>
      <c r="C5221" s="137" t="s">
        <v>3890</v>
      </c>
      <c r="D5221" s="158"/>
    </row>
    <row r="5222" spans="1:4" ht="20.100000000000001" customHeight="1">
      <c r="A5222" s="137">
        <v>6220</v>
      </c>
      <c r="B5222" s="137"/>
      <c r="C5222" s="137" t="s">
        <v>3907</v>
      </c>
      <c r="D5222" s="137" t="s">
        <v>3908</v>
      </c>
    </row>
    <row r="5223" spans="1:4" ht="20.100000000000001" customHeight="1">
      <c r="A5223" s="137">
        <v>6221</v>
      </c>
      <c r="B5223" s="137"/>
      <c r="C5223" s="137" t="s">
        <v>3907</v>
      </c>
      <c r="D5223" s="137" t="s">
        <v>3909</v>
      </c>
    </row>
    <row r="5224" spans="1:4" ht="20.100000000000001" customHeight="1">
      <c r="A5224" s="137">
        <v>6222</v>
      </c>
      <c r="B5224" s="137"/>
      <c r="C5224" s="137" t="s">
        <v>3907</v>
      </c>
      <c r="D5224" s="137" t="s">
        <v>3910</v>
      </c>
    </row>
    <row r="5225" spans="1:4" ht="20.100000000000001" customHeight="1">
      <c r="A5225" s="137">
        <v>6223</v>
      </c>
      <c r="B5225" s="137"/>
      <c r="C5225" s="137" t="s">
        <v>3907</v>
      </c>
      <c r="D5225" s="137" t="s">
        <v>3911</v>
      </c>
    </row>
    <row r="5226" spans="1:4" ht="20.100000000000001" customHeight="1">
      <c r="A5226" s="137">
        <v>6224</v>
      </c>
      <c r="B5226" s="137"/>
      <c r="C5226" s="137" t="s">
        <v>3907</v>
      </c>
      <c r="D5226" s="137" t="s">
        <v>3912</v>
      </c>
    </row>
    <row r="5227" spans="1:4" ht="20.100000000000001" customHeight="1">
      <c r="A5227" s="137">
        <v>6225</v>
      </c>
      <c r="B5227" s="137"/>
      <c r="C5227" s="137" t="s">
        <v>3907</v>
      </c>
      <c r="D5227" s="137" t="s">
        <v>3913</v>
      </c>
    </row>
    <row r="5228" spans="1:4" ht="20.100000000000001" customHeight="1">
      <c r="A5228" s="137">
        <v>6226</v>
      </c>
      <c r="B5228" s="137"/>
      <c r="C5228" s="137" t="s">
        <v>3907</v>
      </c>
      <c r="D5228" s="137" t="s">
        <v>3914</v>
      </c>
    </row>
    <row r="5229" spans="1:4" ht="20.100000000000001" customHeight="1">
      <c r="A5229" s="137">
        <v>6227</v>
      </c>
      <c r="B5229" s="137"/>
      <c r="C5229" s="137" t="s">
        <v>3907</v>
      </c>
      <c r="D5229" s="137" t="s">
        <v>3915</v>
      </c>
    </row>
    <row r="5230" spans="1:4" ht="20.100000000000001" customHeight="1">
      <c r="A5230" s="137">
        <v>6228</v>
      </c>
      <c r="B5230" s="137"/>
      <c r="C5230" s="137" t="s">
        <v>3907</v>
      </c>
      <c r="D5230" s="137" t="s">
        <v>3916</v>
      </c>
    </row>
    <row r="5231" spans="1:4" ht="20.100000000000001" customHeight="1">
      <c r="A5231" s="137">
        <v>6229</v>
      </c>
      <c r="B5231" s="137"/>
      <c r="C5231" s="137" t="s">
        <v>3907</v>
      </c>
      <c r="D5231" s="137" t="s">
        <v>3917</v>
      </c>
    </row>
    <row r="5232" spans="1:4" ht="20.100000000000001" customHeight="1">
      <c r="A5232" s="137">
        <v>6230</v>
      </c>
      <c r="B5232" s="137"/>
      <c r="C5232" s="137" t="s">
        <v>3907</v>
      </c>
      <c r="D5232" s="137" t="s">
        <v>3918</v>
      </c>
    </row>
    <row r="5233" spans="1:4" ht="20.100000000000001" customHeight="1">
      <c r="A5233" s="137">
        <v>6231</v>
      </c>
      <c r="B5233" s="137"/>
      <c r="C5233" s="137" t="s">
        <v>3907</v>
      </c>
      <c r="D5233" s="137" t="s">
        <v>3919</v>
      </c>
    </row>
    <row r="5234" spans="1:4" ht="20.100000000000001" customHeight="1">
      <c r="A5234" s="137">
        <v>6232</v>
      </c>
      <c r="B5234" s="137"/>
      <c r="C5234" s="137" t="s">
        <v>3907</v>
      </c>
      <c r="D5234" s="137" t="s">
        <v>3920</v>
      </c>
    </row>
    <row r="5235" spans="1:4" ht="20.100000000000001" customHeight="1">
      <c r="A5235" s="137">
        <v>6233</v>
      </c>
      <c r="B5235" s="137"/>
      <c r="C5235" s="137" t="s">
        <v>3907</v>
      </c>
      <c r="D5235" s="137" t="s">
        <v>3921</v>
      </c>
    </row>
    <row r="5236" spans="1:4" ht="20.100000000000001" customHeight="1">
      <c r="A5236" s="137">
        <v>6234</v>
      </c>
      <c r="B5236" s="137"/>
      <c r="C5236" s="137" t="s">
        <v>3907</v>
      </c>
      <c r="D5236" s="137" t="s">
        <v>3922</v>
      </c>
    </row>
    <row r="5237" spans="1:4" ht="20.100000000000001" customHeight="1">
      <c r="A5237" s="137">
        <v>6235</v>
      </c>
      <c r="B5237" s="137"/>
      <c r="C5237" s="137" t="s">
        <v>3907</v>
      </c>
      <c r="D5237" s="137" t="s">
        <v>3923</v>
      </c>
    </row>
    <row r="5238" spans="1:4" ht="20.100000000000001" customHeight="1">
      <c r="A5238" s="137">
        <v>6236</v>
      </c>
      <c r="B5238" s="137"/>
      <c r="C5238" s="137" t="s">
        <v>3907</v>
      </c>
      <c r="D5238" s="137" t="s">
        <v>3924</v>
      </c>
    </row>
    <row r="5239" spans="1:4" ht="20.100000000000001" customHeight="1">
      <c r="A5239" s="137">
        <v>6237</v>
      </c>
      <c r="B5239" s="137"/>
      <c r="C5239" s="137" t="s">
        <v>3907</v>
      </c>
      <c r="D5239" s="137" t="s">
        <v>3925</v>
      </c>
    </row>
    <row r="5240" spans="1:4" ht="20.100000000000001" customHeight="1">
      <c r="A5240" s="137">
        <v>6238</v>
      </c>
      <c r="B5240" s="137"/>
      <c r="C5240" s="137" t="s">
        <v>3907</v>
      </c>
      <c r="D5240" s="137" t="s">
        <v>3926</v>
      </c>
    </row>
    <row r="5241" spans="1:4" ht="20.100000000000001" customHeight="1">
      <c r="A5241" s="137">
        <v>6239</v>
      </c>
      <c r="B5241" s="137"/>
      <c r="C5241" s="137" t="s">
        <v>3907</v>
      </c>
      <c r="D5241" s="137" t="s">
        <v>3927</v>
      </c>
    </row>
    <row r="5242" spans="1:4" ht="20.100000000000001" customHeight="1">
      <c r="A5242" s="137">
        <v>6240</v>
      </c>
      <c r="B5242" s="137"/>
      <c r="C5242" s="137" t="s">
        <v>3907</v>
      </c>
      <c r="D5242" s="137" t="s">
        <v>1543</v>
      </c>
    </row>
    <row r="5243" spans="1:4" ht="20.100000000000001" customHeight="1">
      <c r="A5243" s="137">
        <v>6241</v>
      </c>
      <c r="B5243" s="137"/>
      <c r="C5243" s="137" t="s">
        <v>3907</v>
      </c>
      <c r="D5243" s="137" t="s">
        <v>1544</v>
      </c>
    </row>
    <row r="5244" spans="1:4" ht="20.100000000000001" customHeight="1">
      <c r="A5244" s="137">
        <v>6242</v>
      </c>
      <c r="B5244" s="137"/>
      <c r="C5244" s="137" t="s">
        <v>3907</v>
      </c>
      <c r="D5244" s="137" t="s">
        <v>1545</v>
      </c>
    </row>
    <row r="5245" spans="1:4" ht="20.100000000000001" customHeight="1">
      <c r="A5245" s="137">
        <v>6243</v>
      </c>
      <c r="B5245" s="137"/>
      <c r="C5245" s="137" t="s">
        <v>3907</v>
      </c>
      <c r="D5245" s="137" t="s">
        <v>1509</v>
      </c>
    </row>
    <row r="5246" spans="1:4" ht="20.100000000000001" customHeight="1">
      <c r="A5246" s="137">
        <v>6244</v>
      </c>
      <c r="B5246" s="137"/>
      <c r="C5246" s="137" t="s">
        <v>3907</v>
      </c>
      <c r="D5246" s="137" t="s">
        <v>1546</v>
      </c>
    </row>
    <row r="5247" spans="1:4" ht="20.100000000000001" customHeight="1">
      <c r="A5247" s="137">
        <v>6245</v>
      </c>
      <c r="B5247" s="137"/>
      <c r="C5247" s="137" t="s">
        <v>3907</v>
      </c>
      <c r="D5247" s="158"/>
    </row>
    <row r="5248" spans="1:4" ht="20.100000000000001" customHeight="1">
      <c r="A5248" s="137">
        <v>6246</v>
      </c>
      <c r="B5248" s="137"/>
      <c r="C5248" s="137" t="s">
        <v>3907</v>
      </c>
      <c r="D5248" s="158"/>
    </row>
    <row r="5249" spans="1:4" ht="20.100000000000001" customHeight="1">
      <c r="A5249" s="137">
        <v>6247</v>
      </c>
      <c r="B5249" s="137"/>
      <c r="C5249" s="137" t="s">
        <v>3907</v>
      </c>
      <c r="D5249" s="158"/>
    </row>
    <row r="5250" spans="1:4" ht="20.100000000000001" customHeight="1">
      <c r="A5250" s="137">
        <v>6248</v>
      </c>
      <c r="B5250" s="137"/>
      <c r="C5250" s="137" t="s">
        <v>3907</v>
      </c>
      <c r="D5250" s="158"/>
    </row>
    <row r="5251" spans="1:4" ht="20.100000000000001" customHeight="1">
      <c r="A5251" s="137">
        <v>6249</v>
      </c>
      <c r="B5251" s="137"/>
      <c r="C5251" s="137" t="s">
        <v>3907</v>
      </c>
      <c r="D5251" s="158"/>
    </row>
    <row r="5252" spans="1:4" ht="20.100000000000001" customHeight="1">
      <c r="A5252" s="137">
        <v>6250</v>
      </c>
      <c r="B5252" s="137"/>
      <c r="C5252" s="137" t="s">
        <v>3928</v>
      </c>
      <c r="D5252" s="137" t="s">
        <v>3929</v>
      </c>
    </row>
    <row r="5253" spans="1:4" ht="20.100000000000001" customHeight="1">
      <c r="A5253" s="137">
        <v>6251</v>
      </c>
      <c r="B5253" s="137"/>
      <c r="C5253" s="137" t="s">
        <v>3928</v>
      </c>
      <c r="D5253" s="137" t="s">
        <v>3930</v>
      </c>
    </row>
    <row r="5254" spans="1:4" ht="20.100000000000001" customHeight="1">
      <c r="A5254" s="137">
        <v>6252</v>
      </c>
      <c r="B5254" s="137"/>
      <c r="C5254" s="137" t="s">
        <v>3928</v>
      </c>
      <c r="D5254" s="137" t="s">
        <v>3931</v>
      </c>
    </row>
    <row r="5255" spans="1:4" ht="20.100000000000001" customHeight="1">
      <c r="A5255" s="137">
        <v>6253</v>
      </c>
      <c r="B5255" s="137"/>
      <c r="C5255" s="137" t="s">
        <v>3928</v>
      </c>
      <c r="D5255" s="137" t="s">
        <v>3932</v>
      </c>
    </row>
    <row r="5256" spans="1:4" ht="20.100000000000001" customHeight="1">
      <c r="A5256" s="137">
        <v>6254</v>
      </c>
      <c r="B5256" s="137"/>
      <c r="C5256" s="137" t="s">
        <v>3928</v>
      </c>
      <c r="D5256" s="137" t="s">
        <v>3933</v>
      </c>
    </row>
    <row r="5257" spans="1:4" ht="20.100000000000001" customHeight="1">
      <c r="A5257" s="137">
        <v>6255</v>
      </c>
      <c r="B5257" s="137"/>
      <c r="C5257" s="137" t="s">
        <v>3928</v>
      </c>
      <c r="D5257" s="137" t="s">
        <v>3934</v>
      </c>
    </row>
    <row r="5258" spans="1:4" ht="20.100000000000001" customHeight="1">
      <c r="A5258" s="137">
        <v>6256</v>
      </c>
      <c r="B5258" s="137"/>
      <c r="C5258" s="137" t="s">
        <v>3928</v>
      </c>
      <c r="D5258" s="137" t="s">
        <v>3935</v>
      </c>
    </row>
    <row r="5259" spans="1:4" ht="20.100000000000001" customHeight="1">
      <c r="A5259" s="137">
        <v>6257</v>
      </c>
      <c r="B5259" s="137"/>
      <c r="C5259" s="137" t="s">
        <v>3928</v>
      </c>
      <c r="D5259" s="137" t="s">
        <v>3936</v>
      </c>
    </row>
    <row r="5260" spans="1:4" ht="20.100000000000001" customHeight="1">
      <c r="A5260" s="137">
        <v>6258</v>
      </c>
      <c r="B5260" s="137"/>
      <c r="C5260" s="137" t="s">
        <v>3928</v>
      </c>
      <c r="D5260" s="137" t="s">
        <v>3937</v>
      </c>
    </row>
    <row r="5261" spans="1:4" ht="20.100000000000001" customHeight="1">
      <c r="A5261" s="137">
        <v>6259</v>
      </c>
      <c r="B5261" s="137"/>
      <c r="C5261" s="137" t="s">
        <v>3928</v>
      </c>
      <c r="D5261" s="137" t="s">
        <v>3938</v>
      </c>
    </row>
    <row r="5262" spans="1:4" ht="20.100000000000001" customHeight="1">
      <c r="A5262" s="137">
        <v>6260</v>
      </c>
      <c r="B5262" s="137"/>
      <c r="C5262" s="137" t="s">
        <v>3928</v>
      </c>
      <c r="D5262" s="137" t="s">
        <v>1542</v>
      </c>
    </row>
    <row r="5263" spans="1:4" ht="20.100000000000001" customHeight="1">
      <c r="A5263" s="137">
        <v>6261</v>
      </c>
      <c r="B5263" s="137"/>
      <c r="C5263" s="137" t="s">
        <v>3928</v>
      </c>
      <c r="D5263" s="137" t="s">
        <v>1543</v>
      </c>
    </row>
    <row r="5264" spans="1:4" ht="20.100000000000001" customHeight="1">
      <c r="A5264" s="137">
        <v>6262</v>
      </c>
      <c r="B5264" s="137"/>
      <c r="C5264" s="137" t="s">
        <v>3928</v>
      </c>
      <c r="D5264" s="137" t="s">
        <v>1544</v>
      </c>
    </row>
    <row r="5265" spans="1:4" ht="20.100000000000001" customHeight="1">
      <c r="A5265" s="137">
        <v>6263</v>
      </c>
      <c r="B5265" s="137"/>
      <c r="C5265" s="137" t="s">
        <v>3928</v>
      </c>
      <c r="D5265" s="137" t="s">
        <v>3939</v>
      </c>
    </row>
    <row r="5266" spans="1:4" ht="20.100000000000001" customHeight="1">
      <c r="A5266" s="137">
        <v>6264</v>
      </c>
      <c r="B5266" s="137"/>
      <c r="C5266" s="137" t="s">
        <v>3928</v>
      </c>
      <c r="D5266" s="137" t="s">
        <v>3940</v>
      </c>
    </row>
    <row r="5267" spans="1:4" ht="20.100000000000001" customHeight="1">
      <c r="A5267" s="137">
        <v>6265</v>
      </c>
      <c r="B5267" s="137"/>
      <c r="C5267" s="137" t="s">
        <v>3928</v>
      </c>
      <c r="D5267" s="137" t="s">
        <v>3941</v>
      </c>
    </row>
    <row r="5268" spans="1:4" ht="20.100000000000001" customHeight="1">
      <c r="A5268" s="137">
        <v>6266</v>
      </c>
      <c r="B5268" s="137"/>
      <c r="C5268" s="137" t="s">
        <v>3928</v>
      </c>
      <c r="D5268" s="137" t="s">
        <v>3942</v>
      </c>
    </row>
    <row r="5269" spans="1:4" ht="20.100000000000001" customHeight="1">
      <c r="A5269" s="137">
        <v>6267</v>
      </c>
      <c r="B5269" s="137"/>
      <c r="C5269" s="137" t="s">
        <v>3928</v>
      </c>
      <c r="D5269" s="137" t="s">
        <v>3943</v>
      </c>
    </row>
    <row r="5270" spans="1:4" ht="20.100000000000001" customHeight="1">
      <c r="A5270" s="137">
        <v>6268</v>
      </c>
      <c r="B5270" s="137"/>
      <c r="C5270" s="137" t="s">
        <v>3928</v>
      </c>
      <c r="D5270" s="137" t="s">
        <v>3944</v>
      </c>
    </row>
    <row r="5271" spans="1:4" ht="20.100000000000001" customHeight="1">
      <c r="A5271" s="137">
        <v>6269</v>
      </c>
      <c r="B5271" s="137"/>
      <c r="C5271" s="137" t="s">
        <v>3928</v>
      </c>
      <c r="D5271" s="137" t="s">
        <v>3945</v>
      </c>
    </row>
    <row r="5272" spans="1:4" ht="20.100000000000001" customHeight="1">
      <c r="A5272" s="137">
        <v>6270</v>
      </c>
      <c r="B5272" s="137"/>
      <c r="C5272" s="137" t="s">
        <v>3928</v>
      </c>
      <c r="D5272" s="137" t="s">
        <v>3946</v>
      </c>
    </row>
    <row r="5273" spans="1:4" ht="20.100000000000001" customHeight="1">
      <c r="A5273" s="137">
        <v>6271</v>
      </c>
      <c r="B5273" s="137"/>
      <c r="C5273" s="137" t="s">
        <v>3928</v>
      </c>
      <c r="D5273" s="137" t="s">
        <v>3947</v>
      </c>
    </row>
    <row r="5274" spans="1:4" ht="20.100000000000001" customHeight="1">
      <c r="A5274" s="137">
        <v>6272</v>
      </c>
      <c r="B5274" s="137"/>
      <c r="C5274" s="137" t="s">
        <v>3928</v>
      </c>
      <c r="D5274" s="137" t="s">
        <v>3921</v>
      </c>
    </row>
    <row r="5275" spans="1:4" ht="20.100000000000001" customHeight="1">
      <c r="A5275" s="137">
        <v>6273</v>
      </c>
      <c r="B5275" s="137"/>
      <c r="C5275" s="137" t="s">
        <v>3928</v>
      </c>
      <c r="D5275" s="137" t="s">
        <v>3922</v>
      </c>
    </row>
    <row r="5276" spans="1:4" ht="20.100000000000001" customHeight="1">
      <c r="A5276" s="137">
        <v>6274</v>
      </c>
      <c r="B5276" s="137"/>
      <c r="C5276" s="137" t="s">
        <v>3928</v>
      </c>
      <c r="D5276" s="137" t="s">
        <v>3948</v>
      </c>
    </row>
    <row r="5277" spans="1:4" ht="20.100000000000001" customHeight="1">
      <c r="A5277" s="137">
        <v>6275</v>
      </c>
      <c r="B5277" s="137"/>
      <c r="C5277" s="137" t="s">
        <v>3928</v>
      </c>
      <c r="D5277" s="137" t="s">
        <v>3949</v>
      </c>
    </row>
    <row r="5278" spans="1:4" ht="20.100000000000001" customHeight="1">
      <c r="A5278" s="137">
        <v>6276</v>
      </c>
      <c r="B5278" s="137"/>
      <c r="C5278" s="137" t="s">
        <v>3928</v>
      </c>
      <c r="D5278" s="137" t="s">
        <v>3950</v>
      </c>
    </row>
    <row r="5279" spans="1:4" ht="20.100000000000001" customHeight="1">
      <c r="A5279" s="137">
        <v>6277</v>
      </c>
      <c r="B5279" s="137"/>
      <c r="C5279" s="137" t="s">
        <v>3928</v>
      </c>
      <c r="D5279" s="137" t="s">
        <v>3951</v>
      </c>
    </row>
    <row r="5280" spans="1:4" ht="20.100000000000001" customHeight="1">
      <c r="A5280" s="137">
        <v>6278</v>
      </c>
      <c r="B5280" s="137"/>
      <c r="C5280" s="137" t="s">
        <v>3928</v>
      </c>
      <c r="D5280" s="137" t="s">
        <v>3952</v>
      </c>
    </row>
    <row r="5281" spans="1:4" ht="20.100000000000001" customHeight="1">
      <c r="A5281" s="137">
        <v>6279</v>
      </c>
      <c r="B5281" s="137"/>
      <c r="C5281" s="137" t="s">
        <v>3928</v>
      </c>
      <c r="D5281" s="137" t="s">
        <v>1545</v>
      </c>
    </row>
    <row r="5282" spans="1:4" ht="20.100000000000001" customHeight="1">
      <c r="A5282" s="137">
        <v>6280</v>
      </c>
      <c r="B5282" s="137"/>
      <c r="C5282" s="137" t="s">
        <v>3928</v>
      </c>
      <c r="D5282" s="137" t="s">
        <v>1509</v>
      </c>
    </row>
    <row r="5283" spans="1:4" ht="20.100000000000001" customHeight="1">
      <c r="A5283" s="137">
        <v>6281</v>
      </c>
      <c r="B5283" s="137"/>
      <c r="C5283" s="137" t="s">
        <v>3928</v>
      </c>
      <c r="D5283" s="137" t="s">
        <v>1546</v>
      </c>
    </row>
    <row r="5284" spans="1:4" ht="20.100000000000001" customHeight="1">
      <c r="A5284" s="137">
        <v>6282</v>
      </c>
      <c r="B5284" s="137"/>
      <c r="C5284" s="137" t="s">
        <v>3928</v>
      </c>
      <c r="D5284" s="158"/>
    </row>
    <row r="5285" spans="1:4" ht="20.100000000000001" customHeight="1">
      <c r="A5285" s="137">
        <v>6283</v>
      </c>
      <c r="B5285" s="137"/>
      <c r="C5285" s="137" t="s">
        <v>3928</v>
      </c>
      <c r="D5285" s="158"/>
    </row>
    <row r="5286" spans="1:4" ht="20.100000000000001" customHeight="1">
      <c r="A5286" s="137">
        <v>6284</v>
      </c>
      <c r="B5286" s="137"/>
      <c r="C5286" s="137" t="s">
        <v>3928</v>
      </c>
      <c r="D5286" s="158"/>
    </row>
    <row r="5287" spans="1:4" ht="20.100000000000001" customHeight="1">
      <c r="A5287" s="137">
        <v>6285</v>
      </c>
      <c r="B5287" s="137"/>
      <c r="C5287" s="137" t="s">
        <v>3928</v>
      </c>
      <c r="D5287" s="158"/>
    </row>
    <row r="5288" spans="1:4" ht="20.100000000000001" customHeight="1">
      <c r="A5288" s="137">
        <v>6286</v>
      </c>
      <c r="B5288" s="137"/>
      <c r="C5288" s="137" t="s">
        <v>3928</v>
      </c>
      <c r="D5288" s="158"/>
    </row>
    <row r="5289" spans="1:4" ht="20.100000000000001" customHeight="1">
      <c r="A5289" s="137">
        <v>6287</v>
      </c>
      <c r="B5289" s="137"/>
      <c r="C5289" s="137" t="s">
        <v>3928</v>
      </c>
      <c r="D5289" s="158"/>
    </row>
    <row r="5290" spans="1:4" ht="20.100000000000001" customHeight="1">
      <c r="A5290" s="137">
        <v>6288</v>
      </c>
      <c r="B5290" s="137"/>
      <c r="C5290" s="137" t="s">
        <v>3928</v>
      </c>
      <c r="D5290" s="158"/>
    </row>
    <row r="5291" spans="1:4" ht="20.100000000000001" customHeight="1">
      <c r="A5291" s="137">
        <v>6289</v>
      </c>
      <c r="B5291" s="137"/>
      <c r="C5291" s="137" t="s">
        <v>3928</v>
      </c>
      <c r="D5291" s="158"/>
    </row>
    <row r="5292" spans="1:4" ht="20.100000000000001" customHeight="1">
      <c r="A5292" s="137">
        <v>6290</v>
      </c>
      <c r="B5292" s="137"/>
      <c r="C5292" s="137" t="s">
        <v>3953</v>
      </c>
      <c r="D5292" s="137" t="s">
        <v>3560</v>
      </c>
    </row>
    <row r="5293" spans="1:4" ht="20.100000000000001" customHeight="1">
      <c r="A5293" s="137">
        <v>6291</v>
      </c>
      <c r="B5293" s="137"/>
      <c r="C5293" s="137" t="s">
        <v>3953</v>
      </c>
      <c r="D5293" s="137" t="s">
        <v>3954</v>
      </c>
    </row>
    <row r="5294" spans="1:4" ht="20.100000000000001" customHeight="1">
      <c r="A5294" s="137">
        <v>6292</v>
      </c>
      <c r="B5294" s="137"/>
      <c r="C5294" s="137" t="s">
        <v>3953</v>
      </c>
      <c r="D5294" s="137" t="s">
        <v>3955</v>
      </c>
    </row>
    <row r="5295" spans="1:4" ht="20.100000000000001" customHeight="1">
      <c r="A5295" s="137">
        <v>6293</v>
      </c>
      <c r="B5295" s="137"/>
      <c r="C5295" s="137" t="s">
        <v>3953</v>
      </c>
      <c r="D5295" s="137" t="s">
        <v>3956</v>
      </c>
    </row>
    <row r="5296" spans="1:4" ht="20.100000000000001" customHeight="1">
      <c r="A5296" s="137">
        <v>6294</v>
      </c>
      <c r="B5296" s="137"/>
      <c r="C5296" s="137" t="s">
        <v>3953</v>
      </c>
      <c r="D5296" s="137" t="s">
        <v>3957</v>
      </c>
    </row>
    <row r="5297" spans="1:4" ht="20.100000000000001" customHeight="1">
      <c r="A5297" s="137">
        <v>6295</v>
      </c>
      <c r="B5297" s="137"/>
      <c r="C5297" s="137" t="s">
        <v>3953</v>
      </c>
      <c r="D5297" s="137" t="s">
        <v>3958</v>
      </c>
    </row>
    <row r="5298" spans="1:4" ht="20.100000000000001" customHeight="1">
      <c r="A5298" s="137">
        <v>6296</v>
      </c>
      <c r="B5298" s="137"/>
      <c r="C5298" s="137" t="s">
        <v>3953</v>
      </c>
      <c r="D5298" s="137" t="s">
        <v>3959</v>
      </c>
    </row>
    <row r="5299" spans="1:4" ht="20.100000000000001" customHeight="1">
      <c r="A5299" s="137">
        <v>6297</v>
      </c>
      <c r="B5299" s="137"/>
      <c r="C5299" s="137" t="s">
        <v>3953</v>
      </c>
      <c r="D5299" s="137" t="s">
        <v>3960</v>
      </c>
    </row>
    <row r="5300" spans="1:4" ht="20.100000000000001" customHeight="1">
      <c r="A5300" s="137">
        <v>6298</v>
      </c>
      <c r="B5300" s="137"/>
      <c r="C5300" s="137" t="s">
        <v>3953</v>
      </c>
      <c r="D5300" s="137" t="s">
        <v>3961</v>
      </c>
    </row>
    <row r="5301" spans="1:4" ht="20.100000000000001" customHeight="1">
      <c r="A5301" s="137">
        <v>6299</v>
      </c>
      <c r="B5301" s="137"/>
      <c r="C5301" s="137" t="s">
        <v>3953</v>
      </c>
      <c r="D5301" s="137" t="s">
        <v>3962</v>
      </c>
    </row>
    <row r="5302" spans="1:4" ht="20.100000000000001" customHeight="1">
      <c r="A5302" s="137">
        <v>6300</v>
      </c>
      <c r="B5302" s="137"/>
      <c r="C5302" s="137" t="s">
        <v>3953</v>
      </c>
      <c r="D5302" s="137" t="s">
        <v>3963</v>
      </c>
    </row>
    <row r="5303" spans="1:4" ht="20.100000000000001" customHeight="1">
      <c r="A5303" s="137">
        <v>6301</v>
      </c>
      <c r="B5303" s="137"/>
      <c r="C5303" s="137" t="s">
        <v>3953</v>
      </c>
      <c r="D5303" s="137" t="s">
        <v>3964</v>
      </c>
    </row>
    <row r="5304" spans="1:4" ht="20.100000000000001" customHeight="1">
      <c r="A5304" s="137">
        <v>6302</v>
      </c>
      <c r="B5304" s="137"/>
      <c r="C5304" s="137" t="s">
        <v>3953</v>
      </c>
      <c r="D5304" s="137" t="s">
        <v>3965</v>
      </c>
    </row>
    <row r="5305" spans="1:4" ht="20.100000000000001" customHeight="1">
      <c r="A5305" s="137">
        <v>6303</v>
      </c>
      <c r="B5305" s="137"/>
      <c r="C5305" s="137" t="s">
        <v>3953</v>
      </c>
      <c r="D5305" s="137" t="s">
        <v>3966</v>
      </c>
    </row>
    <row r="5306" spans="1:4" ht="20.100000000000001" customHeight="1">
      <c r="A5306" s="137">
        <v>6304</v>
      </c>
      <c r="B5306" s="137"/>
      <c r="C5306" s="137" t="s">
        <v>3953</v>
      </c>
      <c r="D5306" s="137" t="s">
        <v>3967</v>
      </c>
    </row>
    <row r="5307" spans="1:4" ht="20.100000000000001" customHeight="1">
      <c r="A5307" s="137">
        <v>6305</v>
      </c>
      <c r="B5307" s="137"/>
      <c r="C5307" s="137" t="s">
        <v>3953</v>
      </c>
      <c r="D5307" s="137" t="s">
        <v>3968</v>
      </c>
    </row>
    <row r="5308" spans="1:4" ht="20.100000000000001" customHeight="1">
      <c r="A5308" s="137">
        <v>6306</v>
      </c>
      <c r="B5308" s="137"/>
      <c r="C5308" s="137" t="s">
        <v>3953</v>
      </c>
      <c r="D5308" s="137" t="s">
        <v>3969</v>
      </c>
    </row>
    <row r="5309" spans="1:4" ht="20.100000000000001" customHeight="1">
      <c r="A5309" s="137">
        <v>6307</v>
      </c>
      <c r="B5309" s="137"/>
      <c r="C5309" s="137" t="s">
        <v>3953</v>
      </c>
      <c r="D5309" s="137" t="s">
        <v>3970</v>
      </c>
    </row>
    <row r="5310" spans="1:4" ht="20.100000000000001" customHeight="1">
      <c r="A5310" s="137">
        <v>6308</v>
      </c>
      <c r="B5310" s="137"/>
      <c r="C5310" s="137" t="s">
        <v>3953</v>
      </c>
      <c r="D5310" s="137" t="s">
        <v>3971</v>
      </c>
    </row>
    <row r="5311" spans="1:4" ht="20.100000000000001" customHeight="1">
      <c r="A5311" s="137">
        <v>6309</v>
      </c>
      <c r="B5311" s="137"/>
      <c r="C5311" s="137" t="s">
        <v>3953</v>
      </c>
      <c r="D5311" s="137" t="s">
        <v>3972</v>
      </c>
    </row>
    <row r="5312" spans="1:4" ht="20.100000000000001" customHeight="1">
      <c r="A5312" s="137">
        <v>6310</v>
      </c>
      <c r="B5312" s="137"/>
      <c r="C5312" s="137" t="s">
        <v>3953</v>
      </c>
      <c r="D5312" s="137" t="s">
        <v>3973</v>
      </c>
    </row>
    <row r="5313" spans="1:4" ht="20.100000000000001" customHeight="1">
      <c r="A5313" s="137">
        <v>6311</v>
      </c>
      <c r="B5313" s="137"/>
      <c r="C5313" s="137" t="s">
        <v>3953</v>
      </c>
      <c r="D5313" s="137" t="s">
        <v>1543</v>
      </c>
    </row>
    <row r="5314" spans="1:4" ht="20.100000000000001" customHeight="1">
      <c r="A5314" s="137">
        <v>6312</v>
      </c>
      <c r="B5314" s="137"/>
      <c r="C5314" s="137" t="s">
        <v>3953</v>
      </c>
      <c r="D5314" s="137" t="s">
        <v>1544</v>
      </c>
    </row>
    <row r="5315" spans="1:4" ht="20.100000000000001" customHeight="1">
      <c r="A5315" s="137">
        <v>6313</v>
      </c>
      <c r="B5315" s="137"/>
      <c r="C5315" s="137" t="s">
        <v>3953</v>
      </c>
      <c r="D5315" s="137" t="s">
        <v>1545</v>
      </c>
    </row>
    <row r="5316" spans="1:4" ht="20.100000000000001" customHeight="1">
      <c r="A5316" s="137">
        <v>6314</v>
      </c>
      <c r="B5316" s="137"/>
      <c r="C5316" s="137" t="s">
        <v>3953</v>
      </c>
      <c r="D5316" s="137" t="s">
        <v>1509</v>
      </c>
    </row>
    <row r="5317" spans="1:4" ht="20.100000000000001" customHeight="1">
      <c r="A5317" s="137">
        <v>6315</v>
      </c>
      <c r="B5317" s="137"/>
      <c r="C5317" s="137" t="s">
        <v>3953</v>
      </c>
      <c r="D5317" s="137" t="s">
        <v>1546</v>
      </c>
    </row>
    <row r="5318" spans="1:4" ht="20.100000000000001" customHeight="1">
      <c r="A5318" s="137">
        <v>6316</v>
      </c>
      <c r="B5318" s="137"/>
      <c r="C5318" s="137" t="s">
        <v>3953</v>
      </c>
      <c r="D5318" s="158"/>
    </row>
    <row r="5319" spans="1:4" ht="20.100000000000001" customHeight="1">
      <c r="A5319" s="137">
        <v>6317</v>
      </c>
      <c r="B5319" s="137"/>
      <c r="C5319" s="137" t="s">
        <v>3953</v>
      </c>
      <c r="D5319" s="158"/>
    </row>
    <row r="5320" spans="1:4" ht="20.100000000000001" customHeight="1">
      <c r="A5320" s="137">
        <v>6318</v>
      </c>
      <c r="B5320" s="137"/>
      <c r="C5320" s="137" t="s">
        <v>3953</v>
      </c>
      <c r="D5320" s="158"/>
    </row>
    <row r="5321" spans="1:4" ht="20.100000000000001" customHeight="1">
      <c r="A5321" s="137">
        <v>6319</v>
      </c>
      <c r="B5321" s="137"/>
      <c r="C5321" s="137" t="s">
        <v>3953</v>
      </c>
      <c r="D5321" s="158"/>
    </row>
    <row r="5322" spans="1:4" ht="20.100000000000001" customHeight="1">
      <c r="A5322" s="137">
        <v>6320</v>
      </c>
      <c r="B5322" s="137"/>
      <c r="C5322" s="137" t="s">
        <v>3974</v>
      </c>
      <c r="D5322" s="137" t="s">
        <v>3975</v>
      </c>
    </row>
    <row r="5323" spans="1:4" ht="20.100000000000001" customHeight="1">
      <c r="A5323" s="137">
        <v>6321</v>
      </c>
      <c r="B5323" s="137"/>
      <c r="C5323" s="137" t="s">
        <v>3974</v>
      </c>
      <c r="D5323" s="137" t="s">
        <v>3976</v>
      </c>
    </row>
    <row r="5324" spans="1:4" ht="20.100000000000001" customHeight="1">
      <c r="A5324" s="137">
        <v>6322</v>
      </c>
      <c r="B5324" s="137"/>
      <c r="C5324" s="137" t="s">
        <v>3974</v>
      </c>
      <c r="D5324" s="137" t="s">
        <v>3977</v>
      </c>
    </row>
    <row r="5325" spans="1:4" ht="20.100000000000001" customHeight="1">
      <c r="A5325" s="137">
        <v>6323</v>
      </c>
      <c r="B5325" s="137"/>
      <c r="C5325" s="137" t="s">
        <v>3974</v>
      </c>
      <c r="D5325" s="137" t="s">
        <v>3978</v>
      </c>
    </row>
    <row r="5326" spans="1:4" ht="20.100000000000001" customHeight="1">
      <c r="A5326" s="137">
        <v>6324</v>
      </c>
      <c r="B5326" s="137"/>
      <c r="C5326" s="137" t="s">
        <v>3974</v>
      </c>
      <c r="D5326" s="137" t="s">
        <v>3979</v>
      </c>
    </row>
    <row r="5327" spans="1:4" ht="20.100000000000001" customHeight="1">
      <c r="A5327" s="137">
        <v>6325</v>
      </c>
      <c r="B5327" s="137"/>
      <c r="C5327" s="137" t="s">
        <v>3974</v>
      </c>
      <c r="D5327" s="137" t="s">
        <v>3980</v>
      </c>
    </row>
    <row r="5328" spans="1:4" ht="20.100000000000001" customHeight="1">
      <c r="A5328" s="137">
        <v>6326</v>
      </c>
      <c r="B5328" s="137"/>
      <c r="C5328" s="137" t="s">
        <v>3974</v>
      </c>
      <c r="D5328" s="137" t="s">
        <v>3981</v>
      </c>
    </row>
    <row r="5329" spans="1:4" ht="20.100000000000001" customHeight="1">
      <c r="A5329" s="137">
        <v>6327</v>
      </c>
      <c r="B5329" s="137"/>
      <c r="C5329" s="137" t="s">
        <v>3974</v>
      </c>
      <c r="D5329" s="137" t="s">
        <v>3982</v>
      </c>
    </row>
    <row r="5330" spans="1:4" ht="20.100000000000001" customHeight="1">
      <c r="A5330" s="137">
        <v>6328</v>
      </c>
      <c r="B5330" s="137"/>
      <c r="C5330" s="137" t="s">
        <v>3974</v>
      </c>
      <c r="D5330" s="137" t="s">
        <v>3983</v>
      </c>
    </row>
    <row r="5331" spans="1:4" ht="20.100000000000001" customHeight="1">
      <c r="A5331" s="137">
        <v>6329</v>
      </c>
      <c r="B5331" s="137"/>
      <c r="C5331" s="137" t="s">
        <v>3974</v>
      </c>
      <c r="D5331" s="137" t="s">
        <v>3984</v>
      </c>
    </row>
    <row r="5332" spans="1:4" ht="20.100000000000001" customHeight="1">
      <c r="A5332" s="137">
        <v>6330</v>
      </c>
      <c r="B5332" s="137"/>
      <c r="C5332" s="137" t="s">
        <v>3974</v>
      </c>
      <c r="D5332" s="137" t="s">
        <v>3985</v>
      </c>
    </row>
    <row r="5333" spans="1:4" ht="20.100000000000001" customHeight="1">
      <c r="A5333" s="137">
        <v>6331</v>
      </c>
      <c r="B5333" s="137"/>
      <c r="C5333" s="137" t="s">
        <v>3974</v>
      </c>
      <c r="D5333" s="137" t="s">
        <v>2796</v>
      </c>
    </row>
    <row r="5334" spans="1:4" ht="20.100000000000001" customHeight="1">
      <c r="A5334" s="137">
        <v>6332</v>
      </c>
      <c r="B5334" s="137"/>
      <c r="C5334" s="137" t="s">
        <v>3974</v>
      </c>
      <c r="D5334" s="158"/>
    </row>
    <row r="5335" spans="1:4" ht="20.100000000000001" customHeight="1">
      <c r="A5335" s="137">
        <v>6333</v>
      </c>
      <c r="B5335" s="137"/>
      <c r="C5335" s="137" t="s">
        <v>3974</v>
      </c>
      <c r="D5335" s="158"/>
    </row>
    <row r="5336" spans="1:4" ht="20.100000000000001" customHeight="1">
      <c r="A5336" s="137">
        <v>6334</v>
      </c>
      <c r="B5336" s="137"/>
      <c r="C5336" s="137" t="s">
        <v>3974</v>
      </c>
      <c r="D5336" s="158"/>
    </row>
    <row r="5337" spans="1:4" ht="20.100000000000001" customHeight="1">
      <c r="A5337" s="137">
        <v>6335</v>
      </c>
      <c r="B5337" s="137"/>
      <c r="C5337" s="137" t="s">
        <v>3974</v>
      </c>
      <c r="D5337" s="158"/>
    </row>
    <row r="5338" spans="1:4" ht="20.100000000000001" customHeight="1">
      <c r="A5338" s="137">
        <v>6336</v>
      </c>
      <c r="B5338" s="137"/>
      <c r="C5338" s="137" t="s">
        <v>3974</v>
      </c>
      <c r="D5338" s="158"/>
    </row>
    <row r="5339" spans="1:4" ht="20.100000000000001" customHeight="1">
      <c r="A5339" s="137">
        <v>6337</v>
      </c>
      <c r="B5339" s="137"/>
      <c r="C5339" s="137" t="s">
        <v>3974</v>
      </c>
      <c r="D5339" s="158"/>
    </row>
    <row r="5340" spans="1:4" ht="20.100000000000001" customHeight="1">
      <c r="A5340" s="137">
        <v>6338</v>
      </c>
      <c r="B5340" s="137"/>
      <c r="C5340" s="137" t="s">
        <v>3974</v>
      </c>
      <c r="D5340" s="158"/>
    </row>
    <row r="5341" spans="1:4" ht="20.100000000000001" customHeight="1">
      <c r="A5341" s="137">
        <v>6339</v>
      </c>
      <c r="B5341" s="137"/>
      <c r="C5341" s="137" t="s">
        <v>3974</v>
      </c>
      <c r="D5341" s="158"/>
    </row>
    <row r="5342" spans="1:4" ht="20.100000000000001" customHeight="1">
      <c r="A5342" s="137">
        <v>6340</v>
      </c>
      <c r="B5342" s="137"/>
      <c r="C5342" s="137" t="s">
        <v>3986</v>
      </c>
      <c r="D5342" s="137" t="s">
        <v>3987</v>
      </c>
    </row>
    <row r="5343" spans="1:4" ht="20.100000000000001" customHeight="1">
      <c r="A5343" s="137">
        <v>6341</v>
      </c>
      <c r="B5343" s="137"/>
      <c r="C5343" s="137" t="s">
        <v>3986</v>
      </c>
      <c r="D5343" s="137" t="s">
        <v>3988</v>
      </c>
    </row>
    <row r="5344" spans="1:4" ht="20.100000000000001" customHeight="1">
      <c r="A5344" s="137">
        <v>6342</v>
      </c>
      <c r="B5344" s="137"/>
      <c r="C5344" s="137" t="s">
        <v>3986</v>
      </c>
      <c r="D5344" s="137" t="s">
        <v>3989</v>
      </c>
    </row>
    <row r="5345" spans="1:4" ht="20.100000000000001" customHeight="1">
      <c r="A5345" s="137">
        <v>6343</v>
      </c>
      <c r="B5345" s="137"/>
      <c r="C5345" s="137" t="s">
        <v>3986</v>
      </c>
      <c r="D5345" s="137" t="s">
        <v>3990</v>
      </c>
    </row>
    <row r="5346" spans="1:4" ht="20.100000000000001" customHeight="1">
      <c r="A5346" s="137">
        <v>6344</v>
      </c>
      <c r="B5346" s="137"/>
      <c r="C5346" s="137" t="s">
        <v>3986</v>
      </c>
      <c r="D5346" s="137" t="s">
        <v>3991</v>
      </c>
    </row>
    <row r="5347" spans="1:4" ht="20.100000000000001" customHeight="1">
      <c r="A5347" s="137">
        <v>6345</v>
      </c>
      <c r="B5347" s="137"/>
      <c r="C5347" s="137" t="s">
        <v>3986</v>
      </c>
      <c r="D5347" s="137" t="s">
        <v>3992</v>
      </c>
    </row>
    <row r="5348" spans="1:4" ht="20.100000000000001" customHeight="1">
      <c r="A5348" s="137">
        <v>6346</v>
      </c>
      <c r="B5348" s="137"/>
      <c r="C5348" s="137" t="s">
        <v>3986</v>
      </c>
      <c r="D5348" s="137" t="s">
        <v>3993</v>
      </c>
    </row>
    <row r="5349" spans="1:4" ht="20.100000000000001" customHeight="1">
      <c r="A5349" s="137">
        <v>6347</v>
      </c>
      <c r="B5349" s="137"/>
      <c r="C5349" s="137" t="s">
        <v>3986</v>
      </c>
      <c r="D5349" s="137" t="s">
        <v>3994</v>
      </c>
    </row>
    <row r="5350" spans="1:4" ht="20.100000000000001" customHeight="1">
      <c r="A5350" s="137">
        <v>6348</v>
      </c>
      <c r="B5350" s="137"/>
      <c r="C5350" s="137" t="s">
        <v>3986</v>
      </c>
      <c r="D5350" s="137" t="s">
        <v>3995</v>
      </c>
    </row>
    <row r="5351" spans="1:4" ht="20.100000000000001" customHeight="1">
      <c r="A5351" s="137">
        <v>6349</v>
      </c>
      <c r="B5351" s="137"/>
      <c r="C5351" s="137" t="s">
        <v>3986</v>
      </c>
      <c r="D5351" s="137" t="s">
        <v>3996</v>
      </c>
    </row>
    <row r="5352" spans="1:4" ht="20.100000000000001" customHeight="1">
      <c r="A5352" s="137">
        <v>6350</v>
      </c>
      <c r="B5352" s="137"/>
      <c r="C5352" s="137" t="s">
        <v>3986</v>
      </c>
      <c r="D5352" s="137" t="s">
        <v>3997</v>
      </c>
    </row>
    <row r="5353" spans="1:4" ht="20.100000000000001" customHeight="1">
      <c r="A5353" s="137">
        <v>6351</v>
      </c>
      <c r="B5353" s="137"/>
      <c r="C5353" s="137" t="s">
        <v>3986</v>
      </c>
      <c r="D5353" s="137" t="s">
        <v>3998</v>
      </c>
    </row>
    <row r="5354" spans="1:4" ht="20.100000000000001" customHeight="1">
      <c r="A5354" s="137">
        <v>6352</v>
      </c>
      <c r="B5354" s="137"/>
      <c r="C5354" s="137" t="s">
        <v>3986</v>
      </c>
      <c r="D5354" s="137" t="s">
        <v>3999</v>
      </c>
    </row>
    <row r="5355" spans="1:4" ht="20.100000000000001" customHeight="1">
      <c r="A5355" s="137">
        <v>6353</v>
      </c>
      <c r="B5355" s="137"/>
      <c r="C5355" s="137" t="s">
        <v>3986</v>
      </c>
      <c r="D5355" s="137" t="s">
        <v>4000</v>
      </c>
    </row>
    <row r="5356" spans="1:4" ht="20.100000000000001" customHeight="1">
      <c r="A5356" s="137">
        <v>6354</v>
      </c>
      <c r="B5356" s="137"/>
      <c r="C5356" s="137" t="s">
        <v>3986</v>
      </c>
      <c r="D5356" s="137" t="s">
        <v>4001</v>
      </c>
    </row>
    <row r="5357" spans="1:4" ht="20.100000000000001" customHeight="1">
      <c r="A5357" s="137">
        <v>6355</v>
      </c>
      <c r="B5357" s="137"/>
      <c r="C5357" s="137" t="s">
        <v>3986</v>
      </c>
      <c r="D5357" s="137" t="s">
        <v>4002</v>
      </c>
    </row>
    <row r="5358" spans="1:4" ht="20.100000000000001" customHeight="1">
      <c r="A5358" s="137">
        <v>6356</v>
      </c>
      <c r="B5358" s="137"/>
      <c r="C5358" s="137" t="s">
        <v>3986</v>
      </c>
      <c r="D5358" s="137" t="s">
        <v>4003</v>
      </c>
    </row>
    <row r="5359" spans="1:4" ht="20.100000000000001" customHeight="1">
      <c r="A5359" s="137">
        <v>6357</v>
      </c>
      <c r="B5359" s="137"/>
      <c r="C5359" s="137" t="s">
        <v>3986</v>
      </c>
      <c r="D5359" s="137" t="s">
        <v>4004</v>
      </c>
    </row>
    <row r="5360" spans="1:4" ht="20.100000000000001" customHeight="1">
      <c r="A5360" s="137">
        <v>6358</v>
      </c>
      <c r="B5360" s="137"/>
      <c r="C5360" s="137" t="s">
        <v>3986</v>
      </c>
      <c r="D5360" s="137" t="s">
        <v>4005</v>
      </c>
    </row>
    <row r="5361" spans="1:4" ht="20.100000000000001" customHeight="1">
      <c r="A5361" s="137">
        <v>6359</v>
      </c>
      <c r="B5361" s="137"/>
      <c r="C5361" s="137" t="s">
        <v>3986</v>
      </c>
      <c r="D5361" s="137" t="s">
        <v>4006</v>
      </c>
    </row>
    <row r="5362" spans="1:4" ht="20.100000000000001" customHeight="1">
      <c r="A5362" s="137">
        <v>6360</v>
      </c>
      <c r="B5362" s="137"/>
      <c r="C5362" s="137" t="s">
        <v>3986</v>
      </c>
      <c r="D5362" s="137" t="s">
        <v>4007</v>
      </c>
    </row>
    <row r="5363" spans="1:4" ht="20.100000000000001" customHeight="1">
      <c r="A5363" s="137">
        <v>6361</v>
      </c>
      <c r="B5363" s="137"/>
      <c r="C5363" s="137" t="s">
        <v>3986</v>
      </c>
      <c r="D5363" s="137" t="s">
        <v>4008</v>
      </c>
    </row>
    <row r="5364" spans="1:4" ht="20.100000000000001" customHeight="1">
      <c r="A5364" s="137">
        <v>6362</v>
      </c>
      <c r="B5364" s="137"/>
      <c r="C5364" s="137" t="s">
        <v>3986</v>
      </c>
      <c r="D5364" s="137" t="s">
        <v>4009</v>
      </c>
    </row>
    <row r="5365" spans="1:4" ht="20.100000000000001" customHeight="1">
      <c r="A5365" s="137">
        <v>6363</v>
      </c>
      <c r="B5365" s="137"/>
      <c r="C5365" s="137" t="s">
        <v>3986</v>
      </c>
      <c r="D5365" s="137" t="s">
        <v>2783</v>
      </c>
    </row>
    <row r="5366" spans="1:4" ht="20.100000000000001" customHeight="1">
      <c r="A5366" s="137">
        <v>6364</v>
      </c>
      <c r="B5366" s="137"/>
      <c r="C5366" s="137" t="s">
        <v>3986</v>
      </c>
      <c r="D5366" s="158"/>
    </row>
    <row r="5367" spans="1:4" ht="20.100000000000001" customHeight="1">
      <c r="A5367" s="137">
        <v>6365</v>
      </c>
      <c r="B5367" s="137"/>
      <c r="C5367" s="137" t="s">
        <v>3986</v>
      </c>
      <c r="D5367" s="158"/>
    </row>
    <row r="5368" spans="1:4" ht="20.100000000000001" customHeight="1">
      <c r="A5368" s="137">
        <v>6366</v>
      </c>
      <c r="B5368" s="137"/>
      <c r="C5368" s="137" t="s">
        <v>3986</v>
      </c>
      <c r="D5368" s="158"/>
    </row>
    <row r="5369" spans="1:4" ht="20.100000000000001" customHeight="1">
      <c r="A5369" s="137">
        <v>6367</v>
      </c>
      <c r="B5369" s="137"/>
      <c r="C5369" s="137" t="s">
        <v>3986</v>
      </c>
      <c r="D5369" s="158"/>
    </row>
    <row r="5370" spans="1:4" ht="20.100000000000001" customHeight="1">
      <c r="A5370" s="137">
        <v>6368</v>
      </c>
      <c r="B5370" s="137"/>
      <c r="C5370" s="137" t="s">
        <v>3986</v>
      </c>
      <c r="D5370" s="158"/>
    </row>
    <row r="5371" spans="1:4" ht="20.100000000000001" customHeight="1">
      <c r="A5371" s="137">
        <v>6369</v>
      </c>
      <c r="B5371" s="137"/>
      <c r="C5371" s="137" t="s">
        <v>3986</v>
      </c>
      <c r="D5371" s="158"/>
    </row>
    <row r="5372" spans="1:4" ht="20.100000000000001" customHeight="1">
      <c r="A5372" s="137">
        <v>6370</v>
      </c>
      <c r="B5372" s="137"/>
      <c r="C5372" s="137" t="s">
        <v>4010</v>
      </c>
      <c r="D5372" s="137" t="s">
        <v>4011</v>
      </c>
    </row>
    <row r="5373" spans="1:4" ht="20.100000000000001" customHeight="1">
      <c r="A5373" s="137">
        <v>6371</v>
      </c>
      <c r="B5373" s="137"/>
      <c r="C5373" s="137" t="s">
        <v>4010</v>
      </c>
      <c r="D5373" s="137" t="s">
        <v>4012</v>
      </c>
    </row>
    <row r="5374" spans="1:4" ht="20.100000000000001" customHeight="1">
      <c r="A5374" s="137">
        <v>6372</v>
      </c>
      <c r="B5374" s="137"/>
      <c r="C5374" s="137" t="s">
        <v>4010</v>
      </c>
      <c r="D5374" s="137" t="s">
        <v>4013</v>
      </c>
    </row>
    <row r="5375" spans="1:4" ht="20.100000000000001" customHeight="1">
      <c r="A5375" s="137">
        <v>6373</v>
      </c>
      <c r="B5375" s="137"/>
      <c r="C5375" s="137" t="s">
        <v>4010</v>
      </c>
      <c r="D5375" s="137" t="s">
        <v>4014</v>
      </c>
    </row>
    <row r="5376" spans="1:4" ht="20.100000000000001" customHeight="1">
      <c r="A5376" s="137">
        <v>6374</v>
      </c>
      <c r="B5376" s="137"/>
      <c r="C5376" s="137" t="s">
        <v>4010</v>
      </c>
      <c r="D5376" s="137" t="s">
        <v>4015</v>
      </c>
    </row>
    <row r="5377" spans="1:4" ht="20.100000000000001" customHeight="1">
      <c r="A5377" s="137">
        <v>6375</v>
      </c>
      <c r="B5377" s="137"/>
      <c r="C5377" s="137" t="s">
        <v>4010</v>
      </c>
      <c r="D5377" s="137" t="s">
        <v>4016</v>
      </c>
    </row>
    <row r="5378" spans="1:4" ht="20.100000000000001" customHeight="1">
      <c r="A5378" s="137">
        <v>6376</v>
      </c>
      <c r="B5378" s="137"/>
      <c r="C5378" s="137" t="s">
        <v>4010</v>
      </c>
      <c r="D5378" s="137" t="s">
        <v>4017</v>
      </c>
    </row>
    <row r="5379" spans="1:4" ht="20.100000000000001" customHeight="1">
      <c r="A5379" s="137">
        <v>6377</v>
      </c>
      <c r="B5379" s="137"/>
      <c r="C5379" s="137" t="s">
        <v>4010</v>
      </c>
      <c r="D5379" s="158"/>
    </row>
    <row r="5380" spans="1:4" ht="20.100000000000001" customHeight="1">
      <c r="A5380" s="137">
        <v>6378</v>
      </c>
      <c r="B5380" s="137"/>
      <c r="C5380" s="137" t="s">
        <v>4010</v>
      </c>
      <c r="D5380" s="158"/>
    </row>
    <row r="5381" spans="1:4" ht="20.100000000000001" customHeight="1">
      <c r="A5381" s="137">
        <v>6379</v>
      </c>
      <c r="B5381" s="137"/>
      <c r="C5381" s="137" t="s">
        <v>4010</v>
      </c>
      <c r="D5381" s="158"/>
    </row>
    <row r="5382" spans="1:4" ht="20.100000000000001" customHeight="1">
      <c r="A5382" s="137">
        <v>6380</v>
      </c>
      <c r="B5382" s="137"/>
      <c r="C5382" s="137" t="s">
        <v>4018</v>
      </c>
      <c r="D5382" s="137" t="s">
        <v>4019</v>
      </c>
    </row>
    <row r="5383" spans="1:4" ht="20.100000000000001" customHeight="1">
      <c r="A5383" s="137">
        <v>6381</v>
      </c>
      <c r="B5383" s="137"/>
      <c r="C5383" s="137" t="s">
        <v>4018</v>
      </c>
      <c r="D5383" s="137" t="s">
        <v>4020</v>
      </c>
    </row>
    <row r="5384" spans="1:4" ht="20.100000000000001" customHeight="1">
      <c r="A5384" s="137">
        <v>6382</v>
      </c>
      <c r="B5384" s="137"/>
      <c r="C5384" s="137" t="s">
        <v>4018</v>
      </c>
      <c r="D5384" s="137" t="s">
        <v>4021</v>
      </c>
    </row>
    <row r="5385" spans="1:4" ht="20.100000000000001" customHeight="1">
      <c r="A5385" s="137">
        <v>6383</v>
      </c>
      <c r="B5385" s="137"/>
      <c r="C5385" s="137" t="s">
        <v>4018</v>
      </c>
      <c r="D5385" s="137" t="s">
        <v>4022</v>
      </c>
    </row>
    <row r="5386" spans="1:4" ht="20.100000000000001" customHeight="1">
      <c r="A5386" s="137">
        <v>6384</v>
      </c>
      <c r="B5386" s="137"/>
      <c r="C5386" s="137" t="s">
        <v>4018</v>
      </c>
      <c r="D5386" s="137" t="s">
        <v>4023</v>
      </c>
    </row>
    <row r="5387" spans="1:4" ht="20.100000000000001" customHeight="1">
      <c r="A5387" s="137">
        <v>6385</v>
      </c>
      <c r="B5387" s="137"/>
      <c r="C5387" s="137" t="s">
        <v>4018</v>
      </c>
      <c r="D5387" s="137" t="s">
        <v>4024</v>
      </c>
    </row>
    <row r="5388" spans="1:4" ht="20.100000000000001" customHeight="1">
      <c r="A5388" s="137">
        <v>6386</v>
      </c>
      <c r="B5388" s="137"/>
      <c r="C5388" s="137" t="s">
        <v>4018</v>
      </c>
      <c r="D5388" s="137" t="s">
        <v>4025</v>
      </c>
    </row>
    <row r="5389" spans="1:4" ht="20.100000000000001" customHeight="1">
      <c r="A5389" s="137">
        <v>6387</v>
      </c>
      <c r="B5389" s="137"/>
      <c r="C5389" s="137" t="s">
        <v>4018</v>
      </c>
      <c r="D5389" s="137" t="s">
        <v>4026</v>
      </c>
    </row>
    <row r="5390" spans="1:4" ht="20.100000000000001" customHeight="1">
      <c r="A5390" s="137">
        <v>6388</v>
      </c>
      <c r="B5390" s="137"/>
      <c r="C5390" s="137" t="s">
        <v>4018</v>
      </c>
      <c r="D5390" s="137" t="s">
        <v>4027</v>
      </c>
    </row>
    <row r="5391" spans="1:4" ht="20.100000000000001" customHeight="1">
      <c r="A5391" s="137">
        <v>6389</v>
      </c>
      <c r="B5391" s="137"/>
      <c r="C5391" s="137" t="s">
        <v>4018</v>
      </c>
      <c r="D5391" s="137" t="s">
        <v>4028</v>
      </c>
    </row>
    <row r="5392" spans="1:4" ht="20.100000000000001" customHeight="1">
      <c r="A5392" s="137">
        <v>6390</v>
      </c>
      <c r="B5392" s="137"/>
      <c r="C5392" s="137" t="s">
        <v>4018</v>
      </c>
      <c r="D5392" s="137" t="s">
        <v>4029</v>
      </c>
    </row>
    <row r="5393" spans="1:4" ht="20.100000000000001" customHeight="1">
      <c r="A5393" s="137">
        <v>6391</v>
      </c>
      <c r="B5393" s="137"/>
      <c r="C5393" s="137" t="s">
        <v>4018</v>
      </c>
      <c r="D5393" s="137" t="s">
        <v>4030</v>
      </c>
    </row>
    <row r="5394" spans="1:4" ht="20.100000000000001" customHeight="1">
      <c r="A5394" s="137">
        <v>6392</v>
      </c>
      <c r="B5394" s="137"/>
      <c r="C5394" s="137" t="s">
        <v>4018</v>
      </c>
      <c r="D5394" s="137" t="s">
        <v>4031</v>
      </c>
    </row>
    <row r="5395" spans="1:4" ht="20.100000000000001" customHeight="1">
      <c r="A5395" s="137">
        <v>6393</v>
      </c>
      <c r="B5395" s="137"/>
      <c r="C5395" s="137" t="s">
        <v>4018</v>
      </c>
      <c r="D5395" s="137" t="s">
        <v>2745</v>
      </c>
    </row>
    <row r="5396" spans="1:4" ht="20.100000000000001" customHeight="1">
      <c r="A5396" s="137">
        <v>6394</v>
      </c>
      <c r="B5396" s="137"/>
      <c r="C5396" s="137" t="s">
        <v>4018</v>
      </c>
      <c r="D5396" s="137" t="s">
        <v>4008</v>
      </c>
    </row>
    <row r="5397" spans="1:4" ht="20.100000000000001" customHeight="1">
      <c r="A5397" s="137">
        <v>6395</v>
      </c>
      <c r="B5397" s="137"/>
      <c r="C5397" s="137" t="s">
        <v>4018</v>
      </c>
      <c r="D5397" s="137" t="s">
        <v>4032</v>
      </c>
    </row>
    <row r="5398" spans="1:4" ht="20.100000000000001" customHeight="1">
      <c r="A5398" s="137">
        <v>6396</v>
      </c>
      <c r="B5398" s="137"/>
      <c r="C5398" s="137" t="s">
        <v>4018</v>
      </c>
      <c r="D5398" s="158"/>
    </row>
    <row r="5399" spans="1:4" ht="20.100000000000001" customHeight="1">
      <c r="A5399" s="137">
        <v>6397</v>
      </c>
      <c r="B5399" s="137"/>
      <c r="C5399" s="137" t="s">
        <v>4018</v>
      </c>
      <c r="D5399" s="158"/>
    </row>
    <row r="5400" spans="1:4" ht="20.100000000000001" customHeight="1">
      <c r="A5400" s="137">
        <v>6398</v>
      </c>
      <c r="B5400" s="137"/>
      <c r="C5400" s="137" t="s">
        <v>4018</v>
      </c>
      <c r="D5400" s="158"/>
    </row>
    <row r="5401" spans="1:4" ht="20.100000000000001" customHeight="1">
      <c r="A5401" s="137">
        <v>6399</v>
      </c>
      <c r="B5401" s="137"/>
      <c r="C5401" s="137" t="s">
        <v>4018</v>
      </c>
      <c r="D5401" s="158"/>
    </row>
    <row r="5402" spans="1:4" ht="20.100000000000001" customHeight="1">
      <c r="A5402" s="137">
        <v>6400</v>
      </c>
      <c r="B5402" s="137"/>
      <c r="C5402" s="137" t="s">
        <v>4033</v>
      </c>
      <c r="D5402" s="137" t="s">
        <v>4034</v>
      </c>
    </row>
    <row r="5403" spans="1:4" ht="20.100000000000001" customHeight="1">
      <c r="A5403" s="137">
        <v>6401</v>
      </c>
      <c r="B5403" s="137"/>
      <c r="C5403" s="137" t="s">
        <v>4033</v>
      </c>
      <c r="D5403" s="137" t="s">
        <v>4035</v>
      </c>
    </row>
    <row r="5404" spans="1:4" ht="20.100000000000001" customHeight="1">
      <c r="A5404" s="137">
        <v>6402</v>
      </c>
      <c r="B5404" s="137"/>
      <c r="C5404" s="137" t="s">
        <v>4033</v>
      </c>
      <c r="D5404" s="137" t="s">
        <v>4036</v>
      </c>
    </row>
    <row r="5405" spans="1:4" ht="20.100000000000001" customHeight="1">
      <c r="A5405" s="137">
        <v>6403</v>
      </c>
      <c r="B5405" s="137"/>
      <c r="C5405" s="137" t="s">
        <v>4033</v>
      </c>
      <c r="D5405" s="137" t="s">
        <v>4037</v>
      </c>
    </row>
    <row r="5406" spans="1:4" ht="20.100000000000001" customHeight="1">
      <c r="A5406" s="137">
        <v>6404</v>
      </c>
      <c r="B5406" s="137"/>
      <c r="C5406" s="137" t="s">
        <v>4033</v>
      </c>
      <c r="D5406" s="137" t="s">
        <v>4038</v>
      </c>
    </row>
    <row r="5407" spans="1:4" ht="20.100000000000001" customHeight="1">
      <c r="A5407" s="137">
        <v>6405</v>
      </c>
      <c r="B5407" s="137"/>
      <c r="C5407" s="137" t="s">
        <v>4033</v>
      </c>
      <c r="D5407" s="137" t="s">
        <v>4039</v>
      </c>
    </row>
    <row r="5408" spans="1:4" ht="20.100000000000001" customHeight="1">
      <c r="A5408" s="137">
        <v>6406</v>
      </c>
      <c r="B5408" s="137"/>
      <c r="C5408" s="137" t="s">
        <v>4033</v>
      </c>
      <c r="D5408" s="137" t="s">
        <v>4040</v>
      </c>
    </row>
    <row r="5409" spans="1:4" ht="20.100000000000001" customHeight="1">
      <c r="A5409" s="137">
        <v>6407</v>
      </c>
      <c r="B5409" s="137"/>
      <c r="C5409" s="137" t="s">
        <v>4033</v>
      </c>
      <c r="D5409" s="137" t="s">
        <v>4041</v>
      </c>
    </row>
    <row r="5410" spans="1:4" ht="20.100000000000001" customHeight="1">
      <c r="A5410" s="137">
        <v>6408</v>
      </c>
      <c r="B5410" s="137"/>
      <c r="C5410" s="137" t="s">
        <v>4033</v>
      </c>
      <c r="D5410" s="137" t="s">
        <v>4042</v>
      </c>
    </row>
    <row r="5411" spans="1:4" ht="20.100000000000001" customHeight="1">
      <c r="A5411" s="137">
        <v>6409</v>
      </c>
      <c r="B5411" s="137"/>
      <c r="C5411" s="137" t="s">
        <v>4033</v>
      </c>
      <c r="D5411" s="137" t="s">
        <v>4043</v>
      </c>
    </row>
    <row r="5412" spans="1:4" ht="20.100000000000001" customHeight="1">
      <c r="A5412" s="137">
        <v>6410</v>
      </c>
      <c r="B5412" s="137"/>
      <c r="C5412" s="137" t="s">
        <v>4033</v>
      </c>
      <c r="D5412" s="137" t="s">
        <v>4044</v>
      </c>
    </row>
    <row r="5413" spans="1:4" ht="20.100000000000001" customHeight="1">
      <c r="A5413" s="137">
        <v>6411</v>
      </c>
      <c r="B5413" s="137"/>
      <c r="C5413" s="137" t="s">
        <v>4033</v>
      </c>
      <c r="D5413" s="137" t="s">
        <v>4045</v>
      </c>
    </row>
    <row r="5414" spans="1:4" ht="20.100000000000001" customHeight="1">
      <c r="A5414" s="137">
        <v>6412</v>
      </c>
      <c r="B5414" s="137"/>
      <c r="C5414" s="137" t="s">
        <v>4033</v>
      </c>
      <c r="D5414" s="137" t="s">
        <v>4046</v>
      </c>
    </row>
    <row r="5415" spans="1:4" ht="20.100000000000001" customHeight="1">
      <c r="A5415" s="137">
        <v>6413</v>
      </c>
      <c r="B5415" s="137"/>
      <c r="C5415" s="137" t="s">
        <v>4033</v>
      </c>
      <c r="D5415" s="137" t="s">
        <v>2746</v>
      </c>
    </row>
    <row r="5416" spans="1:4" ht="20.100000000000001" customHeight="1">
      <c r="A5416" s="137">
        <v>6414</v>
      </c>
      <c r="B5416" s="137"/>
      <c r="C5416" s="137" t="s">
        <v>4033</v>
      </c>
      <c r="D5416" s="137" t="s">
        <v>2783</v>
      </c>
    </row>
    <row r="5417" spans="1:4" ht="20.100000000000001" customHeight="1">
      <c r="A5417" s="137">
        <v>6415</v>
      </c>
      <c r="B5417" s="137"/>
      <c r="C5417" s="137" t="s">
        <v>4033</v>
      </c>
      <c r="D5417" s="158"/>
    </row>
    <row r="5418" spans="1:4" ht="20.100000000000001" customHeight="1">
      <c r="A5418" s="137">
        <v>6416</v>
      </c>
      <c r="B5418" s="137"/>
      <c r="C5418" s="137" t="s">
        <v>4033</v>
      </c>
      <c r="D5418" s="158"/>
    </row>
    <row r="5419" spans="1:4" ht="20.100000000000001" customHeight="1">
      <c r="A5419" s="137">
        <v>6417</v>
      </c>
      <c r="B5419" s="137"/>
      <c r="C5419" s="137" t="s">
        <v>4033</v>
      </c>
      <c r="D5419" s="158"/>
    </row>
    <row r="5420" spans="1:4" ht="20.100000000000001" customHeight="1">
      <c r="A5420" s="137">
        <v>6418</v>
      </c>
      <c r="B5420" s="137"/>
      <c r="C5420" s="137" t="s">
        <v>4033</v>
      </c>
      <c r="D5420" s="158"/>
    </row>
    <row r="5421" spans="1:4" ht="20.100000000000001" customHeight="1">
      <c r="A5421" s="137">
        <v>6419</v>
      </c>
      <c r="B5421" s="137"/>
      <c r="C5421" s="137" t="s">
        <v>4033</v>
      </c>
      <c r="D5421" s="158"/>
    </row>
    <row r="5422" spans="1:4" ht="20.100000000000001" customHeight="1">
      <c r="A5422" s="137">
        <v>6420</v>
      </c>
      <c r="B5422" s="137"/>
      <c r="C5422" s="137" t="s">
        <v>4047</v>
      </c>
      <c r="D5422" s="137" t="s">
        <v>1615</v>
      </c>
    </row>
    <row r="5423" spans="1:4" ht="20.100000000000001" customHeight="1">
      <c r="A5423" s="137">
        <v>6421</v>
      </c>
      <c r="B5423" s="137"/>
      <c r="C5423" s="137" t="s">
        <v>4047</v>
      </c>
      <c r="D5423" s="137" t="s">
        <v>4048</v>
      </c>
    </row>
    <row r="5424" spans="1:4" ht="20.100000000000001" customHeight="1">
      <c r="A5424" s="137">
        <v>6422</v>
      </c>
      <c r="B5424" s="137"/>
      <c r="C5424" s="137" t="s">
        <v>4047</v>
      </c>
      <c r="D5424" s="137" t="s">
        <v>4049</v>
      </c>
    </row>
    <row r="5425" spans="1:4" ht="20.100000000000001" customHeight="1">
      <c r="A5425" s="137">
        <v>6423</v>
      </c>
      <c r="B5425" s="137"/>
      <c r="C5425" s="137" t="s">
        <v>4047</v>
      </c>
      <c r="D5425" s="137" t="s">
        <v>4050</v>
      </c>
    </row>
    <row r="5426" spans="1:4" ht="20.100000000000001" customHeight="1">
      <c r="A5426" s="137">
        <v>6424</v>
      </c>
      <c r="B5426" s="137"/>
      <c r="C5426" s="137" t="s">
        <v>4047</v>
      </c>
      <c r="D5426" s="137" t="s">
        <v>4051</v>
      </c>
    </row>
    <row r="5427" spans="1:4" ht="20.100000000000001" customHeight="1">
      <c r="A5427" s="137">
        <v>6425</v>
      </c>
      <c r="B5427" s="137"/>
      <c r="C5427" s="137" t="s">
        <v>4047</v>
      </c>
      <c r="D5427" s="137" t="s">
        <v>4052</v>
      </c>
    </row>
    <row r="5428" spans="1:4" ht="20.100000000000001" customHeight="1">
      <c r="A5428" s="137">
        <v>6426</v>
      </c>
      <c r="B5428" s="137"/>
      <c r="C5428" s="137" t="s">
        <v>4047</v>
      </c>
      <c r="D5428" s="137" t="s">
        <v>4053</v>
      </c>
    </row>
    <row r="5429" spans="1:4" ht="20.100000000000001" customHeight="1">
      <c r="A5429" s="137">
        <v>6427</v>
      </c>
      <c r="B5429" s="137"/>
      <c r="C5429" s="137" t="s">
        <v>4047</v>
      </c>
      <c r="D5429" s="137" t="s">
        <v>4054</v>
      </c>
    </row>
    <row r="5430" spans="1:4" ht="20.100000000000001" customHeight="1">
      <c r="A5430" s="137">
        <v>6428</v>
      </c>
      <c r="B5430" s="137"/>
      <c r="C5430" s="137" t="s">
        <v>4047</v>
      </c>
      <c r="D5430" s="137" t="s">
        <v>4055</v>
      </c>
    </row>
    <row r="5431" spans="1:4" ht="20.100000000000001" customHeight="1">
      <c r="A5431" s="137">
        <v>6429</v>
      </c>
      <c r="B5431" s="137"/>
      <c r="C5431" s="137" t="s">
        <v>4047</v>
      </c>
      <c r="D5431" s="137" t="s">
        <v>4056</v>
      </c>
    </row>
    <row r="5432" spans="1:4" ht="20.100000000000001" customHeight="1">
      <c r="A5432" s="137">
        <v>6430</v>
      </c>
      <c r="B5432" s="137"/>
      <c r="C5432" s="137" t="s">
        <v>4047</v>
      </c>
      <c r="D5432" s="137" t="s">
        <v>4057</v>
      </c>
    </row>
    <row r="5433" spans="1:4" ht="20.100000000000001" customHeight="1">
      <c r="A5433" s="137">
        <v>6431</v>
      </c>
      <c r="B5433" s="137"/>
      <c r="C5433" s="137" t="s">
        <v>4047</v>
      </c>
      <c r="D5433" s="137" t="s">
        <v>4058</v>
      </c>
    </row>
    <row r="5434" spans="1:4" ht="20.100000000000001" customHeight="1">
      <c r="A5434" s="137">
        <v>6432</v>
      </c>
      <c r="B5434" s="137"/>
      <c r="C5434" s="137" t="s">
        <v>4047</v>
      </c>
      <c r="D5434" s="137" t="s">
        <v>4059</v>
      </c>
    </row>
    <row r="5435" spans="1:4" ht="20.100000000000001" customHeight="1">
      <c r="A5435" s="137">
        <v>6433</v>
      </c>
      <c r="B5435" s="137"/>
      <c r="C5435" s="137" t="s">
        <v>4047</v>
      </c>
      <c r="D5435" s="137" t="s">
        <v>4060</v>
      </c>
    </row>
    <row r="5436" spans="1:4" ht="20.100000000000001" customHeight="1">
      <c r="A5436" s="137">
        <v>6434</v>
      </c>
      <c r="B5436" s="137"/>
      <c r="C5436" s="137" t="s">
        <v>4047</v>
      </c>
      <c r="D5436" s="137" t="s">
        <v>4061</v>
      </c>
    </row>
    <row r="5437" spans="1:4" ht="20.100000000000001" customHeight="1">
      <c r="A5437" s="137">
        <v>6435</v>
      </c>
      <c r="B5437" s="137"/>
      <c r="C5437" s="137" t="s">
        <v>4047</v>
      </c>
      <c r="D5437" s="137" t="s">
        <v>4062</v>
      </c>
    </row>
    <row r="5438" spans="1:4" ht="20.100000000000001" customHeight="1">
      <c r="A5438" s="137">
        <v>6436</v>
      </c>
      <c r="B5438" s="137"/>
      <c r="C5438" s="137" t="s">
        <v>4047</v>
      </c>
      <c r="D5438" s="137" t="s">
        <v>4063</v>
      </c>
    </row>
    <row r="5439" spans="1:4" ht="20.100000000000001" customHeight="1">
      <c r="A5439" s="137">
        <v>6437</v>
      </c>
      <c r="B5439" s="137"/>
      <c r="C5439" s="137" t="s">
        <v>4047</v>
      </c>
      <c r="D5439" s="137" t="s">
        <v>4064</v>
      </c>
    </row>
    <row r="5440" spans="1:4" ht="20.100000000000001" customHeight="1">
      <c r="A5440" s="137">
        <v>6438</v>
      </c>
      <c r="B5440" s="137"/>
      <c r="C5440" s="137" t="s">
        <v>4047</v>
      </c>
      <c r="D5440" s="137" t="s">
        <v>4065</v>
      </c>
    </row>
    <row r="5441" spans="1:4" ht="20.100000000000001" customHeight="1">
      <c r="A5441" s="137">
        <v>6439</v>
      </c>
      <c r="B5441" s="137"/>
      <c r="C5441" s="137" t="s">
        <v>4047</v>
      </c>
      <c r="D5441" s="158"/>
    </row>
    <row r="5442" spans="1:4" ht="20.100000000000001" customHeight="1">
      <c r="A5442" s="137">
        <v>6440</v>
      </c>
      <c r="B5442" s="137"/>
      <c r="C5442" s="137" t="s">
        <v>4066</v>
      </c>
      <c r="D5442" s="137" t="s">
        <v>4067</v>
      </c>
    </row>
    <row r="5443" spans="1:4" ht="20.100000000000001" customHeight="1">
      <c r="A5443" s="137">
        <v>6441</v>
      </c>
      <c r="B5443" s="137"/>
      <c r="C5443" s="137" t="s">
        <v>4066</v>
      </c>
      <c r="D5443" s="137" t="s">
        <v>4068</v>
      </c>
    </row>
    <row r="5444" spans="1:4" ht="20.100000000000001" customHeight="1">
      <c r="A5444" s="137">
        <v>6442</v>
      </c>
      <c r="B5444" s="137"/>
      <c r="C5444" s="137" t="s">
        <v>4066</v>
      </c>
      <c r="D5444" s="137" t="s">
        <v>4069</v>
      </c>
    </row>
    <row r="5445" spans="1:4" ht="20.100000000000001" customHeight="1">
      <c r="A5445" s="137">
        <v>6443</v>
      </c>
      <c r="B5445" s="137"/>
      <c r="C5445" s="137" t="s">
        <v>4066</v>
      </c>
      <c r="D5445" s="137" t="s">
        <v>4070</v>
      </c>
    </row>
    <row r="5446" spans="1:4" ht="20.100000000000001" customHeight="1">
      <c r="A5446" s="137">
        <v>6444</v>
      </c>
      <c r="B5446" s="137"/>
      <c r="C5446" s="137" t="s">
        <v>4066</v>
      </c>
      <c r="D5446" s="137" t="s">
        <v>4071</v>
      </c>
    </row>
    <row r="5447" spans="1:4" ht="20.100000000000001" customHeight="1">
      <c r="A5447" s="137">
        <v>6445</v>
      </c>
      <c r="B5447" s="137"/>
      <c r="C5447" s="137" t="s">
        <v>4066</v>
      </c>
      <c r="D5447" s="137" t="s">
        <v>4072</v>
      </c>
    </row>
    <row r="5448" spans="1:4" ht="20.100000000000001" customHeight="1">
      <c r="A5448" s="137">
        <v>6446</v>
      </c>
      <c r="B5448" s="137"/>
      <c r="C5448" s="137" t="s">
        <v>4066</v>
      </c>
      <c r="D5448" s="137" t="s">
        <v>4073</v>
      </c>
    </row>
    <row r="5449" spans="1:4" ht="20.100000000000001" customHeight="1">
      <c r="A5449" s="137">
        <v>6447</v>
      </c>
      <c r="B5449" s="137"/>
      <c r="C5449" s="137" t="s">
        <v>4066</v>
      </c>
      <c r="D5449" s="158"/>
    </row>
    <row r="5450" spans="1:4" ht="20.100000000000001" customHeight="1">
      <c r="A5450" s="137">
        <v>6448</v>
      </c>
      <c r="B5450" s="137"/>
      <c r="C5450" s="137" t="s">
        <v>4066</v>
      </c>
      <c r="D5450" s="158"/>
    </row>
    <row r="5451" spans="1:4" ht="20.100000000000001" customHeight="1">
      <c r="A5451" s="137">
        <v>6449</v>
      </c>
      <c r="B5451" s="137"/>
      <c r="C5451" s="137" t="s">
        <v>4066</v>
      </c>
      <c r="D5451" s="158"/>
    </row>
    <row r="5452" spans="1:4" ht="20.100000000000001" customHeight="1">
      <c r="A5452" s="137">
        <v>6450</v>
      </c>
      <c r="B5452" s="137"/>
      <c r="C5452" s="137" t="s">
        <v>4066</v>
      </c>
      <c r="D5452" s="158"/>
    </row>
    <row r="5453" spans="1:4" ht="20.100000000000001" customHeight="1">
      <c r="A5453" s="137">
        <v>6451</v>
      </c>
      <c r="B5453" s="137"/>
      <c r="C5453" s="137" t="s">
        <v>4066</v>
      </c>
      <c r="D5453" s="158"/>
    </row>
    <row r="5454" spans="1:4" ht="20.100000000000001" customHeight="1">
      <c r="A5454" s="137">
        <v>6452</v>
      </c>
      <c r="B5454" s="137"/>
      <c r="C5454" s="137" t="s">
        <v>4066</v>
      </c>
      <c r="D5454" s="158"/>
    </row>
    <row r="5455" spans="1:4" ht="20.100000000000001" customHeight="1">
      <c r="A5455" s="137">
        <v>6453</v>
      </c>
      <c r="B5455" s="137"/>
      <c r="C5455" s="137" t="s">
        <v>4066</v>
      </c>
      <c r="D5455" s="158"/>
    </row>
    <row r="5456" spans="1:4" ht="20.100000000000001" customHeight="1">
      <c r="A5456" s="137">
        <v>6454</v>
      </c>
      <c r="B5456" s="137"/>
      <c r="C5456" s="137" t="s">
        <v>4066</v>
      </c>
      <c r="D5456" s="158"/>
    </row>
    <row r="5457" spans="1:4" ht="20.100000000000001" customHeight="1">
      <c r="A5457" s="137">
        <v>6455</v>
      </c>
      <c r="B5457" s="137"/>
      <c r="C5457" s="137" t="s">
        <v>4066</v>
      </c>
      <c r="D5457" s="158"/>
    </row>
    <row r="5458" spans="1:4" ht="20.100000000000001" customHeight="1">
      <c r="A5458" s="137">
        <v>6456</v>
      </c>
      <c r="B5458" s="137"/>
      <c r="C5458" s="137" t="s">
        <v>4066</v>
      </c>
      <c r="D5458" s="158"/>
    </row>
    <row r="5459" spans="1:4" ht="20.100000000000001" customHeight="1">
      <c r="A5459" s="137">
        <v>6457</v>
      </c>
      <c r="B5459" s="137"/>
      <c r="C5459" s="137" t="s">
        <v>4066</v>
      </c>
      <c r="D5459" s="158"/>
    </row>
    <row r="5460" spans="1:4" ht="20.100000000000001" customHeight="1">
      <c r="A5460" s="137">
        <v>6458</v>
      </c>
      <c r="B5460" s="137"/>
      <c r="C5460" s="137" t="s">
        <v>4066</v>
      </c>
      <c r="D5460" s="158"/>
    </row>
    <row r="5461" spans="1:4" ht="20.100000000000001" customHeight="1">
      <c r="A5461" s="137">
        <v>6459</v>
      </c>
      <c r="B5461" s="137"/>
      <c r="C5461" s="137" t="s">
        <v>4066</v>
      </c>
      <c r="D5461" s="158"/>
    </row>
    <row r="5462" spans="1:4" ht="20.100000000000001" customHeight="1">
      <c r="A5462" s="137">
        <v>6460</v>
      </c>
      <c r="B5462" s="137"/>
      <c r="C5462" s="137" t="s">
        <v>4074</v>
      </c>
      <c r="D5462" s="137" t="s">
        <v>4075</v>
      </c>
    </row>
    <row r="5463" spans="1:4" ht="20.100000000000001" customHeight="1">
      <c r="A5463" s="137">
        <v>6461</v>
      </c>
      <c r="B5463" s="137"/>
      <c r="C5463" s="137" t="s">
        <v>4074</v>
      </c>
      <c r="D5463" s="137" t="s">
        <v>4076</v>
      </c>
    </row>
    <row r="5464" spans="1:4" ht="20.100000000000001" customHeight="1">
      <c r="A5464" s="137">
        <v>6462</v>
      </c>
      <c r="B5464" s="137"/>
      <c r="C5464" s="137" t="s">
        <v>4074</v>
      </c>
      <c r="D5464" s="137" t="s">
        <v>4077</v>
      </c>
    </row>
    <row r="5465" spans="1:4" ht="20.100000000000001" customHeight="1">
      <c r="A5465" s="137">
        <v>6463</v>
      </c>
      <c r="B5465" s="137"/>
      <c r="C5465" s="137" t="s">
        <v>4074</v>
      </c>
      <c r="D5465" s="137" t="s">
        <v>4078</v>
      </c>
    </row>
    <row r="5466" spans="1:4" ht="20.100000000000001" customHeight="1">
      <c r="A5466" s="137">
        <v>6464</v>
      </c>
      <c r="B5466" s="137"/>
      <c r="C5466" s="137" t="s">
        <v>4074</v>
      </c>
      <c r="D5466" s="137" t="s">
        <v>4079</v>
      </c>
    </row>
    <row r="5467" spans="1:4" ht="20.100000000000001" customHeight="1">
      <c r="A5467" s="137">
        <v>6465</v>
      </c>
      <c r="B5467" s="137"/>
      <c r="C5467" s="137" t="s">
        <v>4074</v>
      </c>
      <c r="D5467" s="137" t="s">
        <v>4080</v>
      </c>
    </row>
    <row r="5468" spans="1:4" ht="20.100000000000001" customHeight="1">
      <c r="A5468" s="137">
        <v>6466</v>
      </c>
      <c r="B5468" s="137"/>
      <c r="C5468" s="137" t="s">
        <v>4074</v>
      </c>
      <c r="D5468" s="137" t="s">
        <v>4081</v>
      </c>
    </row>
    <row r="5469" spans="1:4" ht="20.100000000000001" customHeight="1">
      <c r="A5469" s="137">
        <v>6467</v>
      </c>
      <c r="B5469" s="137"/>
      <c r="C5469" s="137" t="s">
        <v>4074</v>
      </c>
      <c r="D5469" s="137" t="s">
        <v>4082</v>
      </c>
    </row>
    <row r="5470" spans="1:4" ht="20.100000000000001" customHeight="1">
      <c r="A5470" s="137">
        <v>6468</v>
      </c>
      <c r="B5470" s="137"/>
      <c r="C5470" s="137" t="s">
        <v>4074</v>
      </c>
      <c r="D5470" s="137" t="s">
        <v>4083</v>
      </c>
    </row>
    <row r="5471" spans="1:4" ht="20.100000000000001" customHeight="1">
      <c r="A5471" s="137">
        <v>6469</v>
      </c>
      <c r="B5471" s="137"/>
      <c r="C5471" s="137" t="s">
        <v>4074</v>
      </c>
      <c r="D5471" s="137" t="s">
        <v>4084</v>
      </c>
    </row>
    <row r="5472" spans="1:4" ht="20.100000000000001" customHeight="1">
      <c r="A5472" s="137">
        <v>6470</v>
      </c>
      <c r="B5472" s="137"/>
      <c r="C5472" s="137" t="s">
        <v>4074</v>
      </c>
      <c r="D5472" s="137" t="s">
        <v>4085</v>
      </c>
    </row>
    <row r="5473" spans="1:4" ht="20.100000000000001" customHeight="1">
      <c r="A5473" s="137">
        <v>6471</v>
      </c>
      <c r="B5473" s="137"/>
      <c r="C5473" s="137" t="s">
        <v>4074</v>
      </c>
      <c r="D5473" s="137" t="s">
        <v>4086</v>
      </c>
    </row>
    <row r="5474" spans="1:4" ht="20.100000000000001" customHeight="1">
      <c r="A5474" s="137">
        <v>6472</v>
      </c>
      <c r="B5474" s="137"/>
      <c r="C5474" s="137" t="s">
        <v>4074</v>
      </c>
      <c r="D5474" s="158"/>
    </row>
    <row r="5475" spans="1:4" ht="20.100000000000001" customHeight="1">
      <c r="A5475" s="137">
        <v>6473</v>
      </c>
      <c r="B5475" s="137"/>
      <c r="C5475" s="137" t="s">
        <v>4074</v>
      </c>
      <c r="D5475" s="158"/>
    </row>
    <row r="5476" spans="1:4" ht="20.100000000000001" customHeight="1">
      <c r="A5476" s="137">
        <v>6474</v>
      </c>
      <c r="B5476" s="137"/>
      <c r="C5476" s="137" t="s">
        <v>4074</v>
      </c>
      <c r="D5476" s="158"/>
    </row>
    <row r="5477" spans="1:4" ht="20.100000000000001" customHeight="1">
      <c r="A5477" s="137">
        <v>6475</v>
      </c>
      <c r="B5477" s="137"/>
      <c r="C5477" s="137" t="s">
        <v>4074</v>
      </c>
      <c r="D5477" s="158"/>
    </row>
    <row r="5478" spans="1:4" ht="20.100000000000001" customHeight="1">
      <c r="A5478" s="137">
        <v>6476</v>
      </c>
      <c r="B5478" s="137"/>
      <c r="C5478" s="137" t="s">
        <v>4074</v>
      </c>
      <c r="D5478" s="158"/>
    </row>
    <row r="5479" spans="1:4" ht="20.100000000000001" customHeight="1">
      <c r="A5479" s="137">
        <v>6477</v>
      </c>
      <c r="B5479" s="137"/>
      <c r="C5479" s="137" t="s">
        <v>4074</v>
      </c>
      <c r="D5479" s="158"/>
    </row>
    <row r="5480" spans="1:4" ht="20.100000000000001" customHeight="1">
      <c r="A5480" s="137">
        <v>6478</v>
      </c>
      <c r="B5480" s="137"/>
      <c r="C5480" s="137" t="s">
        <v>4074</v>
      </c>
      <c r="D5480" s="158"/>
    </row>
    <row r="5481" spans="1:4" ht="20.100000000000001" customHeight="1">
      <c r="A5481" s="137">
        <v>6479</v>
      </c>
      <c r="B5481" s="137"/>
      <c r="C5481" s="137" t="s">
        <v>4074</v>
      </c>
      <c r="D5481" s="158"/>
    </row>
    <row r="5482" spans="1:4" ht="20.100000000000001" customHeight="1">
      <c r="A5482" s="137">
        <v>6480</v>
      </c>
      <c r="B5482" s="137"/>
      <c r="C5482" s="137" t="s">
        <v>4087</v>
      </c>
      <c r="D5482" s="137" t="s">
        <v>4088</v>
      </c>
    </row>
    <row r="5483" spans="1:4" ht="20.100000000000001" customHeight="1">
      <c r="A5483" s="137">
        <v>6481</v>
      </c>
      <c r="B5483" s="137"/>
      <c r="C5483" s="137" t="s">
        <v>4087</v>
      </c>
      <c r="D5483" s="137" t="s">
        <v>4089</v>
      </c>
    </row>
    <row r="5484" spans="1:4" ht="20.100000000000001" customHeight="1">
      <c r="A5484" s="137">
        <v>6482</v>
      </c>
      <c r="B5484" s="137"/>
      <c r="C5484" s="137" t="s">
        <v>4087</v>
      </c>
      <c r="D5484" s="137" t="s">
        <v>4090</v>
      </c>
    </row>
    <row r="5485" spans="1:4" ht="20.100000000000001" customHeight="1">
      <c r="A5485" s="137">
        <v>6483</v>
      </c>
      <c r="B5485" s="137"/>
      <c r="C5485" s="137" t="s">
        <v>4087</v>
      </c>
      <c r="D5485" s="137" t="s">
        <v>4091</v>
      </c>
    </row>
    <row r="5486" spans="1:4" ht="20.100000000000001" customHeight="1">
      <c r="A5486" s="137">
        <v>6484</v>
      </c>
      <c r="B5486" s="137"/>
      <c r="C5486" s="137" t="s">
        <v>4087</v>
      </c>
      <c r="D5486" s="137" t="s">
        <v>4092</v>
      </c>
    </row>
    <row r="5487" spans="1:4" ht="20.100000000000001" customHeight="1">
      <c r="A5487" s="137">
        <v>6485</v>
      </c>
      <c r="B5487" s="137"/>
      <c r="C5487" s="137" t="s">
        <v>4087</v>
      </c>
      <c r="D5487" s="137" t="s">
        <v>4093</v>
      </c>
    </row>
    <row r="5488" spans="1:4" ht="20.100000000000001" customHeight="1">
      <c r="A5488" s="137">
        <v>6486</v>
      </c>
      <c r="B5488" s="137"/>
      <c r="C5488" s="137" t="s">
        <v>4087</v>
      </c>
      <c r="D5488" s="137" t="s">
        <v>4094</v>
      </c>
    </row>
    <row r="5489" spans="1:4" ht="20.100000000000001" customHeight="1">
      <c r="A5489" s="137">
        <v>6487</v>
      </c>
      <c r="B5489" s="137"/>
      <c r="C5489" s="137" t="s">
        <v>4087</v>
      </c>
      <c r="D5489" s="137" t="s">
        <v>4095</v>
      </c>
    </row>
    <row r="5490" spans="1:4" ht="20.100000000000001" customHeight="1">
      <c r="A5490" s="137">
        <v>6488</v>
      </c>
      <c r="B5490" s="137"/>
      <c r="C5490" s="137" t="s">
        <v>4087</v>
      </c>
      <c r="D5490" s="137" t="s">
        <v>4096</v>
      </c>
    </row>
    <row r="5491" spans="1:4" ht="20.100000000000001" customHeight="1">
      <c r="A5491" s="137">
        <v>6489</v>
      </c>
      <c r="B5491" s="137"/>
      <c r="C5491" s="137" t="s">
        <v>4087</v>
      </c>
      <c r="D5491" s="137" t="s">
        <v>4097</v>
      </c>
    </row>
    <row r="5492" spans="1:4" ht="20.100000000000001" customHeight="1">
      <c r="A5492" s="137">
        <v>6490</v>
      </c>
      <c r="B5492" s="137"/>
      <c r="C5492" s="137" t="s">
        <v>4087</v>
      </c>
      <c r="D5492" s="137" t="s">
        <v>4098</v>
      </c>
    </row>
    <row r="5493" spans="1:4" ht="20.100000000000001" customHeight="1">
      <c r="A5493" s="137">
        <v>6491</v>
      </c>
      <c r="B5493" s="137"/>
      <c r="C5493" s="137" t="s">
        <v>4087</v>
      </c>
      <c r="D5493" s="137" t="s">
        <v>4099</v>
      </c>
    </row>
    <row r="5494" spans="1:4" ht="20.100000000000001" customHeight="1">
      <c r="A5494" s="137">
        <v>6492</v>
      </c>
      <c r="B5494" s="137"/>
      <c r="C5494" s="137" t="s">
        <v>4087</v>
      </c>
      <c r="D5494" s="137" t="s">
        <v>4100</v>
      </c>
    </row>
    <row r="5495" spans="1:4" ht="20.100000000000001" customHeight="1">
      <c r="A5495" s="137">
        <v>6493</v>
      </c>
      <c r="B5495" s="137"/>
      <c r="C5495" s="137" t="s">
        <v>4087</v>
      </c>
      <c r="D5495" s="137" t="s">
        <v>4101</v>
      </c>
    </row>
    <row r="5496" spans="1:4" ht="20.100000000000001" customHeight="1">
      <c r="A5496" s="137">
        <v>6494</v>
      </c>
      <c r="B5496" s="137"/>
      <c r="C5496" s="137" t="s">
        <v>4087</v>
      </c>
      <c r="D5496" s="137" t="s">
        <v>4102</v>
      </c>
    </row>
    <row r="5497" spans="1:4" ht="20.100000000000001" customHeight="1">
      <c r="A5497" s="137">
        <v>6495</v>
      </c>
      <c r="B5497" s="137"/>
      <c r="C5497" s="137" t="s">
        <v>4087</v>
      </c>
      <c r="D5497" s="137" t="s">
        <v>4103</v>
      </c>
    </row>
    <row r="5498" spans="1:4" ht="20.100000000000001" customHeight="1">
      <c r="A5498" s="137">
        <v>6496</v>
      </c>
      <c r="B5498" s="137"/>
      <c r="C5498" s="137" t="s">
        <v>4087</v>
      </c>
      <c r="D5498" s="137" t="s">
        <v>4104</v>
      </c>
    </row>
    <row r="5499" spans="1:4" ht="20.100000000000001" customHeight="1">
      <c r="A5499" s="137">
        <v>6497</v>
      </c>
      <c r="B5499" s="137"/>
      <c r="C5499" s="137" t="s">
        <v>4087</v>
      </c>
      <c r="D5499" s="137" t="s">
        <v>4105</v>
      </c>
    </row>
    <row r="5500" spans="1:4" ht="20.100000000000001" customHeight="1">
      <c r="A5500" s="137">
        <v>6498</v>
      </c>
      <c r="B5500" s="137"/>
      <c r="C5500" s="137" t="s">
        <v>4087</v>
      </c>
      <c r="D5500" s="137" t="s">
        <v>4106</v>
      </c>
    </row>
    <row r="5501" spans="1:4" ht="20.100000000000001" customHeight="1">
      <c r="A5501" s="137">
        <v>6499</v>
      </c>
      <c r="B5501" s="137"/>
      <c r="C5501" s="137" t="s">
        <v>4087</v>
      </c>
      <c r="D5501" s="137" t="s">
        <v>4107</v>
      </c>
    </row>
    <row r="5502" spans="1:4" ht="20.100000000000001" customHeight="1">
      <c r="A5502" s="137">
        <v>6500</v>
      </c>
      <c r="B5502" s="137"/>
      <c r="C5502" s="137" t="s">
        <v>4087</v>
      </c>
      <c r="D5502" s="137" t="s">
        <v>4108</v>
      </c>
    </row>
    <row r="5503" spans="1:4" ht="20.100000000000001" customHeight="1">
      <c r="A5503" s="137">
        <v>6501</v>
      </c>
      <c r="B5503" s="137"/>
      <c r="C5503" s="137" t="s">
        <v>4087</v>
      </c>
      <c r="D5503" s="158"/>
    </row>
    <row r="5504" spans="1:4" ht="20.100000000000001" customHeight="1">
      <c r="A5504" s="137">
        <v>6502</v>
      </c>
      <c r="B5504" s="137"/>
      <c r="C5504" s="137" t="s">
        <v>4087</v>
      </c>
      <c r="D5504" s="158"/>
    </row>
    <row r="5505" spans="1:4" ht="20.100000000000001" customHeight="1">
      <c r="A5505" s="137">
        <v>6503</v>
      </c>
      <c r="B5505" s="137"/>
      <c r="C5505" s="137" t="s">
        <v>4087</v>
      </c>
      <c r="D5505" s="158"/>
    </row>
    <row r="5506" spans="1:4" ht="20.100000000000001" customHeight="1">
      <c r="A5506" s="137">
        <v>6504</v>
      </c>
      <c r="B5506" s="137"/>
      <c r="C5506" s="137" t="s">
        <v>4087</v>
      </c>
      <c r="D5506" s="158"/>
    </row>
    <row r="5507" spans="1:4" ht="20.100000000000001" customHeight="1">
      <c r="A5507" s="137">
        <v>6505</v>
      </c>
      <c r="B5507" s="137"/>
      <c r="C5507" s="137" t="s">
        <v>4087</v>
      </c>
      <c r="D5507" s="158"/>
    </row>
    <row r="5508" spans="1:4" ht="20.100000000000001" customHeight="1">
      <c r="A5508" s="137">
        <v>6506</v>
      </c>
      <c r="B5508" s="137"/>
      <c r="C5508" s="137" t="s">
        <v>4087</v>
      </c>
      <c r="D5508" s="158"/>
    </row>
    <row r="5509" spans="1:4" ht="20.100000000000001" customHeight="1">
      <c r="A5509" s="137">
        <v>6507</v>
      </c>
      <c r="B5509" s="137"/>
      <c r="C5509" s="137" t="s">
        <v>4087</v>
      </c>
      <c r="D5509" s="158"/>
    </row>
    <row r="5510" spans="1:4" ht="20.100000000000001" customHeight="1">
      <c r="A5510" s="137">
        <v>6508</v>
      </c>
      <c r="B5510" s="137"/>
      <c r="C5510" s="137" t="s">
        <v>4087</v>
      </c>
      <c r="D5510" s="158"/>
    </row>
    <row r="5511" spans="1:4" ht="20.100000000000001" customHeight="1">
      <c r="A5511" s="137">
        <v>6509</v>
      </c>
      <c r="B5511" s="137"/>
      <c r="C5511" s="137" t="s">
        <v>4087</v>
      </c>
      <c r="D5511" s="158"/>
    </row>
    <row r="5512" spans="1:4" ht="20.100000000000001" customHeight="1">
      <c r="A5512" s="137">
        <v>6510</v>
      </c>
      <c r="B5512" s="137"/>
      <c r="C5512" s="137" t="s">
        <v>4109</v>
      </c>
      <c r="D5512" s="137" t="s">
        <v>4110</v>
      </c>
    </row>
    <row r="5513" spans="1:4" ht="20.100000000000001" customHeight="1">
      <c r="A5513" s="137">
        <v>6511</v>
      </c>
      <c r="B5513" s="137"/>
      <c r="C5513" s="137" t="s">
        <v>4109</v>
      </c>
      <c r="D5513" s="137" t="s">
        <v>4111</v>
      </c>
    </row>
    <row r="5514" spans="1:4" ht="20.100000000000001" customHeight="1">
      <c r="A5514" s="137">
        <v>6512</v>
      </c>
      <c r="B5514" s="137"/>
      <c r="C5514" s="137" t="s">
        <v>4109</v>
      </c>
      <c r="D5514" s="137" t="s">
        <v>4112</v>
      </c>
    </row>
    <row r="5515" spans="1:4" ht="20.100000000000001" customHeight="1">
      <c r="A5515" s="137">
        <v>6513</v>
      </c>
      <c r="B5515" s="137"/>
      <c r="C5515" s="137" t="s">
        <v>4109</v>
      </c>
      <c r="D5515" s="137" t="s">
        <v>4113</v>
      </c>
    </row>
    <row r="5516" spans="1:4" ht="20.100000000000001" customHeight="1">
      <c r="A5516" s="137">
        <v>6514</v>
      </c>
      <c r="B5516" s="137"/>
      <c r="C5516" s="137" t="s">
        <v>4109</v>
      </c>
      <c r="D5516" s="137" t="s">
        <v>4114</v>
      </c>
    </row>
    <row r="5517" spans="1:4" ht="20.100000000000001" customHeight="1">
      <c r="A5517" s="137">
        <v>6515</v>
      </c>
      <c r="B5517" s="137"/>
      <c r="C5517" s="137" t="s">
        <v>4109</v>
      </c>
      <c r="D5517" s="137" t="s">
        <v>4115</v>
      </c>
    </row>
    <row r="5518" spans="1:4" ht="20.100000000000001" customHeight="1">
      <c r="A5518" s="137">
        <v>6516</v>
      </c>
      <c r="B5518" s="137"/>
      <c r="C5518" s="137" t="s">
        <v>4109</v>
      </c>
      <c r="D5518" s="137" t="s">
        <v>4116</v>
      </c>
    </row>
    <row r="5519" spans="1:4" ht="20.100000000000001" customHeight="1">
      <c r="A5519" s="137">
        <v>6517</v>
      </c>
      <c r="B5519" s="137"/>
      <c r="C5519" s="137" t="s">
        <v>4109</v>
      </c>
      <c r="D5519" s="137" t="s">
        <v>4117</v>
      </c>
    </row>
    <row r="5520" spans="1:4" ht="20.100000000000001" customHeight="1">
      <c r="A5520" s="137">
        <v>6518</v>
      </c>
      <c r="B5520" s="137"/>
      <c r="C5520" s="137" t="s">
        <v>4109</v>
      </c>
      <c r="D5520" s="137" t="s">
        <v>4118</v>
      </c>
    </row>
    <row r="5521" spans="1:4" ht="20.100000000000001" customHeight="1">
      <c r="A5521" s="137">
        <v>6519</v>
      </c>
      <c r="B5521" s="137"/>
      <c r="C5521" s="137" t="s">
        <v>4109</v>
      </c>
      <c r="D5521" s="137" t="s">
        <v>4119</v>
      </c>
    </row>
    <row r="5522" spans="1:4" ht="20.100000000000001" customHeight="1">
      <c r="A5522" s="137">
        <v>6520</v>
      </c>
      <c r="B5522" s="137"/>
      <c r="C5522" s="137" t="s">
        <v>4109</v>
      </c>
      <c r="D5522" s="137" t="s">
        <v>4120</v>
      </c>
    </row>
    <row r="5523" spans="1:4" ht="20.100000000000001" customHeight="1">
      <c r="A5523" s="137">
        <v>6521</v>
      </c>
      <c r="B5523" s="137"/>
      <c r="C5523" s="137" t="s">
        <v>4109</v>
      </c>
      <c r="D5523" s="137" t="s">
        <v>4121</v>
      </c>
    </row>
    <row r="5524" spans="1:4" ht="20.100000000000001" customHeight="1">
      <c r="A5524" s="137">
        <v>6522</v>
      </c>
      <c r="B5524" s="137"/>
      <c r="C5524" s="137" t="s">
        <v>4109</v>
      </c>
      <c r="D5524" s="137" t="s">
        <v>4122</v>
      </c>
    </row>
    <row r="5525" spans="1:4" ht="20.100000000000001" customHeight="1">
      <c r="A5525" s="137">
        <v>6523</v>
      </c>
      <c r="B5525" s="137"/>
      <c r="C5525" s="137" t="s">
        <v>4109</v>
      </c>
      <c r="D5525" s="137" t="s">
        <v>4123</v>
      </c>
    </row>
    <row r="5526" spans="1:4" ht="20.100000000000001" customHeight="1">
      <c r="A5526" s="137">
        <v>6524</v>
      </c>
      <c r="B5526" s="137"/>
      <c r="C5526" s="137" t="s">
        <v>4109</v>
      </c>
      <c r="D5526" s="137" t="s">
        <v>4124</v>
      </c>
    </row>
    <row r="5527" spans="1:4" ht="20.100000000000001" customHeight="1">
      <c r="A5527" s="137">
        <v>6525</v>
      </c>
      <c r="B5527" s="137"/>
      <c r="C5527" s="137" t="s">
        <v>4109</v>
      </c>
      <c r="D5527" s="137" t="s">
        <v>4125</v>
      </c>
    </row>
    <row r="5528" spans="1:4" ht="20.100000000000001" customHeight="1">
      <c r="A5528" s="137">
        <v>6526</v>
      </c>
      <c r="B5528" s="137"/>
      <c r="C5528" s="137" t="s">
        <v>4109</v>
      </c>
      <c r="D5528" s="137" t="s">
        <v>4126</v>
      </c>
    </row>
    <row r="5529" spans="1:4" ht="20.100000000000001" customHeight="1">
      <c r="A5529" s="137">
        <v>6527</v>
      </c>
      <c r="B5529" s="137"/>
      <c r="C5529" s="137" t="s">
        <v>4109</v>
      </c>
      <c r="D5529" s="137" t="s">
        <v>4127</v>
      </c>
    </row>
    <row r="5530" spans="1:4" ht="20.100000000000001" customHeight="1">
      <c r="A5530" s="137">
        <v>6528</v>
      </c>
      <c r="B5530" s="137"/>
      <c r="C5530" s="137" t="s">
        <v>4109</v>
      </c>
      <c r="D5530" s="137" t="s">
        <v>4128</v>
      </c>
    </row>
    <row r="5531" spans="1:4" ht="20.100000000000001" customHeight="1">
      <c r="A5531" s="137">
        <v>6529</v>
      </c>
      <c r="B5531" s="137"/>
      <c r="C5531" s="137" t="s">
        <v>4109</v>
      </c>
      <c r="D5531" s="137" t="s">
        <v>4129</v>
      </c>
    </row>
    <row r="5532" spans="1:4" ht="20.100000000000001" customHeight="1">
      <c r="A5532" s="137">
        <v>6530</v>
      </c>
      <c r="B5532" s="137"/>
      <c r="C5532" s="137" t="s">
        <v>4109</v>
      </c>
      <c r="D5532" s="137" t="s">
        <v>4130</v>
      </c>
    </row>
    <row r="5533" spans="1:4" ht="20.100000000000001" customHeight="1">
      <c r="A5533" s="137">
        <v>6531</v>
      </c>
      <c r="B5533" s="137"/>
      <c r="C5533" s="137" t="s">
        <v>4109</v>
      </c>
      <c r="D5533" s="137" t="s">
        <v>4131</v>
      </c>
    </row>
    <row r="5534" spans="1:4" ht="20.100000000000001" customHeight="1">
      <c r="A5534" s="137">
        <v>6532</v>
      </c>
      <c r="B5534" s="137"/>
      <c r="C5534" s="137" t="s">
        <v>4109</v>
      </c>
      <c r="D5534" s="137" t="s">
        <v>4132</v>
      </c>
    </row>
    <row r="5535" spans="1:4" ht="20.100000000000001" customHeight="1">
      <c r="A5535" s="137">
        <v>6533</v>
      </c>
      <c r="B5535" s="137"/>
      <c r="C5535" s="137" t="s">
        <v>4109</v>
      </c>
      <c r="D5535" s="137" t="s">
        <v>4133</v>
      </c>
    </row>
    <row r="5536" spans="1:4" ht="20.100000000000001" customHeight="1">
      <c r="A5536" s="137">
        <v>6534</v>
      </c>
      <c r="B5536" s="137"/>
      <c r="C5536" s="137" t="s">
        <v>4109</v>
      </c>
      <c r="D5536" s="158"/>
    </row>
    <row r="5537" spans="1:4" ht="20.100000000000001" customHeight="1">
      <c r="A5537" s="137">
        <v>6535</v>
      </c>
      <c r="B5537" s="137"/>
      <c r="C5537" s="137" t="s">
        <v>4109</v>
      </c>
      <c r="D5537" s="158"/>
    </row>
    <row r="5538" spans="1:4" ht="20.100000000000001" customHeight="1">
      <c r="A5538" s="137">
        <v>6536</v>
      </c>
      <c r="B5538" s="137"/>
      <c r="C5538" s="137" t="s">
        <v>4109</v>
      </c>
      <c r="D5538" s="158"/>
    </row>
    <row r="5539" spans="1:4" ht="20.100000000000001" customHeight="1">
      <c r="A5539" s="137">
        <v>6537</v>
      </c>
      <c r="B5539" s="137"/>
      <c r="C5539" s="137" t="s">
        <v>4109</v>
      </c>
      <c r="D5539" s="158"/>
    </row>
    <row r="5540" spans="1:4" ht="20.100000000000001" customHeight="1">
      <c r="A5540" s="137">
        <v>6538</v>
      </c>
      <c r="B5540" s="137"/>
      <c r="C5540" s="137" t="s">
        <v>4109</v>
      </c>
      <c r="D5540" s="158"/>
    </row>
    <row r="5541" spans="1:4" ht="20.100000000000001" customHeight="1">
      <c r="A5541" s="137">
        <v>6539</v>
      </c>
      <c r="B5541" s="137"/>
      <c r="C5541" s="137" t="s">
        <v>4109</v>
      </c>
      <c r="D5541" s="158"/>
    </row>
    <row r="5542" spans="1:4" ht="20.100000000000001" customHeight="1">
      <c r="A5542" s="137">
        <v>6540</v>
      </c>
      <c r="B5542" s="137"/>
      <c r="C5542" s="137" t="s">
        <v>4134</v>
      </c>
      <c r="D5542" s="137" t="s">
        <v>4135</v>
      </c>
    </row>
    <row r="5543" spans="1:4" ht="20.100000000000001" customHeight="1">
      <c r="A5543" s="137">
        <v>6541</v>
      </c>
      <c r="B5543" s="137"/>
      <c r="C5543" s="137" t="s">
        <v>4134</v>
      </c>
      <c r="D5543" s="137" t="s">
        <v>4136</v>
      </c>
    </row>
    <row r="5544" spans="1:4" ht="20.100000000000001" customHeight="1">
      <c r="A5544" s="137">
        <v>6542</v>
      </c>
      <c r="B5544" s="137"/>
      <c r="C5544" s="137" t="s">
        <v>4134</v>
      </c>
      <c r="D5544" s="137" t="s">
        <v>4137</v>
      </c>
    </row>
    <row r="5545" spans="1:4" ht="20.100000000000001" customHeight="1">
      <c r="A5545" s="137">
        <v>6543</v>
      </c>
      <c r="B5545" s="137"/>
      <c r="C5545" s="137" t="s">
        <v>4134</v>
      </c>
      <c r="D5545" s="137" t="s">
        <v>4138</v>
      </c>
    </row>
    <row r="5546" spans="1:4" ht="20.100000000000001" customHeight="1">
      <c r="A5546" s="137">
        <v>6544</v>
      </c>
      <c r="B5546" s="137"/>
      <c r="C5546" s="137" t="s">
        <v>4134</v>
      </c>
      <c r="D5546" s="137" t="s">
        <v>4139</v>
      </c>
    </row>
    <row r="5547" spans="1:4" ht="20.100000000000001" customHeight="1">
      <c r="A5547" s="137">
        <v>6545</v>
      </c>
      <c r="B5547" s="137"/>
      <c r="C5547" s="137" t="s">
        <v>4134</v>
      </c>
      <c r="D5547" s="137" t="s">
        <v>4140</v>
      </c>
    </row>
    <row r="5548" spans="1:4" ht="20.100000000000001" customHeight="1">
      <c r="A5548" s="137">
        <v>6546</v>
      </c>
      <c r="B5548" s="137"/>
      <c r="C5548" s="137" t="s">
        <v>4134</v>
      </c>
      <c r="D5548" s="137" t="s">
        <v>4141</v>
      </c>
    </row>
    <row r="5549" spans="1:4" ht="20.100000000000001" customHeight="1">
      <c r="A5549" s="137">
        <v>6547</v>
      </c>
      <c r="B5549" s="137"/>
      <c r="C5549" s="137" t="s">
        <v>4134</v>
      </c>
      <c r="D5549" s="137" t="s">
        <v>4142</v>
      </c>
    </row>
    <row r="5550" spans="1:4" ht="20.100000000000001" customHeight="1">
      <c r="A5550" s="137">
        <v>6548</v>
      </c>
      <c r="B5550" s="137"/>
      <c r="C5550" s="137" t="s">
        <v>4134</v>
      </c>
      <c r="D5550" s="137" t="s">
        <v>4143</v>
      </c>
    </row>
    <row r="5551" spans="1:4" ht="20.100000000000001" customHeight="1">
      <c r="A5551" s="137">
        <v>6549</v>
      </c>
      <c r="B5551" s="137"/>
      <c r="C5551" s="137" t="s">
        <v>4134</v>
      </c>
      <c r="D5551" s="137" t="s">
        <v>4144</v>
      </c>
    </row>
    <row r="5552" spans="1:4" ht="20.100000000000001" customHeight="1">
      <c r="A5552" s="137">
        <v>6550</v>
      </c>
      <c r="B5552" s="137"/>
      <c r="C5552" s="137" t="s">
        <v>4134</v>
      </c>
      <c r="D5552" s="137" t="s">
        <v>4145</v>
      </c>
    </row>
    <row r="5553" spans="1:4" ht="20.100000000000001" customHeight="1">
      <c r="A5553" s="137">
        <v>6551</v>
      </c>
      <c r="B5553" s="137"/>
      <c r="C5553" s="137" t="s">
        <v>4134</v>
      </c>
      <c r="D5553" s="137" t="s">
        <v>4105</v>
      </c>
    </row>
    <row r="5554" spans="1:4" ht="20.100000000000001" customHeight="1">
      <c r="A5554" s="137">
        <v>6552</v>
      </c>
      <c r="B5554" s="137"/>
      <c r="C5554" s="137" t="s">
        <v>4134</v>
      </c>
      <c r="D5554" s="137" t="s">
        <v>4146</v>
      </c>
    </row>
    <row r="5555" spans="1:4" ht="20.100000000000001" customHeight="1">
      <c r="A5555" s="137">
        <v>6553</v>
      </c>
      <c r="B5555" s="137"/>
      <c r="C5555" s="137" t="s">
        <v>4134</v>
      </c>
      <c r="D5555" s="137" t="s">
        <v>4147</v>
      </c>
    </row>
    <row r="5556" spans="1:4" ht="20.100000000000001" customHeight="1">
      <c r="A5556" s="137">
        <v>6554</v>
      </c>
      <c r="B5556" s="137"/>
      <c r="C5556" s="137" t="s">
        <v>4134</v>
      </c>
      <c r="D5556" s="137" t="s">
        <v>4148</v>
      </c>
    </row>
    <row r="5557" spans="1:4" ht="20.100000000000001" customHeight="1">
      <c r="A5557" s="137">
        <v>6555</v>
      </c>
      <c r="B5557" s="137"/>
      <c r="C5557" s="137" t="s">
        <v>4134</v>
      </c>
      <c r="D5557" s="137" t="s">
        <v>4149</v>
      </c>
    </row>
    <row r="5558" spans="1:4" ht="20.100000000000001" customHeight="1">
      <c r="A5558" s="137">
        <v>6556</v>
      </c>
      <c r="B5558" s="137"/>
      <c r="C5558" s="137" t="s">
        <v>4134</v>
      </c>
      <c r="D5558" s="137" t="s">
        <v>4150</v>
      </c>
    </row>
    <row r="5559" spans="1:4" ht="20.100000000000001" customHeight="1">
      <c r="A5559" s="137">
        <v>6557</v>
      </c>
      <c r="B5559" s="137"/>
      <c r="C5559" s="137" t="s">
        <v>4134</v>
      </c>
      <c r="D5559" s="137" t="s">
        <v>4151</v>
      </c>
    </row>
    <row r="5560" spans="1:4" ht="20.100000000000001" customHeight="1">
      <c r="A5560" s="137">
        <v>6558</v>
      </c>
      <c r="B5560" s="137"/>
      <c r="C5560" s="137" t="s">
        <v>4134</v>
      </c>
      <c r="D5560" s="137" t="s">
        <v>4152</v>
      </c>
    </row>
    <row r="5561" spans="1:4" ht="20.100000000000001" customHeight="1">
      <c r="A5561" s="137">
        <v>6559</v>
      </c>
      <c r="B5561" s="137"/>
      <c r="C5561" s="137" t="s">
        <v>4134</v>
      </c>
      <c r="D5561" s="158"/>
    </row>
    <row r="5562" spans="1:4" ht="20.100000000000001" customHeight="1">
      <c r="A5562" s="137">
        <v>6560</v>
      </c>
      <c r="B5562" s="137"/>
      <c r="C5562" s="137" t="s">
        <v>4153</v>
      </c>
      <c r="D5562" s="137" t="s">
        <v>4154</v>
      </c>
    </row>
    <row r="5563" spans="1:4" ht="20.100000000000001" customHeight="1">
      <c r="A5563" s="137">
        <v>6561</v>
      </c>
      <c r="B5563" s="137"/>
      <c r="C5563" s="137" t="s">
        <v>4153</v>
      </c>
      <c r="D5563" s="137" t="s">
        <v>4155</v>
      </c>
    </row>
    <row r="5564" spans="1:4" ht="20.100000000000001" customHeight="1">
      <c r="A5564" s="137">
        <v>6562</v>
      </c>
      <c r="B5564" s="137"/>
      <c r="C5564" s="137" t="s">
        <v>4153</v>
      </c>
      <c r="D5564" s="137" t="s">
        <v>4156</v>
      </c>
    </row>
    <row r="5565" spans="1:4" ht="20.100000000000001" customHeight="1">
      <c r="A5565" s="137">
        <v>6563</v>
      </c>
      <c r="B5565" s="137"/>
      <c r="C5565" s="137" t="s">
        <v>4153</v>
      </c>
      <c r="D5565" s="137" t="s">
        <v>4157</v>
      </c>
    </row>
    <row r="5566" spans="1:4" ht="20.100000000000001" customHeight="1">
      <c r="A5566" s="137">
        <v>6564</v>
      </c>
      <c r="B5566" s="137"/>
      <c r="C5566" s="137" t="s">
        <v>4153</v>
      </c>
      <c r="D5566" s="137" t="s">
        <v>4158</v>
      </c>
    </row>
    <row r="5567" spans="1:4" ht="20.100000000000001" customHeight="1">
      <c r="A5567" s="137">
        <v>6565</v>
      </c>
      <c r="B5567" s="137"/>
      <c r="C5567" s="137" t="s">
        <v>4153</v>
      </c>
      <c r="D5567" s="137" t="s">
        <v>4159</v>
      </c>
    </row>
    <row r="5568" spans="1:4" ht="20.100000000000001" customHeight="1">
      <c r="A5568" s="137">
        <v>6566</v>
      </c>
      <c r="B5568" s="137"/>
      <c r="C5568" s="137" t="s">
        <v>4153</v>
      </c>
      <c r="D5568" s="137" t="s">
        <v>4160</v>
      </c>
    </row>
    <row r="5569" spans="1:4" ht="20.100000000000001" customHeight="1">
      <c r="A5569" s="137">
        <v>6567</v>
      </c>
      <c r="B5569" s="137"/>
      <c r="C5569" s="137" t="s">
        <v>4153</v>
      </c>
      <c r="D5569" s="137" t="s">
        <v>4161</v>
      </c>
    </row>
    <row r="5570" spans="1:4" ht="20.100000000000001" customHeight="1">
      <c r="A5570" s="137">
        <v>6568</v>
      </c>
      <c r="B5570" s="137"/>
      <c r="C5570" s="137" t="s">
        <v>4153</v>
      </c>
      <c r="D5570" s="137" t="s">
        <v>4162</v>
      </c>
    </row>
    <row r="5571" spans="1:4" ht="20.100000000000001" customHeight="1">
      <c r="A5571" s="137">
        <v>6569</v>
      </c>
      <c r="B5571" s="137"/>
      <c r="C5571" s="137" t="s">
        <v>4153</v>
      </c>
      <c r="D5571" s="137" t="s">
        <v>4163</v>
      </c>
    </row>
    <row r="5572" spans="1:4" ht="20.100000000000001" customHeight="1">
      <c r="A5572" s="137">
        <v>6570</v>
      </c>
      <c r="B5572" s="137"/>
      <c r="C5572" s="137" t="s">
        <v>4153</v>
      </c>
      <c r="D5572" s="137" t="s">
        <v>4164</v>
      </c>
    </row>
    <row r="5573" spans="1:4" ht="20.100000000000001" customHeight="1">
      <c r="A5573" s="137">
        <v>6571</v>
      </c>
      <c r="B5573" s="137"/>
      <c r="C5573" s="137" t="s">
        <v>4153</v>
      </c>
      <c r="D5573" s="137" t="s">
        <v>4165</v>
      </c>
    </row>
    <row r="5574" spans="1:4" ht="20.100000000000001" customHeight="1">
      <c r="A5574" s="137">
        <v>6572</v>
      </c>
      <c r="B5574" s="137"/>
      <c r="C5574" s="137" t="s">
        <v>4153</v>
      </c>
      <c r="D5574" s="137" t="s">
        <v>4166</v>
      </c>
    </row>
    <row r="5575" spans="1:4" ht="20.100000000000001" customHeight="1">
      <c r="A5575" s="137">
        <v>6573</v>
      </c>
      <c r="B5575" s="137"/>
      <c r="C5575" s="137" t="s">
        <v>4153</v>
      </c>
      <c r="D5575" s="137" t="s">
        <v>4167</v>
      </c>
    </row>
    <row r="5576" spans="1:4" ht="20.100000000000001" customHeight="1">
      <c r="A5576" s="137">
        <v>6574</v>
      </c>
      <c r="B5576" s="137"/>
      <c r="C5576" s="137" t="s">
        <v>4153</v>
      </c>
      <c r="D5576" s="137" t="s">
        <v>4168</v>
      </c>
    </row>
    <row r="5577" spans="1:4" ht="20.100000000000001" customHeight="1">
      <c r="A5577" s="137">
        <v>6575</v>
      </c>
      <c r="B5577" s="137"/>
      <c r="C5577" s="157"/>
      <c r="D5577" s="158"/>
    </row>
    <row r="5578" spans="1:4" ht="20.100000000000001" customHeight="1">
      <c r="A5578" s="137">
        <v>6576</v>
      </c>
      <c r="B5578" s="137"/>
      <c r="C5578" s="157"/>
      <c r="D5578" s="158"/>
    </row>
    <row r="5579" spans="1:4" ht="20.100000000000001" customHeight="1">
      <c r="A5579" s="137">
        <v>6577</v>
      </c>
      <c r="B5579" s="137"/>
      <c r="C5579" s="157"/>
      <c r="D5579" s="158"/>
    </row>
    <row r="5580" spans="1:4" ht="20.100000000000001" customHeight="1">
      <c r="A5580" s="137">
        <v>6578</v>
      </c>
      <c r="B5580" s="137"/>
      <c r="C5580" s="157"/>
      <c r="D5580" s="158"/>
    </row>
    <row r="5581" spans="1:4" ht="20.100000000000001" customHeight="1">
      <c r="A5581" s="137">
        <v>6579</v>
      </c>
      <c r="B5581" s="137"/>
      <c r="C5581" s="157"/>
      <c r="D5581" s="158"/>
    </row>
    <row r="5582" spans="1:4" ht="20.100000000000001" customHeight="1">
      <c r="A5582" s="137">
        <v>6580</v>
      </c>
      <c r="B5582" s="137"/>
      <c r="C5582" s="157" t="s">
        <v>4221</v>
      </c>
      <c r="D5582" s="158" t="s">
        <v>4222</v>
      </c>
    </row>
    <row r="5583" spans="1:4" ht="20.100000000000001" customHeight="1">
      <c r="A5583" s="137">
        <v>6581</v>
      </c>
      <c r="B5583" s="137"/>
      <c r="C5583" s="157" t="s">
        <v>4221</v>
      </c>
      <c r="D5583" s="158" t="s">
        <v>4223</v>
      </c>
    </row>
    <row r="5584" spans="1:4" ht="20.100000000000001" customHeight="1">
      <c r="A5584" s="137">
        <v>6582</v>
      </c>
      <c r="B5584" s="137"/>
      <c r="C5584" s="157" t="s">
        <v>4221</v>
      </c>
      <c r="D5584" s="158" t="s">
        <v>4224</v>
      </c>
    </row>
    <row r="5585" spans="1:4" ht="20.100000000000001" customHeight="1">
      <c r="A5585" s="137">
        <v>6583</v>
      </c>
      <c r="B5585" s="137"/>
      <c r="C5585" s="157" t="s">
        <v>4221</v>
      </c>
      <c r="D5585" s="158" t="s">
        <v>4225</v>
      </c>
    </row>
    <row r="5586" spans="1:4" ht="20.100000000000001" customHeight="1">
      <c r="A5586" s="137">
        <v>6584</v>
      </c>
      <c r="B5586" s="137"/>
      <c r="C5586" s="157" t="s">
        <v>4221</v>
      </c>
      <c r="D5586" s="158" t="s">
        <v>4226</v>
      </c>
    </row>
    <row r="5587" spans="1:4" ht="20.100000000000001" customHeight="1">
      <c r="A5587" s="137">
        <v>6585</v>
      </c>
      <c r="B5587" s="137"/>
      <c r="C5587" s="157" t="s">
        <v>4221</v>
      </c>
      <c r="D5587" s="158" t="s">
        <v>4213</v>
      </c>
    </row>
    <row r="5588" spans="1:4" ht="20.100000000000001" customHeight="1">
      <c r="A5588" s="137">
        <v>6586</v>
      </c>
      <c r="B5588" s="137"/>
      <c r="C5588" s="157" t="s">
        <v>4221</v>
      </c>
      <c r="D5588" s="158" t="s">
        <v>4214</v>
      </c>
    </row>
    <row r="5589" spans="1:4" ht="20.100000000000001" customHeight="1">
      <c r="A5589" s="137">
        <v>6587</v>
      </c>
      <c r="B5589" s="137"/>
      <c r="C5589" s="157" t="s">
        <v>4221</v>
      </c>
      <c r="D5589" s="158" t="s">
        <v>4215</v>
      </c>
    </row>
    <row r="5590" spans="1:4" ht="20.100000000000001" customHeight="1">
      <c r="A5590" s="137">
        <v>6588</v>
      </c>
      <c r="B5590" s="137"/>
      <c r="C5590" s="157" t="s">
        <v>4221</v>
      </c>
      <c r="D5590" s="158" t="s">
        <v>4216</v>
      </c>
    </row>
    <row r="5591" spans="1:4" ht="20.100000000000001" customHeight="1">
      <c r="A5591" s="137">
        <v>6589</v>
      </c>
      <c r="B5591" s="137"/>
      <c r="C5591" s="157" t="s">
        <v>4221</v>
      </c>
      <c r="D5591" s="158" t="s">
        <v>4217</v>
      </c>
    </row>
    <row r="5592" spans="1:4" ht="20.100000000000001" customHeight="1">
      <c r="A5592" s="137">
        <v>6590</v>
      </c>
      <c r="B5592" s="137"/>
      <c r="C5592" s="157" t="s">
        <v>4221</v>
      </c>
      <c r="D5592" s="158" t="s">
        <v>4218</v>
      </c>
    </row>
    <row r="5593" spans="1:4" ht="20.100000000000001" customHeight="1">
      <c r="A5593" s="137">
        <v>6591</v>
      </c>
      <c r="B5593" s="137"/>
      <c r="C5593" s="157" t="s">
        <v>4221</v>
      </c>
      <c r="D5593" s="158" t="s">
        <v>4219</v>
      </c>
    </row>
    <row r="5594" spans="1:4" ht="20.100000000000001" customHeight="1">
      <c r="A5594" s="137">
        <v>6592</v>
      </c>
      <c r="B5594" s="137"/>
      <c r="C5594" s="157" t="s">
        <v>4221</v>
      </c>
      <c r="D5594" s="158" t="s">
        <v>4220</v>
      </c>
    </row>
    <row r="5595" spans="1:4" ht="20.100000000000001" customHeight="1">
      <c r="A5595" s="137">
        <v>6593</v>
      </c>
      <c r="B5595" s="137"/>
      <c r="C5595" s="157"/>
      <c r="D5595" s="158"/>
    </row>
    <row r="5596" spans="1:4" ht="20.100000000000001" customHeight="1">
      <c r="A5596" s="137">
        <v>6594</v>
      </c>
      <c r="B5596" s="137"/>
      <c r="C5596" s="157"/>
      <c r="D5596" s="158"/>
    </row>
    <row r="5597" spans="1:4" ht="20.100000000000001" customHeight="1">
      <c r="A5597" s="137">
        <v>6595</v>
      </c>
      <c r="B5597" s="137"/>
      <c r="C5597" s="157"/>
      <c r="D5597" s="158"/>
    </row>
    <row r="5598" spans="1:4" ht="20.100000000000001" customHeight="1">
      <c r="A5598" s="137">
        <v>6596</v>
      </c>
      <c r="B5598" s="137"/>
      <c r="C5598" s="157"/>
      <c r="D5598" s="158"/>
    </row>
    <row r="5599" spans="1:4" ht="20.100000000000001" customHeight="1">
      <c r="A5599" s="137">
        <v>6597</v>
      </c>
      <c r="B5599" s="137"/>
      <c r="C5599" s="157"/>
      <c r="D5599" s="158"/>
    </row>
    <row r="5600" spans="1:4" ht="20.100000000000001" customHeight="1">
      <c r="A5600" s="137">
        <v>6598</v>
      </c>
      <c r="B5600" s="137"/>
      <c r="C5600" s="157"/>
      <c r="D5600" s="158"/>
    </row>
    <row r="5601" spans="1:4" ht="20.100000000000001" customHeight="1">
      <c r="A5601" s="137">
        <v>6599</v>
      </c>
      <c r="B5601" s="137"/>
      <c r="C5601" s="157"/>
      <c r="D5601" s="158"/>
    </row>
    <row r="5602" spans="1:4" ht="20.100000000000001" customHeight="1">
      <c r="A5602" s="137">
        <v>6600</v>
      </c>
      <c r="B5602" s="137"/>
      <c r="C5602" s="157"/>
      <c r="D5602" s="158"/>
    </row>
    <row r="5603" spans="1:4" ht="20.100000000000001" customHeight="1">
      <c r="A5603" s="137">
        <v>6601</v>
      </c>
      <c r="B5603" s="137"/>
      <c r="C5603" s="157"/>
      <c r="D5603" s="158"/>
    </row>
    <row r="5604" spans="1:4" ht="20.100000000000001" customHeight="1">
      <c r="A5604" s="137">
        <v>6602</v>
      </c>
      <c r="B5604" s="137"/>
      <c r="C5604" s="157"/>
      <c r="D5604" s="158"/>
    </row>
    <row r="5605" spans="1:4" ht="20.100000000000001" customHeight="1">
      <c r="A5605" s="137">
        <v>6603</v>
      </c>
      <c r="B5605" s="137"/>
      <c r="C5605" s="157"/>
      <c r="D5605" s="158"/>
    </row>
    <row r="5606" spans="1:4" ht="20.100000000000001" customHeight="1">
      <c r="A5606" s="137">
        <v>6604</v>
      </c>
      <c r="B5606" s="137"/>
      <c r="C5606" s="157"/>
      <c r="D5606" s="158"/>
    </row>
    <row r="5607" spans="1:4" ht="20.100000000000001" customHeight="1">
      <c r="A5607" s="137">
        <v>6605</v>
      </c>
      <c r="B5607" s="137"/>
      <c r="C5607" s="157"/>
      <c r="D5607" s="158"/>
    </row>
    <row r="5608" spans="1:4" ht="20.100000000000001" customHeight="1">
      <c r="A5608" s="137">
        <v>6606</v>
      </c>
      <c r="B5608" s="137"/>
      <c r="C5608" s="157"/>
      <c r="D5608" s="158"/>
    </row>
    <row r="5609" spans="1:4" ht="20.100000000000001" customHeight="1">
      <c r="A5609" s="137">
        <v>6607</v>
      </c>
      <c r="B5609" s="137"/>
      <c r="C5609" s="157"/>
      <c r="D5609" s="158"/>
    </row>
    <row r="5610" spans="1:4" ht="20.100000000000001" customHeight="1">
      <c r="A5610" s="137">
        <v>6608</v>
      </c>
      <c r="B5610" s="137"/>
      <c r="C5610" s="157"/>
      <c r="D5610" s="158"/>
    </row>
    <row r="5611" spans="1:4" ht="20.100000000000001" customHeight="1">
      <c r="A5611" s="137">
        <v>6609</v>
      </c>
      <c r="B5611" s="137"/>
      <c r="C5611" s="157"/>
      <c r="D5611" s="158"/>
    </row>
    <row r="5612" spans="1:4" ht="20.100000000000001" customHeight="1">
      <c r="A5612" s="137">
        <v>6610</v>
      </c>
      <c r="B5612" s="137"/>
      <c r="C5612" s="157"/>
      <c r="D5612" s="158"/>
    </row>
    <row r="5613" spans="1:4" ht="20.100000000000001" customHeight="1">
      <c r="A5613" s="137">
        <v>6611</v>
      </c>
      <c r="B5613" s="137"/>
      <c r="C5613" s="157"/>
      <c r="D5613" s="158"/>
    </row>
    <row r="5614" spans="1:4" ht="20.100000000000001" customHeight="1">
      <c r="A5614" s="137">
        <v>6612</v>
      </c>
      <c r="B5614" s="137"/>
      <c r="C5614" s="157"/>
      <c r="D5614" s="158"/>
    </row>
    <row r="5615" spans="1:4" ht="20.100000000000001" customHeight="1">
      <c r="A5615" s="137">
        <v>6613</v>
      </c>
      <c r="B5615" s="137"/>
      <c r="C5615" s="157"/>
      <c r="D5615" s="158"/>
    </row>
    <row r="5616" spans="1:4" ht="20.100000000000001" customHeight="1">
      <c r="A5616" s="137">
        <v>6614</v>
      </c>
      <c r="B5616" s="137"/>
      <c r="C5616" s="157"/>
      <c r="D5616" s="158"/>
    </row>
    <row r="5617" spans="1:4" ht="20.100000000000001" customHeight="1">
      <c r="A5617" s="137">
        <v>6615</v>
      </c>
      <c r="B5617" s="137"/>
      <c r="C5617" s="157"/>
      <c r="D5617" s="158"/>
    </row>
    <row r="5618" spans="1:4" ht="20.100000000000001" customHeight="1">
      <c r="A5618" s="137">
        <v>6616</v>
      </c>
      <c r="B5618" s="137"/>
      <c r="C5618" s="157"/>
      <c r="D5618" s="158"/>
    </row>
    <row r="5619" spans="1:4" ht="20.100000000000001" customHeight="1">
      <c r="A5619" s="137">
        <v>6617</v>
      </c>
      <c r="B5619" s="137"/>
      <c r="C5619" s="157"/>
      <c r="D5619" s="158"/>
    </row>
    <row r="5620" spans="1:4" ht="20.100000000000001" customHeight="1">
      <c r="A5620" s="137">
        <v>6618</v>
      </c>
      <c r="B5620" s="137"/>
      <c r="C5620" s="157"/>
      <c r="D5620" s="158"/>
    </row>
    <row r="5621" spans="1:4" ht="20.100000000000001" customHeight="1">
      <c r="A5621" s="137">
        <v>6619</v>
      </c>
      <c r="B5621" s="137"/>
      <c r="C5621" s="157"/>
      <c r="D5621" s="158"/>
    </row>
    <row r="5622" spans="1:4" ht="20.100000000000001" customHeight="1">
      <c r="A5622" s="137">
        <v>6620</v>
      </c>
      <c r="B5622" s="137"/>
      <c r="C5622" s="157"/>
      <c r="D5622" s="158"/>
    </row>
    <row r="5623" spans="1:4" ht="20.100000000000001" customHeight="1">
      <c r="A5623" s="137">
        <v>6621</v>
      </c>
      <c r="B5623" s="137"/>
      <c r="C5623" s="157"/>
      <c r="D5623" s="158"/>
    </row>
    <row r="5624" spans="1:4" ht="20.100000000000001" customHeight="1">
      <c r="A5624" s="137">
        <v>6622</v>
      </c>
      <c r="B5624" s="137"/>
      <c r="C5624" s="157"/>
      <c r="D5624" s="158"/>
    </row>
    <row r="5625" spans="1:4" ht="20.100000000000001" customHeight="1">
      <c r="A5625" s="137">
        <v>6623</v>
      </c>
      <c r="B5625" s="137"/>
      <c r="C5625" s="157"/>
      <c r="D5625" s="158"/>
    </row>
    <row r="5626" spans="1:4" ht="20.100000000000001" customHeight="1">
      <c r="A5626" s="137">
        <v>6624</v>
      </c>
      <c r="B5626" s="137"/>
      <c r="C5626" s="157"/>
      <c r="D5626" s="158"/>
    </row>
    <row r="5627" spans="1:4" ht="20.100000000000001" customHeight="1">
      <c r="A5627" s="137">
        <v>6625</v>
      </c>
      <c r="B5627" s="137"/>
      <c r="C5627" s="157"/>
      <c r="D5627" s="158"/>
    </row>
    <row r="5628" spans="1:4" ht="20.100000000000001" customHeight="1">
      <c r="A5628" s="137">
        <v>6626</v>
      </c>
      <c r="B5628" s="137"/>
      <c r="C5628" s="157"/>
      <c r="D5628" s="158"/>
    </row>
    <row r="5629" spans="1:4" ht="20.100000000000001" customHeight="1">
      <c r="A5629" s="137">
        <v>6627</v>
      </c>
      <c r="B5629" s="137"/>
      <c r="C5629" s="157"/>
      <c r="D5629" s="158"/>
    </row>
    <row r="5630" spans="1:4" ht="20.100000000000001" customHeight="1">
      <c r="A5630" s="137">
        <v>6628</v>
      </c>
      <c r="B5630" s="137"/>
      <c r="C5630" s="157"/>
      <c r="D5630" s="158"/>
    </row>
    <row r="5631" spans="1:4" ht="20.100000000000001" customHeight="1">
      <c r="A5631" s="137">
        <v>6629</v>
      </c>
      <c r="B5631" s="137"/>
      <c r="C5631" s="157"/>
      <c r="D5631" s="158"/>
    </row>
    <row r="5632" spans="1:4" ht="20.100000000000001" customHeight="1">
      <c r="A5632" s="137">
        <v>6630</v>
      </c>
      <c r="B5632" s="137"/>
      <c r="C5632" s="157"/>
      <c r="D5632" s="158"/>
    </row>
    <row r="5633" spans="1:4" ht="20.100000000000001" customHeight="1">
      <c r="A5633" s="137">
        <v>6631</v>
      </c>
      <c r="B5633" s="137"/>
      <c r="C5633" s="157"/>
      <c r="D5633" s="158"/>
    </row>
    <row r="5634" spans="1:4" ht="20.100000000000001" customHeight="1">
      <c r="A5634" s="137">
        <v>6632</v>
      </c>
      <c r="B5634" s="137"/>
      <c r="C5634" s="157"/>
      <c r="D5634" s="158"/>
    </row>
    <row r="5635" spans="1:4" ht="20.100000000000001" customHeight="1">
      <c r="A5635" s="137">
        <v>6633</v>
      </c>
      <c r="B5635" s="137"/>
      <c r="C5635" s="157"/>
      <c r="D5635" s="158"/>
    </row>
    <row r="5636" spans="1:4" ht="20.100000000000001" customHeight="1">
      <c r="A5636" s="137">
        <v>6634</v>
      </c>
      <c r="B5636" s="137"/>
      <c r="C5636" s="157"/>
      <c r="D5636" s="158"/>
    </row>
    <row r="5637" spans="1:4" ht="20.100000000000001" customHeight="1">
      <c r="A5637" s="137">
        <v>6635</v>
      </c>
      <c r="B5637" s="137"/>
      <c r="C5637" s="157"/>
      <c r="D5637" s="158"/>
    </row>
    <row r="5638" spans="1:4" ht="20.100000000000001" customHeight="1">
      <c r="A5638" s="137">
        <v>6636</v>
      </c>
      <c r="B5638" s="137"/>
      <c r="C5638" s="157"/>
      <c r="D5638" s="158"/>
    </row>
    <row r="5639" spans="1:4" ht="20.100000000000001" customHeight="1">
      <c r="A5639" s="137">
        <v>6637</v>
      </c>
      <c r="B5639" s="137"/>
      <c r="C5639" s="157"/>
      <c r="D5639" s="158"/>
    </row>
    <row r="5640" spans="1:4" ht="20.100000000000001" customHeight="1">
      <c r="A5640" s="137">
        <v>6638</v>
      </c>
      <c r="B5640" s="137"/>
      <c r="C5640" s="157"/>
      <c r="D5640" s="158"/>
    </row>
    <row r="5641" spans="1:4" ht="20.100000000000001" customHeight="1">
      <c r="A5641" s="137">
        <v>6639</v>
      </c>
      <c r="B5641" s="137"/>
      <c r="C5641" s="157"/>
      <c r="D5641" s="158"/>
    </row>
    <row r="5642" spans="1:4" ht="20.100000000000001" customHeight="1">
      <c r="A5642" s="137">
        <v>6640</v>
      </c>
      <c r="B5642" s="137"/>
      <c r="C5642" s="157"/>
      <c r="D5642" s="158"/>
    </row>
    <row r="5643" spans="1:4" ht="20.100000000000001" customHeight="1">
      <c r="A5643" s="137">
        <v>6641</v>
      </c>
      <c r="B5643" s="137"/>
      <c r="C5643" s="157"/>
      <c r="D5643" s="158"/>
    </row>
    <row r="5644" spans="1:4" ht="20.100000000000001" customHeight="1">
      <c r="A5644" s="137">
        <v>6642</v>
      </c>
      <c r="B5644" s="137"/>
      <c r="C5644" s="157"/>
      <c r="D5644" s="158"/>
    </row>
    <row r="5645" spans="1:4" ht="20.100000000000001" customHeight="1">
      <c r="A5645" s="137">
        <v>6643</v>
      </c>
      <c r="B5645" s="137"/>
      <c r="C5645" s="157"/>
      <c r="D5645" s="158"/>
    </row>
    <row r="5646" spans="1:4" ht="20.100000000000001" customHeight="1">
      <c r="A5646" s="137">
        <v>6644</v>
      </c>
      <c r="B5646" s="137"/>
      <c r="C5646" s="157"/>
      <c r="D5646" s="158"/>
    </row>
    <row r="5647" spans="1:4" ht="20.100000000000001" customHeight="1">
      <c r="A5647" s="137">
        <v>6645</v>
      </c>
      <c r="B5647" s="137"/>
      <c r="C5647" s="157"/>
      <c r="D5647" s="158"/>
    </row>
    <row r="5648" spans="1:4" ht="20.100000000000001" customHeight="1">
      <c r="A5648" s="137">
        <v>6646</v>
      </c>
      <c r="B5648" s="137"/>
      <c r="C5648" s="157"/>
      <c r="D5648" s="158"/>
    </row>
    <row r="5649" spans="1:4" ht="20.100000000000001" customHeight="1">
      <c r="A5649" s="137">
        <v>6647</v>
      </c>
      <c r="B5649" s="137"/>
      <c r="C5649" s="157"/>
      <c r="D5649" s="158"/>
    </row>
    <row r="5650" spans="1:4" ht="20.100000000000001" customHeight="1">
      <c r="A5650" s="137">
        <v>6648</v>
      </c>
      <c r="B5650" s="137"/>
      <c r="C5650" s="157"/>
      <c r="D5650" s="158"/>
    </row>
    <row r="5651" spans="1:4" ht="20.100000000000001" customHeight="1">
      <c r="A5651" s="137">
        <v>6649</v>
      </c>
      <c r="B5651" s="137"/>
      <c r="C5651" s="157"/>
      <c r="D5651" s="158"/>
    </row>
    <row r="5652" spans="1:4" ht="20.100000000000001" customHeight="1">
      <c r="A5652" s="137">
        <v>6650</v>
      </c>
      <c r="B5652" s="137"/>
      <c r="C5652" s="157"/>
      <c r="D5652" s="158"/>
    </row>
    <row r="5653" spans="1:4" ht="20.100000000000001" customHeight="1">
      <c r="A5653" s="137">
        <v>6651</v>
      </c>
      <c r="B5653" s="137"/>
      <c r="C5653" s="157"/>
      <c r="D5653" s="158"/>
    </row>
    <row r="5654" spans="1:4" ht="20.100000000000001" customHeight="1">
      <c r="A5654" s="137">
        <v>6652</v>
      </c>
      <c r="B5654" s="137"/>
      <c r="C5654" s="157"/>
      <c r="D5654" s="158"/>
    </row>
    <row r="5655" spans="1:4" ht="20.100000000000001" customHeight="1">
      <c r="A5655" s="137">
        <v>6653</v>
      </c>
      <c r="B5655" s="137"/>
      <c r="C5655" s="157"/>
      <c r="D5655" s="158"/>
    </row>
    <row r="5656" spans="1:4" ht="20.100000000000001" customHeight="1">
      <c r="A5656" s="137">
        <v>6654</v>
      </c>
      <c r="B5656" s="137"/>
      <c r="C5656" s="157"/>
      <c r="D5656" s="158"/>
    </row>
    <row r="5657" spans="1:4" ht="20.100000000000001" customHeight="1">
      <c r="A5657" s="137">
        <v>6655</v>
      </c>
      <c r="B5657" s="137"/>
      <c r="C5657" s="157"/>
      <c r="D5657" s="158"/>
    </row>
    <row r="5658" spans="1:4" ht="20.100000000000001" customHeight="1">
      <c r="A5658" s="137">
        <v>6656</v>
      </c>
      <c r="B5658" s="137"/>
      <c r="C5658" s="157"/>
      <c r="D5658" s="158"/>
    </row>
    <row r="5659" spans="1:4" ht="20.100000000000001" customHeight="1">
      <c r="A5659" s="137">
        <v>6657</v>
      </c>
      <c r="B5659" s="137"/>
      <c r="C5659" s="157"/>
      <c r="D5659" s="158"/>
    </row>
    <row r="5660" spans="1:4" ht="20.100000000000001" customHeight="1">
      <c r="A5660" s="137">
        <v>6658</v>
      </c>
      <c r="B5660" s="137"/>
      <c r="C5660" s="157"/>
      <c r="D5660" s="158"/>
    </row>
    <row r="5661" spans="1:4" ht="20.100000000000001" customHeight="1">
      <c r="A5661" s="137">
        <v>6659</v>
      </c>
      <c r="B5661" s="137"/>
      <c r="C5661" s="157"/>
      <c r="D5661" s="158"/>
    </row>
    <row r="5662" spans="1:4" ht="20.100000000000001" customHeight="1">
      <c r="A5662" s="137">
        <v>6660</v>
      </c>
      <c r="B5662" s="137"/>
      <c r="C5662" s="157"/>
      <c r="D5662" s="158"/>
    </row>
    <row r="5663" spans="1:4" ht="20.100000000000001" customHeight="1">
      <c r="A5663" s="137">
        <v>6661</v>
      </c>
      <c r="B5663" s="137"/>
      <c r="C5663" s="157"/>
      <c r="D5663" s="158"/>
    </row>
    <row r="5664" spans="1:4" ht="20.100000000000001" customHeight="1">
      <c r="A5664" s="137">
        <v>6662</v>
      </c>
      <c r="B5664" s="137"/>
      <c r="C5664" s="157"/>
      <c r="D5664" s="158"/>
    </row>
    <row r="5665" spans="1:4" ht="20.100000000000001" customHeight="1">
      <c r="A5665" s="137">
        <v>6663</v>
      </c>
      <c r="B5665" s="137"/>
      <c r="C5665" s="157"/>
      <c r="D5665" s="158"/>
    </row>
    <row r="5666" spans="1:4" ht="20.100000000000001" customHeight="1">
      <c r="A5666" s="137">
        <v>6664</v>
      </c>
      <c r="B5666" s="137"/>
      <c r="C5666" s="157"/>
      <c r="D5666" s="158"/>
    </row>
    <row r="5667" spans="1:4" ht="20.100000000000001" customHeight="1">
      <c r="A5667" s="137">
        <v>6665</v>
      </c>
      <c r="B5667" s="137"/>
      <c r="C5667" s="157"/>
      <c r="D5667" s="158"/>
    </row>
    <row r="5668" spans="1:4" ht="20.100000000000001" customHeight="1">
      <c r="A5668" s="137">
        <v>6666</v>
      </c>
      <c r="B5668" s="137"/>
      <c r="C5668" s="157"/>
      <c r="D5668" s="158"/>
    </row>
    <row r="5669" spans="1:4" ht="20.100000000000001" customHeight="1">
      <c r="A5669" s="137">
        <v>6667</v>
      </c>
      <c r="B5669" s="137"/>
      <c r="C5669" s="157"/>
      <c r="D5669" s="158"/>
    </row>
    <row r="5670" spans="1:4" ht="20.100000000000001" customHeight="1">
      <c r="A5670" s="137">
        <v>6668</v>
      </c>
      <c r="B5670" s="137"/>
      <c r="C5670" s="157"/>
      <c r="D5670" s="158"/>
    </row>
    <row r="5671" spans="1:4" ht="20.100000000000001" customHeight="1">
      <c r="A5671" s="137">
        <v>6669</v>
      </c>
      <c r="B5671" s="137"/>
      <c r="C5671" s="157"/>
      <c r="D5671" s="158"/>
    </row>
    <row r="5672" spans="1:4" ht="20.100000000000001" customHeight="1">
      <c r="A5672" s="137">
        <v>6670</v>
      </c>
      <c r="B5672" s="137"/>
      <c r="C5672" s="157"/>
      <c r="D5672" s="158"/>
    </row>
    <row r="5673" spans="1:4" ht="20.100000000000001" customHeight="1">
      <c r="A5673" s="137">
        <v>6671</v>
      </c>
      <c r="B5673" s="137"/>
      <c r="C5673" s="157"/>
      <c r="D5673" s="158"/>
    </row>
    <row r="5674" spans="1:4" ht="20.100000000000001" customHeight="1">
      <c r="A5674" s="137">
        <v>6672</v>
      </c>
      <c r="B5674" s="137"/>
      <c r="C5674" s="157"/>
      <c r="D5674" s="158"/>
    </row>
    <row r="5675" spans="1:4" ht="20.100000000000001" customHeight="1">
      <c r="A5675" s="137">
        <v>6673</v>
      </c>
      <c r="B5675" s="137"/>
      <c r="C5675" s="157"/>
      <c r="D5675" s="158"/>
    </row>
    <row r="5676" spans="1:4" ht="20.100000000000001" customHeight="1">
      <c r="A5676" s="137">
        <v>6674</v>
      </c>
      <c r="B5676" s="137"/>
      <c r="C5676" s="157"/>
      <c r="D5676" s="158"/>
    </row>
    <row r="5677" spans="1:4" ht="20.100000000000001" customHeight="1">
      <c r="A5677" s="137">
        <v>6675</v>
      </c>
      <c r="B5677" s="137"/>
      <c r="C5677" s="157"/>
      <c r="D5677" s="158"/>
    </row>
    <row r="5678" spans="1:4" ht="20.100000000000001" customHeight="1">
      <c r="A5678" s="137">
        <v>6676</v>
      </c>
      <c r="B5678" s="137"/>
      <c r="C5678" s="157"/>
      <c r="D5678" s="158"/>
    </row>
    <row r="5679" spans="1:4" ht="20.100000000000001" customHeight="1">
      <c r="A5679" s="137">
        <v>6677</v>
      </c>
      <c r="B5679" s="137"/>
      <c r="C5679" s="157"/>
      <c r="D5679" s="158"/>
    </row>
    <row r="5680" spans="1:4" ht="20.100000000000001" customHeight="1">
      <c r="A5680" s="137">
        <v>6678</v>
      </c>
      <c r="B5680" s="137"/>
      <c r="C5680" s="157"/>
      <c r="D5680" s="158"/>
    </row>
    <row r="5681" spans="1:4" ht="20.100000000000001" customHeight="1">
      <c r="A5681" s="137">
        <v>6679</v>
      </c>
      <c r="B5681" s="137"/>
      <c r="C5681" s="157"/>
      <c r="D5681" s="158"/>
    </row>
    <row r="5682" spans="1:4" ht="20.100000000000001" customHeight="1">
      <c r="A5682" s="137">
        <v>6680</v>
      </c>
      <c r="B5682" s="137"/>
      <c r="C5682" s="157"/>
      <c r="D5682" s="158"/>
    </row>
    <row r="5683" spans="1:4" ht="20.100000000000001" customHeight="1">
      <c r="A5683" s="137">
        <v>6681</v>
      </c>
      <c r="B5683" s="137"/>
      <c r="C5683" s="157"/>
      <c r="D5683" s="158"/>
    </row>
    <row r="5684" spans="1:4" ht="20.100000000000001" customHeight="1">
      <c r="A5684" s="137">
        <v>6682</v>
      </c>
      <c r="B5684" s="137"/>
      <c r="C5684" s="157"/>
      <c r="D5684" s="158"/>
    </row>
    <row r="5685" spans="1:4" ht="20.100000000000001" customHeight="1">
      <c r="A5685" s="137">
        <v>6683</v>
      </c>
      <c r="B5685" s="137"/>
      <c r="C5685" s="157"/>
      <c r="D5685" s="158"/>
    </row>
    <row r="5686" spans="1:4" ht="20.100000000000001" customHeight="1">
      <c r="A5686" s="137">
        <v>6684</v>
      </c>
      <c r="B5686" s="137"/>
      <c r="C5686" s="157"/>
      <c r="D5686" s="158"/>
    </row>
    <row r="5687" spans="1:4" ht="20.100000000000001" customHeight="1">
      <c r="A5687" s="137">
        <v>6685</v>
      </c>
      <c r="B5687" s="137"/>
      <c r="C5687" s="157"/>
      <c r="D5687" s="158"/>
    </row>
    <row r="5688" spans="1:4" ht="20.100000000000001" customHeight="1">
      <c r="A5688" s="137">
        <v>6686</v>
      </c>
      <c r="B5688" s="137"/>
      <c r="C5688" s="157"/>
      <c r="D5688" s="158"/>
    </row>
    <row r="5689" spans="1:4" ht="20.100000000000001" customHeight="1">
      <c r="A5689" s="137">
        <v>6687</v>
      </c>
      <c r="B5689" s="137"/>
      <c r="C5689" s="157"/>
      <c r="D5689" s="158"/>
    </row>
    <row r="5690" spans="1:4" ht="20.100000000000001" customHeight="1">
      <c r="A5690" s="137">
        <v>6688</v>
      </c>
      <c r="B5690" s="137"/>
      <c r="C5690" s="157"/>
      <c r="D5690" s="158"/>
    </row>
    <row r="5691" spans="1:4" ht="20.100000000000001" customHeight="1">
      <c r="A5691" s="137">
        <v>6689</v>
      </c>
      <c r="B5691" s="137"/>
      <c r="C5691" s="157"/>
      <c r="D5691" s="158"/>
    </row>
    <row r="5692" spans="1:4" ht="20.100000000000001" customHeight="1">
      <c r="A5692" s="137">
        <v>6690</v>
      </c>
      <c r="B5692" s="137"/>
      <c r="C5692" s="157"/>
      <c r="D5692" s="158"/>
    </row>
    <row r="5693" spans="1:4" ht="20.100000000000001" customHeight="1">
      <c r="A5693" s="137">
        <v>6691</v>
      </c>
      <c r="B5693" s="137"/>
      <c r="C5693" s="157"/>
      <c r="D5693" s="158"/>
    </row>
    <row r="5694" spans="1:4" ht="20.100000000000001" customHeight="1">
      <c r="A5694" s="137">
        <v>6692</v>
      </c>
      <c r="B5694" s="137"/>
      <c r="C5694" s="157"/>
      <c r="D5694" s="158"/>
    </row>
    <row r="5695" spans="1:4" ht="20.100000000000001" customHeight="1">
      <c r="A5695" s="137">
        <v>6693</v>
      </c>
      <c r="B5695" s="137"/>
      <c r="C5695" s="157"/>
      <c r="D5695" s="158"/>
    </row>
    <row r="5696" spans="1:4" ht="20.100000000000001" customHeight="1">
      <c r="A5696" s="137">
        <v>6694</v>
      </c>
      <c r="B5696" s="137"/>
      <c r="C5696" s="157"/>
      <c r="D5696" s="158"/>
    </row>
    <row r="5697" spans="1:4" ht="20.100000000000001" customHeight="1">
      <c r="A5697" s="137">
        <v>6695</v>
      </c>
      <c r="B5697" s="137"/>
      <c r="C5697" s="157"/>
      <c r="D5697" s="158"/>
    </row>
    <row r="5698" spans="1:4" ht="20.100000000000001" customHeight="1">
      <c r="A5698" s="137">
        <v>6696</v>
      </c>
      <c r="B5698" s="137"/>
      <c r="C5698" s="157"/>
      <c r="D5698" s="158"/>
    </row>
    <row r="5699" spans="1:4" ht="20.100000000000001" customHeight="1">
      <c r="A5699" s="137">
        <v>6697</v>
      </c>
      <c r="B5699" s="137"/>
      <c r="C5699" s="157"/>
      <c r="D5699" s="158"/>
    </row>
    <row r="5700" spans="1:4" ht="20.100000000000001" customHeight="1">
      <c r="A5700" s="137">
        <v>6698</v>
      </c>
      <c r="B5700" s="137"/>
      <c r="C5700" s="157"/>
      <c r="D5700" s="158"/>
    </row>
    <row r="5701" spans="1:4" ht="20.100000000000001" customHeight="1">
      <c r="A5701" s="137">
        <v>6699</v>
      </c>
      <c r="B5701" s="137"/>
      <c r="C5701" s="157"/>
      <c r="D5701" s="158"/>
    </row>
    <row r="5702" spans="1:4" ht="20.100000000000001" customHeight="1">
      <c r="A5702" s="137">
        <v>6700</v>
      </c>
      <c r="B5702" s="137"/>
      <c r="C5702" s="157"/>
      <c r="D5702" s="158"/>
    </row>
    <row r="5703" spans="1:4" ht="20.100000000000001" customHeight="1">
      <c r="A5703" s="137">
        <v>6701</v>
      </c>
      <c r="B5703" s="137"/>
      <c r="C5703" s="157"/>
      <c r="D5703" s="158"/>
    </row>
    <row r="5704" spans="1:4" ht="20.100000000000001" customHeight="1">
      <c r="A5704" s="137">
        <v>6702</v>
      </c>
      <c r="B5704" s="137"/>
      <c r="C5704" s="157"/>
      <c r="D5704" s="158"/>
    </row>
    <row r="5705" spans="1:4" ht="20.100000000000001" customHeight="1">
      <c r="A5705" s="137">
        <v>6703</v>
      </c>
      <c r="B5705" s="137"/>
      <c r="C5705" s="157"/>
      <c r="D5705" s="158"/>
    </row>
    <row r="5706" spans="1:4" ht="20.100000000000001" customHeight="1">
      <c r="A5706" s="137">
        <v>6704</v>
      </c>
      <c r="B5706" s="137"/>
      <c r="C5706" s="157"/>
      <c r="D5706" s="158"/>
    </row>
    <row r="5707" spans="1:4" ht="20.100000000000001" customHeight="1">
      <c r="A5707" s="137">
        <v>6705</v>
      </c>
      <c r="B5707" s="137"/>
      <c r="C5707" s="157"/>
      <c r="D5707" s="158"/>
    </row>
    <row r="5708" spans="1:4" ht="20.100000000000001" customHeight="1">
      <c r="A5708" s="137">
        <v>6706</v>
      </c>
      <c r="B5708" s="137"/>
      <c r="C5708" s="157"/>
      <c r="D5708" s="158"/>
    </row>
    <row r="5709" spans="1:4" ht="20.100000000000001" customHeight="1">
      <c r="A5709" s="137">
        <v>6707</v>
      </c>
      <c r="B5709" s="137"/>
      <c r="C5709" s="157"/>
      <c r="D5709" s="158"/>
    </row>
    <row r="5710" spans="1:4" ht="20.100000000000001" customHeight="1">
      <c r="A5710" s="137">
        <v>6708</v>
      </c>
      <c r="B5710" s="137"/>
      <c r="C5710" s="157"/>
      <c r="D5710" s="158"/>
    </row>
    <row r="5711" spans="1:4" ht="20.100000000000001" customHeight="1">
      <c r="A5711" s="137">
        <v>6709</v>
      </c>
      <c r="B5711" s="137"/>
      <c r="C5711" s="157"/>
      <c r="D5711" s="158"/>
    </row>
    <row r="5712" spans="1:4" ht="20.100000000000001" customHeight="1">
      <c r="A5712" s="137">
        <v>6710</v>
      </c>
      <c r="B5712" s="137"/>
      <c r="C5712" s="157"/>
      <c r="D5712" s="158"/>
    </row>
    <row r="5713" spans="1:4" ht="20.100000000000001" customHeight="1">
      <c r="A5713" s="137">
        <v>6711</v>
      </c>
      <c r="B5713" s="137"/>
      <c r="C5713" s="157"/>
      <c r="D5713" s="158"/>
    </row>
    <row r="5714" spans="1:4" ht="20.100000000000001" customHeight="1">
      <c r="A5714" s="137">
        <v>6712</v>
      </c>
      <c r="B5714" s="137"/>
      <c r="C5714" s="157"/>
      <c r="D5714" s="158"/>
    </row>
    <row r="5715" spans="1:4" ht="20.100000000000001" customHeight="1">
      <c r="A5715" s="137">
        <v>6713</v>
      </c>
      <c r="B5715" s="137"/>
      <c r="C5715" s="157"/>
      <c r="D5715" s="158"/>
    </row>
    <row r="5716" spans="1:4" ht="20.100000000000001" customHeight="1">
      <c r="A5716" s="137">
        <v>6714</v>
      </c>
      <c r="B5716" s="137"/>
      <c r="C5716" s="157"/>
      <c r="D5716" s="158"/>
    </row>
    <row r="5717" spans="1:4" ht="20.100000000000001" customHeight="1">
      <c r="A5717" s="137">
        <v>6715</v>
      </c>
      <c r="B5717" s="137"/>
      <c r="C5717" s="157"/>
      <c r="D5717" s="158"/>
    </row>
    <row r="5718" spans="1:4" ht="20.100000000000001" customHeight="1">
      <c r="A5718" s="137">
        <v>6716</v>
      </c>
      <c r="B5718" s="137"/>
      <c r="C5718" s="157"/>
      <c r="D5718" s="158"/>
    </row>
    <row r="5719" spans="1:4" ht="20.100000000000001" customHeight="1">
      <c r="A5719" s="137">
        <v>6717</v>
      </c>
      <c r="B5719" s="137"/>
      <c r="C5719" s="157"/>
      <c r="D5719" s="158"/>
    </row>
    <row r="5720" spans="1:4" ht="20.100000000000001" customHeight="1">
      <c r="A5720" s="137">
        <v>6718</v>
      </c>
      <c r="B5720" s="137"/>
      <c r="C5720" s="157"/>
      <c r="D5720" s="158"/>
    </row>
    <row r="5721" spans="1:4" ht="20.100000000000001" customHeight="1">
      <c r="A5721" s="137">
        <v>6719</v>
      </c>
      <c r="B5721" s="137"/>
      <c r="C5721" s="157"/>
      <c r="D5721" s="158"/>
    </row>
    <row r="5722" spans="1:4" ht="20.100000000000001" customHeight="1">
      <c r="A5722" s="137">
        <v>6720</v>
      </c>
      <c r="B5722" s="137"/>
      <c r="C5722" s="157"/>
      <c r="D5722" s="158"/>
    </row>
    <row r="5723" spans="1:4" ht="20.100000000000001" customHeight="1">
      <c r="A5723" s="137">
        <v>6721</v>
      </c>
      <c r="B5723" s="137"/>
      <c r="C5723" s="157"/>
      <c r="D5723" s="158"/>
    </row>
    <row r="5724" spans="1:4" ht="20.100000000000001" customHeight="1">
      <c r="A5724" s="137">
        <v>6722</v>
      </c>
      <c r="B5724" s="137"/>
      <c r="C5724" s="157"/>
      <c r="D5724" s="158"/>
    </row>
    <row r="5725" spans="1:4" ht="20.100000000000001" customHeight="1">
      <c r="A5725" s="137">
        <v>6723</v>
      </c>
      <c r="B5725" s="137"/>
      <c r="C5725" s="157"/>
      <c r="D5725" s="158"/>
    </row>
    <row r="5726" spans="1:4" ht="20.100000000000001" customHeight="1">
      <c r="A5726" s="137">
        <v>6724</v>
      </c>
      <c r="B5726" s="137"/>
      <c r="C5726" s="157"/>
      <c r="D5726" s="158"/>
    </row>
    <row r="5727" spans="1:4" ht="20.100000000000001" customHeight="1">
      <c r="A5727" s="137">
        <v>6725</v>
      </c>
      <c r="B5727" s="137"/>
      <c r="C5727" s="157"/>
      <c r="D5727" s="158"/>
    </row>
    <row r="5728" spans="1:4" ht="20.100000000000001" customHeight="1">
      <c r="A5728" s="137">
        <v>6726</v>
      </c>
      <c r="B5728" s="137"/>
      <c r="C5728" s="157"/>
      <c r="D5728" s="158"/>
    </row>
    <row r="5729" spans="1:4" ht="20.100000000000001" customHeight="1">
      <c r="A5729" s="137">
        <v>6727</v>
      </c>
      <c r="B5729" s="137"/>
      <c r="C5729" s="157"/>
      <c r="D5729" s="158"/>
    </row>
    <row r="5730" spans="1:4" ht="20.100000000000001" customHeight="1">
      <c r="A5730" s="137">
        <v>6728</v>
      </c>
      <c r="B5730" s="137"/>
      <c r="C5730" s="157"/>
      <c r="D5730" s="158"/>
    </row>
    <row r="5731" spans="1:4" ht="20.100000000000001" customHeight="1">
      <c r="A5731" s="137">
        <v>6729</v>
      </c>
      <c r="B5731" s="137"/>
      <c r="C5731" s="157"/>
      <c r="D5731" s="158"/>
    </row>
    <row r="5732" spans="1:4" ht="20.100000000000001" customHeight="1">
      <c r="A5732" s="137">
        <v>6730</v>
      </c>
      <c r="B5732" s="137"/>
      <c r="C5732" s="157"/>
      <c r="D5732" s="158"/>
    </row>
    <row r="5733" spans="1:4" ht="20.100000000000001" customHeight="1">
      <c r="A5733" s="137">
        <v>6731</v>
      </c>
      <c r="B5733" s="137"/>
      <c r="C5733" s="157"/>
      <c r="D5733" s="158"/>
    </row>
    <row r="5734" spans="1:4" ht="20.100000000000001" customHeight="1">
      <c r="A5734" s="137">
        <v>6732</v>
      </c>
      <c r="B5734" s="137"/>
      <c r="C5734" s="157"/>
      <c r="D5734" s="158"/>
    </row>
    <row r="5735" spans="1:4" ht="20.100000000000001" customHeight="1">
      <c r="A5735" s="137">
        <v>6733</v>
      </c>
      <c r="B5735" s="137"/>
      <c r="C5735" s="157"/>
      <c r="D5735" s="158"/>
    </row>
    <row r="5736" spans="1:4" ht="20.100000000000001" customHeight="1">
      <c r="A5736" s="137">
        <v>6734</v>
      </c>
      <c r="B5736" s="137"/>
      <c r="C5736" s="157"/>
      <c r="D5736" s="158"/>
    </row>
    <row r="5737" spans="1:4" ht="20.100000000000001" customHeight="1">
      <c r="A5737" s="137">
        <v>6735</v>
      </c>
      <c r="B5737" s="137"/>
      <c r="C5737" s="157"/>
      <c r="D5737" s="158"/>
    </row>
    <row r="5738" spans="1:4" ht="20.100000000000001" customHeight="1">
      <c r="A5738" s="137">
        <v>6736</v>
      </c>
      <c r="B5738" s="137"/>
      <c r="C5738" s="157"/>
      <c r="D5738" s="158"/>
    </row>
    <row r="5739" spans="1:4" ht="20.100000000000001" customHeight="1">
      <c r="A5739" s="137">
        <v>6737</v>
      </c>
      <c r="B5739" s="137"/>
      <c r="C5739" s="157"/>
      <c r="D5739" s="158"/>
    </row>
    <row r="5740" spans="1:4" ht="20.100000000000001" customHeight="1">
      <c r="A5740" s="137">
        <v>6738</v>
      </c>
      <c r="B5740" s="137"/>
      <c r="C5740" s="157"/>
      <c r="D5740" s="158"/>
    </row>
    <row r="5741" spans="1:4" ht="20.100000000000001" customHeight="1">
      <c r="A5741" s="137">
        <v>6739</v>
      </c>
      <c r="B5741" s="137"/>
      <c r="C5741" s="157"/>
      <c r="D5741" s="158"/>
    </row>
    <row r="5742" spans="1:4" ht="20.100000000000001" customHeight="1">
      <c r="A5742" s="137">
        <v>6740</v>
      </c>
      <c r="B5742" s="137"/>
      <c r="C5742" s="157"/>
      <c r="D5742" s="158"/>
    </row>
    <row r="5743" spans="1:4" ht="20.100000000000001" customHeight="1">
      <c r="A5743" s="137">
        <v>6741</v>
      </c>
      <c r="B5743" s="137"/>
      <c r="C5743" s="157"/>
      <c r="D5743" s="158"/>
    </row>
    <row r="5744" spans="1:4" ht="20.100000000000001" customHeight="1">
      <c r="A5744" s="137">
        <v>6742</v>
      </c>
      <c r="B5744" s="137"/>
      <c r="C5744" s="157"/>
      <c r="D5744" s="158"/>
    </row>
    <row r="5745" spans="1:4" ht="20.100000000000001" customHeight="1">
      <c r="A5745" s="137">
        <v>6743</v>
      </c>
      <c r="B5745" s="137"/>
      <c r="C5745" s="157"/>
      <c r="D5745" s="158"/>
    </row>
    <row r="5746" spans="1:4" ht="20.100000000000001" customHeight="1">
      <c r="A5746" s="137">
        <v>6744</v>
      </c>
      <c r="B5746" s="137"/>
      <c r="C5746" s="157"/>
      <c r="D5746" s="158"/>
    </row>
    <row r="5747" spans="1:4" ht="20.100000000000001" customHeight="1">
      <c r="A5747" s="137">
        <v>6745</v>
      </c>
      <c r="B5747" s="137"/>
      <c r="C5747" s="157"/>
      <c r="D5747" s="158"/>
    </row>
    <row r="5748" spans="1:4" ht="20.100000000000001" customHeight="1">
      <c r="A5748" s="137">
        <v>6746</v>
      </c>
      <c r="B5748" s="137"/>
      <c r="C5748" s="157"/>
      <c r="D5748" s="158"/>
    </row>
    <row r="5749" spans="1:4" ht="20.100000000000001" customHeight="1">
      <c r="A5749" s="137">
        <v>6747</v>
      </c>
      <c r="B5749" s="137"/>
      <c r="C5749" s="157"/>
      <c r="D5749" s="158"/>
    </row>
    <row r="5750" spans="1:4" ht="20.100000000000001" customHeight="1">
      <c r="A5750" s="137">
        <v>6748</v>
      </c>
      <c r="B5750" s="137"/>
      <c r="C5750" s="157"/>
      <c r="D5750" s="158"/>
    </row>
    <row r="5751" spans="1:4" ht="20.100000000000001" customHeight="1">
      <c r="A5751" s="137">
        <v>6749</v>
      </c>
      <c r="B5751" s="137"/>
      <c r="C5751" s="157"/>
      <c r="D5751" s="158"/>
    </row>
    <row r="5752" spans="1:4" ht="20.100000000000001" customHeight="1">
      <c r="A5752" s="137">
        <v>6750</v>
      </c>
      <c r="B5752" s="137"/>
      <c r="C5752" s="157"/>
      <c r="D5752" s="158"/>
    </row>
    <row r="5753" spans="1:4" ht="20.100000000000001" customHeight="1">
      <c r="A5753" s="137">
        <v>6751</v>
      </c>
      <c r="B5753" s="137"/>
      <c r="C5753" s="157"/>
      <c r="D5753" s="158"/>
    </row>
    <row r="5754" spans="1:4" ht="20.100000000000001" customHeight="1">
      <c r="A5754" s="137">
        <v>6752</v>
      </c>
      <c r="B5754" s="137"/>
      <c r="C5754" s="157"/>
      <c r="D5754" s="158"/>
    </row>
    <row r="5755" spans="1:4" ht="20.100000000000001" customHeight="1">
      <c r="A5755" s="137">
        <v>6753</v>
      </c>
      <c r="B5755" s="137"/>
      <c r="C5755" s="157"/>
      <c r="D5755" s="158"/>
    </row>
    <row r="5756" spans="1:4" ht="20.100000000000001" customHeight="1">
      <c r="A5756" s="137">
        <v>6754</v>
      </c>
      <c r="B5756" s="137"/>
      <c r="C5756" s="157"/>
      <c r="D5756" s="158"/>
    </row>
    <row r="5757" spans="1:4" ht="20.100000000000001" customHeight="1">
      <c r="A5757" s="137">
        <v>6755</v>
      </c>
      <c r="B5757" s="137"/>
      <c r="C5757" s="157"/>
      <c r="D5757" s="158"/>
    </row>
    <row r="5758" spans="1:4" ht="20.100000000000001" customHeight="1">
      <c r="A5758" s="137">
        <v>6756</v>
      </c>
      <c r="B5758" s="137"/>
      <c r="C5758" s="157"/>
      <c r="D5758" s="158"/>
    </row>
    <row r="5759" spans="1:4" ht="20.100000000000001" customHeight="1">
      <c r="A5759" s="137">
        <v>6757</v>
      </c>
      <c r="B5759" s="137"/>
      <c r="C5759" s="157"/>
      <c r="D5759" s="158"/>
    </row>
    <row r="5760" spans="1:4" ht="20.100000000000001" customHeight="1">
      <c r="A5760" s="137">
        <v>6758</v>
      </c>
      <c r="B5760" s="137"/>
      <c r="C5760" s="157"/>
      <c r="D5760" s="158"/>
    </row>
    <row r="5761" spans="1:4" ht="20.100000000000001" customHeight="1">
      <c r="A5761" s="137">
        <v>6759</v>
      </c>
      <c r="B5761" s="137"/>
      <c r="C5761" s="157"/>
      <c r="D5761" s="158"/>
    </row>
    <row r="5762" spans="1:4" ht="20.100000000000001" customHeight="1">
      <c r="A5762" s="137">
        <v>6760</v>
      </c>
      <c r="B5762" s="137"/>
      <c r="C5762" s="157"/>
      <c r="D5762" s="158"/>
    </row>
    <row r="5763" spans="1:4" ht="20.100000000000001" customHeight="1">
      <c r="A5763" s="137">
        <v>6761</v>
      </c>
      <c r="B5763" s="137"/>
      <c r="C5763" s="157"/>
      <c r="D5763" s="158"/>
    </row>
    <row r="5764" spans="1:4" ht="20.100000000000001" customHeight="1">
      <c r="A5764" s="137">
        <v>6762</v>
      </c>
      <c r="B5764" s="137"/>
      <c r="C5764" s="157"/>
      <c r="D5764" s="158"/>
    </row>
    <row r="5765" spans="1:4" ht="20.100000000000001" customHeight="1">
      <c r="A5765" s="137">
        <v>6763</v>
      </c>
      <c r="B5765" s="137"/>
      <c r="C5765" s="157"/>
      <c r="D5765" s="158"/>
    </row>
    <row r="5766" spans="1:4" ht="20.100000000000001" customHeight="1">
      <c r="A5766" s="137">
        <v>6764</v>
      </c>
      <c r="B5766" s="137"/>
      <c r="C5766" s="157"/>
      <c r="D5766" s="158"/>
    </row>
    <row r="5767" spans="1:4" ht="20.100000000000001" customHeight="1">
      <c r="A5767" s="137">
        <v>6765</v>
      </c>
      <c r="B5767" s="137"/>
      <c r="C5767" s="157"/>
      <c r="D5767" s="158"/>
    </row>
    <row r="5768" spans="1:4" ht="20.100000000000001" customHeight="1">
      <c r="A5768" s="137">
        <v>6766</v>
      </c>
      <c r="B5768" s="137"/>
      <c r="C5768" s="157"/>
      <c r="D5768" s="158"/>
    </row>
    <row r="5769" spans="1:4" ht="20.100000000000001" customHeight="1">
      <c r="A5769" s="137">
        <v>6767</v>
      </c>
      <c r="B5769" s="137"/>
      <c r="C5769" s="157"/>
      <c r="D5769" s="158"/>
    </row>
    <row r="5770" spans="1:4" ht="20.100000000000001" customHeight="1">
      <c r="A5770" s="137">
        <v>6768</v>
      </c>
      <c r="B5770" s="137"/>
      <c r="C5770" s="157"/>
      <c r="D5770" s="158"/>
    </row>
    <row r="5771" spans="1:4" ht="20.100000000000001" customHeight="1">
      <c r="A5771" s="137">
        <v>6769</v>
      </c>
      <c r="B5771" s="137"/>
      <c r="C5771" s="157"/>
      <c r="D5771" s="158"/>
    </row>
    <row r="5772" spans="1:4" ht="20.100000000000001" customHeight="1">
      <c r="A5772" s="137">
        <v>6770</v>
      </c>
      <c r="B5772" s="137"/>
      <c r="C5772" s="157"/>
      <c r="D5772" s="158"/>
    </row>
    <row r="5773" spans="1:4" ht="20.100000000000001" customHeight="1">
      <c r="A5773" s="137">
        <v>6771</v>
      </c>
      <c r="B5773" s="137"/>
      <c r="C5773" s="157"/>
      <c r="D5773" s="158"/>
    </row>
    <row r="5774" spans="1:4" ht="20.100000000000001" customHeight="1">
      <c r="A5774" s="137">
        <v>6772</v>
      </c>
      <c r="B5774" s="137"/>
      <c r="C5774" s="157"/>
      <c r="D5774" s="158"/>
    </row>
    <row r="5775" spans="1:4" ht="20.100000000000001" customHeight="1">
      <c r="A5775" s="137">
        <v>6773</v>
      </c>
      <c r="B5775" s="137"/>
      <c r="C5775" s="157"/>
      <c r="D5775" s="158"/>
    </row>
    <row r="5776" spans="1:4" ht="20.100000000000001" customHeight="1">
      <c r="A5776" s="137">
        <v>6774</v>
      </c>
      <c r="B5776" s="137"/>
      <c r="C5776" s="157"/>
      <c r="D5776" s="158"/>
    </row>
    <row r="5777" spans="1:4" ht="20.100000000000001" customHeight="1">
      <c r="A5777" s="137">
        <v>6775</v>
      </c>
      <c r="B5777" s="137"/>
      <c r="C5777" s="157"/>
      <c r="D5777" s="158"/>
    </row>
    <row r="5778" spans="1:4" ht="20.100000000000001" customHeight="1">
      <c r="A5778" s="137">
        <v>6776</v>
      </c>
      <c r="B5778" s="137"/>
      <c r="C5778" s="157"/>
      <c r="D5778" s="158"/>
    </row>
    <row r="5779" spans="1:4" ht="20.100000000000001" customHeight="1">
      <c r="A5779" s="137">
        <v>6777</v>
      </c>
      <c r="B5779" s="137"/>
      <c r="C5779" s="157"/>
      <c r="D5779" s="158"/>
    </row>
    <row r="5780" spans="1:4" ht="20.100000000000001" customHeight="1">
      <c r="A5780" s="137">
        <v>6778</v>
      </c>
      <c r="B5780" s="137"/>
      <c r="C5780" s="157"/>
      <c r="D5780" s="158"/>
    </row>
    <row r="5781" spans="1:4" ht="20.100000000000001" customHeight="1">
      <c r="A5781" s="137">
        <v>6779</v>
      </c>
      <c r="B5781" s="137"/>
      <c r="C5781" s="157"/>
      <c r="D5781" s="158"/>
    </row>
    <row r="5782" spans="1:4" ht="20.100000000000001" customHeight="1">
      <c r="A5782" s="137">
        <v>6780</v>
      </c>
      <c r="B5782" s="137"/>
      <c r="C5782" s="157"/>
      <c r="D5782" s="158"/>
    </row>
    <row r="5783" spans="1:4" ht="20.100000000000001" customHeight="1">
      <c r="A5783" s="137">
        <v>6781</v>
      </c>
      <c r="B5783" s="137"/>
      <c r="C5783" s="157"/>
      <c r="D5783" s="158"/>
    </row>
    <row r="5784" spans="1:4" ht="20.100000000000001" customHeight="1">
      <c r="A5784" s="137">
        <v>6782</v>
      </c>
      <c r="B5784" s="137"/>
      <c r="C5784" s="157"/>
      <c r="D5784" s="158"/>
    </row>
    <row r="5785" spans="1:4" ht="20.100000000000001" customHeight="1">
      <c r="A5785" s="137">
        <v>6783</v>
      </c>
      <c r="B5785" s="137"/>
      <c r="C5785" s="157"/>
      <c r="D5785" s="158"/>
    </row>
    <row r="5786" spans="1:4" ht="20.100000000000001" customHeight="1">
      <c r="A5786" s="137">
        <v>6784</v>
      </c>
      <c r="B5786" s="137"/>
      <c r="C5786" s="157"/>
      <c r="D5786" s="158"/>
    </row>
    <row r="5787" spans="1:4" ht="20.100000000000001" customHeight="1">
      <c r="A5787" s="137">
        <v>6785</v>
      </c>
      <c r="B5787" s="137"/>
      <c r="C5787" s="157"/>
      <c r="D5787" s="158"/>
    </row>
    <row r="5788" spans="1:4" ht="20.100000000000001" customHeight="1">
      <c r="A5788" s="137">
        <v>6786</v>
      </c>
      <c r="B5788" s="137"/>
      <c r="C5788" s="157"/>
      <c r="D5788" s="158"/>
    </row>
    <row r="5789" spans="1:4" ht="20.100000000000001" customHeight="1">
      <c r="A5789" s="137">
        <v>6787</v>
      </c>
      <c r="B5789" s="137"/>
      <c r="C5789" s="157"/>
      <c r="D5789" s="158"/>
    </row>
    <row r="5790" spans="1:4" ht="20.100000000000001" customHeight="1">
      <c r="A5790" s="137">
        <v>6788</v>
      </c>
      <c r="B5790" s="137"/>
      <c r="C5790" s="157"/>
      <c r="D5790" s="158"/>
    </row>
    <row r="5791" spans="1:4" ht="20.100000000000001" customHeight="1">
      <c r="A5791" s="137">
        <v>6789</v>
      </c>
      <c r="B5791" s="137"/>
      <c r="C5791" s="157"/>
      <c r="D5791" s="158"/>
    </row>
    <row r="5792" spans="1:4" ht="20.100000000000001" customHeight="1">
      <c r="A5792" s="137">
        <v>6790</v>
      </c>
      <c r="B5792" s="137"/>
      <c r="C5792" s="157"/>
      <c r="D5792" s="158"/>
    </row>
    <row r="5793" spans="1:4" ht="20.100000000000001" customHeight="1">
      <c r="A5793" s="137">
        <v>6791</v>
      </c>
      <c r="B5793" s="137"/>
      <c r="C5793" s="157"/>
      <c r="D5793" s="158"/>
    </row>
    <row r="5794" spans="1:4" ht="20.100000000000001" customHeight="1">
      <c r="A5794" s="137">
        <v>6792</v>
      </c>
      <c r="B5794" s="137"/>
      <c r="C5794" s="157"/>
      <c r="D5794" s="158"/>
    </row>
    <row r="5795" spans="1:4" ht="20.100000000000001" customHeight="1">
      <c r="A5795" s="137">
        <v>6793</v>
      </c>
      <c r="B5795" s="137"/>
      <c r="C5795" s="157"/>
      <c r="D5795" s="158"/>
    </row>
    <row r="5796" spans="1:4" ht="20.100000000000001" customHeight="1">
      <c r="A5796" s="137">
        <v>6794</v>
      </c>
      <c r="B5796" s="137"/>
      <c r="C5796" s="157"/>
      <c r="D5796" s="158"/>
    </row>
    <row r="5797" spans="1:4" ht="20.100000000000001" customHeight="1">
      <c r="A5797" s="137">
        <v>6795</v>
      </c>
      <c r="B5797" s="137"/>
      <c r="C5797" s="157"/>
      <c r="D5797" s="158"/>
    </row>
    <row r="5798" spans="1:4" ht="20.100000000000001" customHeight="1">
      <c r="A5798" s="137">
        <v>6796</v>
      </c>
      <c r="B5798" s="137"/>
      <c r="C5798" s="157"/>
      <c r="D5798" s="158"/>
    </row>
    <row r="5799" spans="1:4" ht="20.100000000000001" customHeight="1">
      <c r="A5799" s="137">
        <v>6797</v>
      </c>
      <c r="B5799" s="137"/>
      <c r="C5799" s="157"/>
      <c r="D5799" s="158"/>
    </row>
    <row r="5800" spans="1:4" ht="20.100000000000001" customHeight="1">
      <c r="A5800" s="137">
        <v>6798</v>
      </c>
      <c r="B5800" s="137"/>
      <c r="C5800" s="157"/>
      <c r="D5800" s="158"/>
    </row>
    <row r="5801" spans="1:4" ht="20.100000000000001" customHeight="1">
      <c r="A5801" s="137">
        <v>6799</v>
      </c>
      <c r="B5801" s="137"/>
      <c r="C5801" s="157"/>
      <c r="D5801" s="158"/>
    </row>
    <row r="5802" spans="1:4" ht="20.100000000000001" customHeight="1">
      <c r="A5802" s="137">
        <v>6800</v>
      </c>
      <c r="B5802" s="137"/>
      <c r="C5802" s="157"/>
      <c r="D5802" s="158"/>
    </row>
    <row r="5803" spans="1:4" ht="20.100000000000001" customHeight="1">
      <c r="A5803" s="137">
        <v>6801</v>
      </c>
      <c r="B5803" s="137"/>
      <c r="C5803" s="157"/>
      <c r="D5803" s="158"/>
    </row>
    <row r="5804" spans="1:4" ht="20.100000000000001" customHeight="1">
      <c r="A5804" s="137">
        <v>6802</v>
      </c>
      <c r="B5804" s="137"/>
      <c r="C5804" s="157"/>
      <c r="D5804" s="158"/>
    </row>
    <row r="5805" spans="1:4" ht="20.100000000000001" customHeight="1">
      <c r="A5805" s="137">
        <v>6803</v>
      </c>
      <c r="B5805" s="137"/>
      <c r="C5805" s="157"/>
      <c r="D5805" s="158"/>
    </row>
    <row r="5806" spans="1:4" ht="20.100000000000001" customHeight="1">
      <c r="A5806" s="137">
        <v>6804</v>
      </c>
      <c r="B5806" s="137"/>
      <c r="C5806" s="157"/>
      <c r="D5806" s="158"/>
    </row>
    <row r="5807" spans="1:4" ht="20.100000000000001" customHeight="1">
      <c r="A5807" s="137">
        <v>6805</v>
      </c>
      <c r="B5807" s="137"/>
      <c r="C5807" s="157"/>
      <c r="D5807" s="158"/>
    </row>
    <row r="5808" spans="1:4" ht="20.100000000000001" customHeight="1">
      <c r="A5808" s="137">
        <v>6806</v>
      </c>
      <c r="B5808" s="137"/>
      <c r="C5808" s="157"/>
      <c r="D5808" s="158"/>
    </row>
    <row r="5809" spans="1:4" ht="20.100000000000001" customHeight="1">
      <c r="A5809" s="137">
        <v>6807</v>
      </c>
      <c r="B5809" s="137"/>
      <c r="C5809" s="157"/>
      <c r="D5809" s="158"/>
    </row>
    <row r="5810" spans="1:4" ht="20.100000000000001" customHeight="1">
      <c r="A5810" s="137">
        <v>6808</v>
      </c>
      <c r="B5810" s="137"/>
      <c r="C5810" s="157"/>
      <c r="D5810" s="158"/>
    </row>
    <row r="5811" spans="1:4" ht="20.100000000000001" customHeight="1">
      <c r="A5811" s="137">
        <v>6809</v>
      </c>
      <c r="B5811" s="137"/>
      <c r="C5811" s="157"/>
      <c r="D5811" s="158"/>
    </row>
    <row r="5812" spans="1:4" ht="20.100000000000001" customHeight="1">
      <c r="A5812" s="137">
        <v>6810</v>
      </c>
      <c r="B5812" s="137"/>
      <c r="C5812" s="157"/>
      <c r="D5812" s="158"/>
    </row>
    <row r="5813" spans="1:4" ht="20.100000000000001" customHeight="1">
      <c r="A5813" s="137">
        <v>6811</v>
      </c>
      <c r="B5813" s="137"/>
      <c r="C5813" s="157"/>
      <c r="D5813" s="158"/>
    </row>
    <row r="5814" spans="1:4" ht="20.100000000000001" customHeight="1">
      <c r="A5814" s="137">
        <v>6812</v>
      </c>
      <c r="B5814" s="137"/>
      <c r="C5814" s="157"/>
      <c r="D5814" s="158"/>
    </row>
    <row r="5815" spans="1:4" ht="20.100000000000001" customHeight="1">
      <c r="A5815" s="137">
        <v>6813</v>
      </c>
      <c r="B5815" s="137"/>
      <c r="C5815" s="157"/>
      <c r="D5815" s="158"/>
    </row>
    <row r="5816" spans="1:4" ht="20.100000000000001" customHeight="1">
      <c r="A5816" s="137">
        <v>6814</v>
      </c>
      <c r="B5816" s="137"/>
      <c r="C5816" s="157"/>
      <c r="D5816" s="158"/>
    </row>
    <row r="5817" spans="1:4" ht="20.100000000000001" customHeight="1">
      <c r="A5817" s="137">
        <v>6815</v>
      </c>
      <c r="B5817" s="137"/>
      <c r="C5817" s="157"/>
      <c r="D5817" s="158"/>
    </row>
    <row r="5818" spans="1:4" ht="20.100000000000001" customHeight="1">
      <c r="A5818" s="137">
        <v>6816</v>
      </c>
      <c r="B5818" s="137"/>
      <c r="C5818" s="157"/>
      <c r="D5818" s="158"/>
    </row>
    <row r="5819" spans="1:4" ht="20.100000000000001" customHeight="1">
      <c r="A5819" s="137">
        <v>6817</v>
      </c>
      <c r="B5819" s="137"/>
      <c r="C5819" s="157"/>
      <c r="D5819" s="158"/>
    </row>
    <row r="5820" spans="1:4" ht="20.100000000000001" customHeight="1">
      <c r="A5820" s="137">
        <v>6818</v>
      </c>
      <c r="B5820" s="137"/>
      <c r="C5820" s="157"/>
      <c r="D5820" s="158"/>
    </row>
    <row r="5821" spans="1:4" ht="20.100000000000001" customHeight="1">
      <c r="A5821" s="137">
        <v>6819</v>
      </c>
      <c r="B5821" s="137"/>
      <c r="C5821" s="157"/>
      <c r="D5821" s="158"/>
    </row>
    <row r="5822" spans="1:4" ht="20.100000000000001" customHeight="1">
      <c r="A5822" s="137">
        <v>6820</v>
      </c>
      <c r="B5822" s="137"/>
      <c r="C5822" s="157"/>
      <c r="D5822" s="158"/>
    </row>
    <row r="5823" spans="1:4" ht="20.100000000000001" customHeight="1">
      <c r="A5823" s="137">
        <v>6821</v>
      </c>
      <c r="B5823" s="137"/>
      <c r="C5823" s="157"/>
      <c r="D5823" s="158"/>
    </row>
    <row r="5824" spans="1:4" ht="20.100000000000001" customHeight="1">
      <c r="A5824" s="137">
        <v>6822</v>
      </c>
      <c r="B5824" s="137"/>
      <c r="C5824" s="157"/>
      <c r="D5824" s="158"/>
    </row>
    <row r="5825" spans="1:4" ht="20.100000000000001" customHeight="1">
      <c r="A5825" s="137">
        <v>6823</v>
      </c>
      <c r="B5825" s="137"/>
      <c r="C5825" s="157"/>
      <c r="D5825" s="158"/>
    </row>
    <row r="5826" spans="1:4" ht="20.100000000000001" customHeight="1">
      <c r="A5826" s="137">
        <v>6824</v>
      </c>
      <c r="B5826" s="137"/>
      <c r="C5826" s="157"/>
      <c r="D5826" s="158"/>
    </row>
    <row r="5827" spans="1:4" ht="20.100000000000001" customHeight="1">
      <c r="A5827" s="137">
        <v>6825</v>
      </c>
      <c r="B5827" s="137"/>
      <c r="C5827" s="157"/>
      <c r="D5827" s="158"/>
    </row>
    <row r="5828" spans="1:4" ht="20.100000000000001" customHeight="1">
      <c r="A5828" s="137">
        <v>6826</v>
      </c>
      <c r="B5828" s="137"/>
      <c r="C5828" s="157"/>
      <c r="D5828" s="158"/>
    </row>
    <row r="5829" spans="1:4" ht="20.100000000000001" customHeight="1">
      <c r="A5829" s="137">
        <v>6827</v>
      </c>
      <c r="B5829" s="137"/>
      <c r="C5829" s="157"/>
      <c r="D5829" s="158"/>
    </row>
    <row r="5830" spans="1:4" ht="20.100000000000001" customHeight="1">
      <c r="A5830" s="137">
        <v>6828</v>
      </c>
      <c r="B5830" s="137"/>
      <c r="C5830" s="157"/>
      <c r="D5830" s="158"/>
    </row>
    <row r="5831" spans="1:4" ht="20.100000000000001" customHeight="1">
      <c r="A5831" s="137">
        <v>6829</v>
      </c>
      <c r="B5831" s="137"/>
      <c r="C5831" s="157"/>
      <c r="D5831" s="158"/>
    </row>
    <row r="5832" spans="1:4" ht="20.100000000000001" customHeight="1">
      <c r="A5832" s="137">
        <v>6830</v>
      </c>
      <c r="B5832" s="137"/>
      <c r="C5832" s="157"/>
      <c r="D5832" s="158"/>
    </row>
    <row r="5833" spans="1:4" ht="20.100000000000001" customHeight="1">
      <c r="A5833" s="137">
        <v>6831</v>
      </c>
      <c r="B5833" s="137"/>
      <c r="C5833" s="157"/>
      <c r="D5833" s="158"/>
    </row>
    <row r="5834" spans="1:4" ht="20.100000000000001" customHeight="1">
      <c r="A5834" s="137">
        <v>6832</v>
      </c>
      <c r="B5834" s="137"/>
      <c r="C5834" s="157"/>
      <c r="D5834" s="158"/>
    </row>
    <row r="5835" spans="1:4" ht="20.100000000000001" customHeight="1">
      <c r="A5835" s="137">
        <v>6833</v>
      </c>
      <c r="B5835" s="137"/>
      <c r="C5835" s="157"/>
      <c r="D5835" s="158"/>
    </row>
    <row r="5836" spans="1:4" ht="20.100000000000001" customHeight="1">
      <c r="A5836" s="137">
        <v>6834</v>
      </c>
      <c r="B5836" s="137"/>
      <c r="C5836" s="157"/>
      <c r="D5836" s="158"/>
    </row>
    <row r="5837" spans="1:4" ht="20.100000000000001" customHeight="1">
      <c r="A5837" s="137">
        <v>6835</v>
      </c>
      <c r="B5837" s="137"/>
      <c r="C5837" s="157"/>
      <c r="D5837" s="158"/>
    </row>
    <row r="5838" spans="1:4" ht="20.100000000000001" customHeight="1">
      <c r="A5838" s="137">
        <v>6836</v>
      </c>
      <c r="B5838" s="137"/>
      <c r="C5838" s="157"/>
      <c r="D5838" s="158"/>
    </row>
    <row r="5839" spans="1:4" ht="20.100000000000001" customHeight="1">
      <c r="A5839" s="137">
        <v>6837</v>
      </c>
      <c r="B5839" s="137"/>
      <c r="C5839" s="157"/>
      <c r="D5839" s="158"/>
    </row>
    <row r="5840" spans="1:4" ht="20.100000000000001" customHeight="1">
      <c r="A5840" s="137">
        <v>6838</v>
      </c>
      <c r="B5840" s="137"/>
      <c r="C5840" s="157"/>
      <c r="D5840" s="158"/>
    </row>
    <row r="5841" spans="1:4" ht="20.100000000000001" customHeight="1">
      <c r="A5841" s="137">
        <v>6839</v>
      </c>
      <c r="B5841" s="137"/>
      <c r="C5841" s="157"/>
      <c r="D5841" s="158"/>
    </row>
    <row r="5842" spans="1:4" ht="20.100000000000001" customHeight="1">
      <c r="A5842" s="137">
        <v>6840</v>
      </c>
      <c r="B5842" s="137"/>
      <c r="C5842" s="157"/>
      <c r="D5842" s="158"/>
    </row>
    <row r="5843" spans="1:4" ht="20.100000000000001" customHeight="1">
      <c r="A5843" s="137">
        <v>6841</v>
      </c>
      <c r="B5843" s="137"/>
      <c r="C5843" s="157"/>
      <c r="D5843" s="158"/>
    </row>
    <row r="5844" spans="1:4" ht="20.100000000000001" customHeight="1">
      <c r="A5844" s="137">
        <v>6842</v>
      </c>
      <c r="B5844" s="137"/>
      <c r="C5844" s="157"/>
      <c r="D5844" s="158"/>
    </row>
    <row r="5845" spans="1:4" ht="20.100000000000001" customHeight="1">
      <c r="A5845" s="137">
        <v>6843</v>
      </c>
      <c r="B5845" s="137"/>
      <c r="C5845" s="157"/>
      <c r="D5845" s="158"/>
    </row>
    <row r="5846" spans="1:4" ht="20.100000000000001" customHeight="1">
      <c r="A5846" s="137">
        <v>6844</v>
      </c>
      <c r="B5846" s="137"/>
      <c r="C5846" s="157"/>
      <c r="D5846" s="158"/>
    </row>
    <row r="5847" spans="1:4" ht="20.100000000000001" customHeight="1">
      <c r="A5847" s="137">
        <v>6845</v>
      </c>
      <c r="B5847" s="137"/>
      <c r="C5847" s="157"/>
      <c r="D5847" s="158"/>
    </row>
    <row r="5848" spans="1:4" ht="20.100000000000001" customHeight="1">
      <c r="A5848" s="137">
        <v>6846</v>
      </c>
      <c r="B5848" s="137"/>
      <c r="C5848" s="157"/>
      <c r="D5848" s="158"/>
    </row>
    <row r="5849" spans="1:4" ht="20.100000000000001" customHeight="1">
      <c r="A5849" s="137">
        <v>6847</v>
      </c>
      <c r="B5849" s="137"/>
      <c r="C5849" s="157"/>
      <c r="D5849" s="158"/>
    </row>
    <row r="5850" spans="1:4" ht="20.100000000000001" customHeight="1">
      <c r="A5850" s="137">
        <v>6848</v>
      </c>
      <c r="B5850" s="137"/>
      <c r="C5850" s="157"/>
      <c r="D5850" s="158"/>
    </row>
    <row r="5851" spans="1:4" ht="20.100000000000001" customHeight="1">
      <c r="A5851" s="137">
        <v>6849</v>
      </c>
      <c r="B5851" s="137"/>
      <c r="C5851" s="157"/>
      <c r="D5851" s="158"/>
    </row>
    <row r="5852" spans="1:4" ht="20.100000000000001" customHeight="1">
      <c r="A5852" s="137">
        <v>6850</v>
      </c>
      <c r="B5852" s="137"/>
      <c r="C5852" s="157"/>
      <c r="D5852" s="158"/>
    </row>
    <row r="5853" spans="1:4" ht="20.100000000000001" customHeight="1">
      <c r="A5853" s="137">
        <v>6851</v>
      </c>
      <c r="B5853" s="137"/>
      <c r="C5853" s="157"/>
      <c r="D5853" s="158"/>
    </row>
    <row r="5854" spans="1:4" ht="20.100000000000001" customHeight="1">
      <c r="A5854" s="137">
        <v>6852</v>
      </c>
      <c r="B5854" s="137"/>
      <c r="C5854" s="157"/>
      <c r="D5854" s="158"/>
    </row>
    <row r="5855" spans="1:4" ht="20.100000000000001" customHeight="1">
      <c r="A5855" s="137">
        <v>6853</v>
      </c>
      <c r="B5855" s="137"/>
      <c r="C5855" s="157"/>
      <c r="D5855" s="158"/>
    </row>
    <row r="5856" spans="1:4" ht="20.100000000000001" customHeight="1">
      <c r="A5856" s="137">
        <v>6854</v>
      </c>
      <c r="B5856" s="137"/>
      <c r="C5856" s="157"/>
      <c r="D5856" s="158"/>
    </row>
    <row r="5857" spans="1:4" ht="20.100000000000001" customHeight="1">
      <c r="A5857" s="137">
        <v>6855</v>
      </c>
      <c r="B5857" s="137"/>
      <c r="C5857" s="157"/>
      <c r="D5857" s="158"/>
    </row>
    <row r="5858" spans="1:4" ht="20.100000000000001" customHeight="1">
      <c r="A5858" s="137">
        <v>6856</v>
      </c>
      <c r="B5858" s="137"/>
      <c r="C5858" s="157"/>
      <c r="D5858" s="158"/>
    </row>
    <row r="5859" spans="1:4" ht="20.100000000000001" customHeight="1">
      <c r="A5859" s="137">
        <v>6857</v>
      </c>
      <c r="B5859" s="137"/>
      <c r="C5859" s="157"/>
      <c r="D5859" s="158"/>
    </row>
    <row r="5860" spans="1:4" ht="20.100000000000001" customHeight="1">
      <c r="A5860" s="137">
        <v>6858</v>
      </c>
      <c r="B5860" s="137"/>
      <c r="C5860" s="157"/>
      <c r="D5860" s="158"/>
    </row>
    <row r="5861" spans="1:4" ht="20.100000000000001" customHeight="1">
      <c r="A5861" s="137">
        <v>6859</v>
      </c>
      <c r="B5861" s="137"/>
      <c r="C5861" s="157"/>
      <c r="D5861" s="158"/>
    </row>
    <row r="5862" spans="1:4" ht="20.100000000000001" customHeight="1">
      <c r="A5862" s="137">
        <v>6860</v>
      </c>
      <c r="B5862" s="137"/>
      <c r="C5862" s="157"/>
      <c r="D5862" s="158"/>
    </row>
    <row r="5863" spans="1:4" ht="20.100000000000001" customHeight="1">
      <c r="A5863" s="137">
        <v>6861</v>
      </c>
      <c r="B5863" s="137"/>
      <c r="C5863" s="157"/>
      <c r="D5863" s="158"/>
    </row>
    <row r="5864" spans="1:4" ht="20.100000000000001" customHeight="1">
      <c r="A5864" s="137">
        <v>6862</v>
      </c>
      <c r="B5864" s="137"/>
      <c r="C5864" s="157"/>
      <c r="D5864" s="158"/>
    </row>
    <row r="5865" spans="1:4" ht="20.100000000000001" customHeight="1">
      <c r="A5865" s="137">
        <v>6863</v>
      </c>
      <c r="B5865" s="137"/>
      <c r="C5865" s="157"/>
      <c r="D5865" s="158"/>
    </row>
    <row r="5866" spans="1:4" ht="20.100000000000001" customHeight="1">
      <c r="A5866" s="137">
        <v>6864</v>
      </c>
      <c r="B5866" s="137"/>
      <c r="C5866" s="157"/>
      <c r="D5866" s="158"/>
    </row>
    <row r="5867" spans="1:4" ht="20.100000000000001" customHeight="1">
      <c r="A5867" s="137">
        <v>6865</v>
      </c>
      <c r="B5867" s="137"/>
      <c r="C5867" s="157"/>
      <c r="D5867" s="158"/>
    </row>
    <row r="5868" spans="1:4" ht="20.100000000000001" customHeight="1">
      <c r="A5868" s="137">
        <v>6866</v>
      </c>
      <c r="B5868" s="137"/>
      <c r="C5868" s="157"/>
      <c r="D5868" s="158"/>
    </row>
    <row r="5869" spans="1:4" ht="20.100000000000001" customHeight="1">
      <c r="A5869" s="137">
        <v>6867</v>
      </c>
      <c r="B5869" s="137"/>
      <c r="C5869" s="157"/>
      <c r="D5869" s="158"/>
    </row>
    <row r="5870" spans="1:4" ht="20.100000000000001" customHeight="1">
      <c r="A5870" s="137">
        <v>6868</v>
      </c>
      <c r="B5870" s="137"/>
      <c r="C5870" s="157"/>
      <c r="D5870" s="158"/>
    </row>
    <row r="5871" spans="1:4" ht="20.100000000000001" customHeight="1">
      <c r="A5871" s="137">
        <v>6869</v>
      </c>
      <c r="B5871" s="137"/>
      <c r="C5871" s="157"/>
      <c r="D5871" s="158"/>
    </row>
    <row r="5872" spans="1:4" ht="20.100000000000001" customHeight="1">
      <c r="A5872" s="137">
        <v>6870</v>
      </c>
      <c r="B5872" s="137"/>
      <c r="C5872" s="157"/>
      <c r="D5872" s="158"/>
    </row>
    <row r="5873" spans="1:4" ht="20.100000000000001" customHeight="1">
      <c r="A5873" s="137">
        <v>6871</v>
      </c>
      <c r="B5873" s="137"/>
      <c r="C5873" s="157"/>
      <c r="D5873" s="158"/>
    </row>
    <row r="5874" spans="1:4" ht="20.100000000000001" customHeight="1">
      <c r="A5874" s="137">
        <v>6872</v>
      </c>
      <c r="B5874" s="137"/>
      <c r="C5874" s="157"/>
      <c r="D5874" s="158"/>
    </row>
    <row r="5875" spans="1:4" ht="20.100000000000001" customHeight="1">
      <c r="A5875" s="137">
        <v>6873</v>
      </c>
      <c r="B5875" s="137"/>
      <c r="C5875" s="157"/>
      <c r="D5875" s="158"/>
    </row>
    <row r="5876" spans="1:4" ht="20.100000000000001" customHeight="1">
      <c r="A5876" s="137">
        <v>6874</v>
      </c>
      <c r="B5876" s="137"/>
      <c r="C5876" s="157"/>
      <c r="D5876" s="158"/>
    </row>
    <row r="5877" spans="1:4" ht="20.100000000000001" customHeight="1">
      <c r="A5877" s="137">
        <v>6875</v>
      </c>
      <c r="B5877" s="137"/>
      <c r="C5877" s="157"/>
      <c r="D5877" s="158"/>
    </row>
    <row r="5878" spans="1:4" ht="20.100000000000001" customHeight="1">
      <c r="A5878" s="137">
        <v>6876</v>
      </c>
      <c r="B5878" s="137"/>
      <c r="C5878" s="157"/>
      <c r="D5878" s="158"/>
    </row>
    <row r="5879" spans="1:4" ht="20.100000000000001" customHeight="1">
      <c r="A5879" s="137">
        <v>6877</v>
      </c>
      <c r="B5879" s="137"/>
      <c r="C5879" s="157"/>
      <c r="D5879" s="158"/>
    </row>
    <row r="5880" spans="1:4" ht="20.100000000000001" customHeight="1">
      <c r="A5880" s="137">
        <v>6878</v>
      </c>
      <c r="B5880" s="137"/>
      <c r="C5880" s="157"/>
      <c r="D5880" s="158"/>
    </row>
    <row r="5881" spans="1:4" ht="20.100000000000001" customHeight="1">
      <c r="A5881" s="137">
        <v>6879</v>
      </c>
      <c r="B5881" s="137"/>
      <c r="C5881" s="157"/>
      <c r="D5881" s="158"/>
    </row>
    <row r="5882" spans="1:4" ht="20.100000000000001" customHeight="1">
      <c r="A5882" s="137">
        <v>6880</v>
      </c>
      <c r="B5882" s="137"/>
      <c r="C5882" s="157"/>
      <c r="D5882" s="158"/>
    </row>
    <row r="5883" spans="1:4" ht="20.100000000000001" customHeight="1">
      <c r="A5883" s="137">
        <v>6881</v>
      </c>
      <c r="B5883" s="137"/>
      <c r="C5883" s="157"/>
      <c r="D5883" s="158"/>
    </row>
    <row r="5884" spans="1:4" ht="20.100000000000001" customHeight="1">
      <c r="A5884" s="137">
        <v>6882</v>
      </c>
      <c r="B5884" s="137"/>
      <c r="C5884" s="157"/>
      <c r="D5884" s="158"/>
    </row>
    <row r="5885" spans="1:4" ht="20.100000000000001" customHeight="1">
      <c r="A5885" s="137">
        <v>6883</v>
      </c>
      <c r="B5885" s="137"/>
      <c r="C5885" s="157"/>
      <c r="D5885" s="158"/>
    </row>
    <row r="5886" spans="1:4" ht="20.100000000000001" customHeight="1">
      <c r="A5886" s="137">
        <v>6884</v>
      </c>
      <c r="B5886" s="137"/>
      <c r="C5886" s="157"/>
      <c r="D5886" s="158"/>
    </row>
    <row r="5887" spans="1:4" ht="20.100000000000001" customHeight="1">
      <c r="A5887" s="137">
        <v>6885</v>
      </c>
      <c r="B5887" s="137"/>
      <c r="C5887" s="157"/>
      <c r="D5887" s="158"/>
    </row>
    <row r="5888" spans="1:4" ht="20.100000000000001" customHeight="1">
      <c r="A5888" s="137">
        <v>6886</v>
      </c>
      <c r="B5888" s="137"/>
      <c r="C5888" s="157"/>
      <c r="D5888" s="158"/>
    </row>
    <row r="5889" spans="1:4" ht="20.100000000000001" customHeight="1">
      <c r="A5889" s="137">
        <v>6887</v>
      </c>
      <c r="B5889" s="137"/>
      <c r="C5889" s="157"/>
      <c r="D5889" s="158"/>
    </row>
    <row r="5890" spans="1:4" ht="20.100000000000001" customHeight="1">
      <c r="A5890" s="137">
        <v>6888</v>
      </c>
      <c r="B5890" s="137"/>
      <c r="C5890" s="157"/>
      <c r="D5890" s="158"/>
    </row>
    <row r="5891" spans="1:4" ht="20.100000000000001" customHeight="1">
      <c r="A5891" s="137">
        <v>6889</v>
      </c>
      <c r="B5891" s="137"/>
      <c r="C5891" s="157"/>
      <c r="D5891" s="158"/>
    </row>
    <row r="5892" spans="1:4" ht="20.100000000000001" customHeight="1">
      <c r="A5892" s="137">
        <v>6890</v>
      </c>
      <c r="B5892" s="137"/>
      <c r="C5892" s="157"/>
      <c r="D5892" s="158"/>
    </row>
    <row r="5893" spans="1:4" ht="20.100000000000001" customHeight="1">
      <c r="A5893" s="137">
        <v>6891</v>
      </c>
      <c r="B5893" s="137"/>
      <c r="C5893" s="157"/>
      <c r="D5893" s="158"/>
    </row>
    <row r="5894" spans="1:4" ht="20.100000000000001" customHeight="1">
      <c r="A5894" s="137">
        <v>6892</v>
      </c>
      <c r="B5894" s="137"/>
      <c r="C5894" s="157"/>
      <c r="D5894" s="158"/>
    </row>
    <row r="5895" spans="1:4" ht="20.100000000000001" customHeight="1">
      <c r="A5895" s="137">
        <v>6893</v>
      </c>
      <c r="B5895" s="137"/>
      <c r="C5895" s="157"/>
      <c r="D5895" s="158"/>
    </row>
    <row r="5896" spans="1:4" ht="20.100000000000001" customHeight="1">
      <c r="A5896" s="137">
        <v>6894</v>
      </c>
      <c r="B5896" s="137"/>
      <c r="C5896" s="157"/>
      <c r="D5896" s="158"/>
    </row>
    <row r="5897" spans="1:4" ht="20.100000000000001" customHeight="1">
      <c r="A5897" s="137">
        <v>6895</v>
      </c>
      <c r="B5897" s="137"/>
      <c r="C5897" s="157"/>
      <c r="D5897" s="158"/>
    </row>
    <row r="5898" spans="1:4" ht="20.100000000000001" customHeight="1">
      <c r="A5898" s="137">
        <v>6896</v>
      </c>
      <c r="B5898" s="137"/>
      <c r="C5898" s="157"/>
      <c r="D5898" s="158"/>
    </row>
    <row r="5899" spans="1:4" ht="20.100000000000001" customHeight="1">
      <c r="A5899" s="137">
        <v>6897</v>
      </c>
      <c r="B5899" s="137"/>
      <c r="C5899" s="157"/>
      <c r="D5899" s="158"/>
    </row>
    <row r="5900" spans="1:4" ht="20.100000000000001" customHeight="1">
      <c r="A5900" s="137">
        <v>6898</v>
      </c>
      <c r="B5900" s="137"/>
      <c r="C5900" s="157"/>
      <c r="D5900" s="158"/>
    </row>
    <row r="5901" spans="1:4" ht="20.100000000000001" customHeight="1">
      <c r="A5901" s="137">
        <v>6899</v>
      </c>
      <c r="B5901" s="137"/>
      <c r="C5901" s="157"/>
      <c r="D5901" s="158"/>
    </row>
    <row r="5902" spans="1:4" ht="20.100000000000001" customHeight="1">
      <c r="A5902" s="137">
        <v>6900</v>
      </c>
      <c r="B5902" s="137"/>
      <c r="C5902" s="157"/>
      <c r="D5902" s="158"/>
    </row>
    <row r="5903" spans="1:4" ht="20.100000000000001" customHeight="1">
      <c r="A5903" s="137">
        <v>6901</v>
      </c>
      <c r="B5903" s="137"/>
      <c r="C5903" s="157"/>
      <c r="D5903" s="158"/>
    </row>
    <row r="5904" spans="1:4" ht="20.100000000000001" customHeight="1">
      <c r="A5904" s="137">
        <v>6902</v>
      </c>
      <c r="B5904" s="137"/>
      <c r="C5904" s="157"/>
      <c r="D5904" s="158"/>
    </row>
    <row r="5905" spans="1:4" ht="20.100000000000001" customHeight="1">
      <c r="A5905" s="137">
        <v>6903</v>
      </c>
      <c r="B5905" s="137"/>
      <c r="C5905" s="157"/>
      <c r="D5905" s="158"/>
    </row>
    <row r="5906" spans="1:4" ht="20.100000000000001" customHeight="1">
      <c r="A5906" s="137">
        <v>6904</v>
      </c>
      <c r="B5906" s="137"/>
      <c r="C5906" s="157"/>
      <c r="D5906" s="158"/>
    </row>
    <row r="5907" spans="1:4" ht="20.100000000000001" customHeight="1">
      <c r="A5907" s="137">
        <v>6905</v>
      </c>
      <c r="B5907" s="137"/>
      <c r="C5907" s="157"/>
      <c r="D5907" s="158"/>
    </row>
    <row r="5908" spans="1:4" ht="20.100000000000001" customHeight="1">
      <c r="A5908" s="137">
        <v>6906</v>
      </c>
      <c r="B5908" s="137"/>
      <c r="C5908" s="157"/>
      <c r="D5908" s="158"/>
    </row>
    <row r="5909" spans="1:4" ht="20.100000000000001" customHeight="1">
      <c r="A5909" s="137">
        <v>6907</v>
      </c>
      <c r="B5909" s="137"/>
      <c r="C5909" s="157"/>
      <c r="D5909" s="158"/>
    </row>
    <row r="5910" spans="1:4" ht="20.100000000000001" customHeight="1">
      <c r="A5910" s="137">
        <v>6908</v>
      </c>
      <c r="B5910" s="137"/>
      <c r="C5910" s="157"/>
      <c r="D5910" s="158"/>
    </row>
    <row r="5911" spans="1:4" ht="20.100000000000001" customHeight="1">
      <c r="A5911" s="137">
        <v>6909</v>
      </c>
      <c r="B5911" s="137"/>
      <c r="C5911" s="157"/>
      <c r="D5911" s="158"/>
    </row>
    <row r="5912" spans="1:4" ht="20.100000000000001" customHeight="1">
      <c r="A5912" s="137">
        <v>6910</v>
      </c>
      <c r="B5912" s="137"/>
      <c r="C5912" s="157"/>
      <c r="D5912" s="158"/>
    </row>
    <row r="5913" spans="1:4" ht="20.100000000000001" customHeight="1">
      <c r="A5913" s="137">
        <v>6911</v>
      </c>
      <c r="B5913" s="137"/>
      <c r="C5913" s="157"/>
      <c r="D5913" s="158"/>
    </row>
    <row r="5914" spans="1:4" ht="20.100000000000001" customHeight="1">
      <c r="A5914" s="137">
        <v>6912</v>
      </c>
      <c r="B5914" s="137"/>
      <c r="C5914" s="157"/>
      <c r="D5914" s="158"/>
    </row>
    <row r="5915" spans="1:4" ht="20.100000000000001" customHeight="1">
      <c r="A5915" s="137">
        <v>6913</v>
      </c>
      <c r="B5915" s="137"/>
      <c r="C5915" s="157"/>
      <c r="D5915" s="158"/>
    </row>
    <row r="5916" spans="1:4" ht="20.100000000000001" customHeight="1">
      <c r="A5916" s="137">
        <v>6914</v>
      </c>
      <c r="B5916" s="137"/>
      <c r="C5916" s="157"/>
      <c r="D5916" s="158"/>
    </row>
    <row r="5917" spans="1:4" ht="20.100000000000001" customHeight="1">
      <c r="A5917" s="137">
        <v>6915</v>
      </c>
      <c r="B5917" s="137"/>
      <c r="C5917" s="157"/>
      <c r="D5917" s="158"/>
    </row>
    <row r="5918" spans="1:4" ht="20.100000000000001" customHeight="1">
      <c r="A5918" s="137">
        <v>6916</v>
      </c>
      <c r="B5918" s="137"/>
      <c r="C5918" s="157"/>
      <c r="D5918" s="158"/>
    </row>
    <row r="5919" spans="1:4" ht="20.100000000000001" customHeight="1">
      <c r="A5919" s="137">
        <v>6917</v>
      </c>
      <c r="B5919" s="137"/>
      <c r="C5919" s="157"/>
      <c r="D5919" s="158"/>
    </row>
    <row r="5920" spans="1:4" ht="20.100000000000001" customHeight="1">
      <c r="A5920" s="137">
        <v>6918</v>
      </c>
      <c r="B5920" s="137"/>
      <c r="C5920" s="157"/>
      <c r="D5920" s="158"/>
    </row>
    <row r="5921" spans="1:4" ht="20.100000000000001" customHeight="1">
      <c r="A5921" s="137">
        <v>6919</v>
      </c>
      <c r="B5921" s="137"/>
      <c r="C5921" s="157"/>
      <c r="D5921" s="158"/>
    </row>
    <row r="5922" spans="1:4" ht="20.100000000000001" customHeight="1">
      <c r="A5922" s="137">
        <v>6920</v>
      </c>
      <c r="B5922" s="137"/>
      <c r="C5922" s="157"/>
      <c r="D5922" s="158"/>
    </row>
    <row r="5923" spans="1:4" ht="20.100000000000001" customHeight="1">
      <c r="A5923" s="137">
        <v>6921</v>
      </c>
      <c r="B5923" s="137"/>
      <c r="C5923" s="157"/>
      <c r="D5923" s="158"/>
    </row>
    <row r="5924" spans="1:4" ht="20.100000000000001" customHeight="1">
      <c r="A5924" s="137">
        <v>6922</v>
      </c>
      <c r="B5924" s="137"/>
      <c r="C5924" s="157"/>
      <c r="D5924" s="158"/>
    </row>
    <row r="5925" spans="1:4" ht="20.100000000000001" customHeight="1">
      <c r="A5925" s="137">
        <v>6923</v>
      </c>
      <c r="B5925" s="137"/>
      <c r="C5925" s="157"/>
      <c r="D5925" s="158"/>
    </row>
    <row r="5926" spans="1:4" ht="20.100000000000001" customHeight="1">
      <c r="A5926" s="137">
        <v>6924</v>
      </c>
      <c r="B5926" s="137"/>
      <c r="C5926" s="157"/>
      <c r="D5926" s="158"/>
    </row>
    <row r="5927" spans="1:4" ht="20.100000000000001" customHeight="1">
      <c r="A5927" s="137">
        <v>6925</v>
      </c>
      <c r="B5927" s="137"/>
      <c r="C5927" s="157"/>
      <c r="D5927" s="158"/>
    </row>
    <row r="5928" spans="1:4" ht="20.100000000000001" customHeight="1">
      <c r="A5928" s="137">
        <v>6926</v>
      </c>
      <c r="B5928" s="137"/>
      <c r="C5928" s="157"/>
      <c r="D5928" s="158"/>
    </row>
    <row r="5929" spans="1:4" ht="20.100000000000001" customHeight="1">
      <c r="A5929" s="137">
        <v>6927</v>
      </c>
      <c r="B5929" s="137"/>
      <c r="C5929" s="157"/>
      <c r="D5929" s="158"/>
    </row>
    <row r="5930" spans="1:4" ht="20.100000000000001" customHeight="1">
      <c r="A5930" s="137">
        <v>6928</v>
      </c>
      <c r="B5930" s="137"/>
      <c r="C5930" s="157"/>
      <c r="D5930" s="158"/>
    </row>
    <row r="5931" spans="1:4" ht="20.100000000000001" customHeight="1">
      <c r="A5931" s="137">
        <v>6929</v>
      </c>
      <c r="B5931" s="137"/>
      <c r="C5931" s="157"/>
      <c r="D5931" s="158"/>
    </row>
    <row r="5932" spans="1:4" ht="20.100000000000001" customHeight="1">
      <c r="A5932" s="137">
        <v>6930</v>
      </c>
      <c r="B5932" s="137"/>
      <c r="C5932" s="157"/>
      <c r="D5932" s="158"/>
    </row>
    <row r="5933" spans="1:4" ht="20.100000000000001" customHeight="1">
      <c r="A5933" s="137">
        <v>6931</v>
      </c>
      <c r="B5933" s="137"/>
      <c r="C5933" s="157"/>
      <c r="D5933" s="158"/>
    </row>
    <row r="5934" spans="1:4" ht="20.100000000000001" customHeight="1">
      <c r="A5934" s="137">
        <v>6932</v>
      </c>
      <c r="B5934" s="137"/>
      <c r="C5934" s="157"/>
      <c r="D5934" s="158"/>
    </row>
    <row r="5935" spans="1:4" ht="20.100000000000001" customHeight="1">
      <c r="A5935" s="137">
        <v>6933</v>
      </c>
      <c r="B5935" s="137"/>
      <c r="C5935" s="157"/>
      <c r="D5935" s="158"/>
    </row>
    <row r="5936" spans="1:4" ht="20.100000000000001" customHeight="1">
      <c r="A5936" s="137">
        <v>6934</v>
      </c>
      <c r="B5936" s="137"/>
      <c r="C5936" s="157"/>
      <c r="D5936" s="158"/>
    </row>
    <row r="5937" spans="1:4" ht="20.100000000000001" customHeight="1">
      <c r="A5937" s="137">
        <v>6935</v>
      </c>
      <c r="B5937" s="137"/>
      <c r="C5937" s="157"/>
      <c r="D5937" s="158"/>
    </row>
    <row r="5938" spans="1:4" ht="20.100000000000001" customHeight="1">
      <c r="A5938" s="137">
        <v>6936</v>
      </c>
      <c r="B5938" s="137"/>
      <c r="C5938" s="157"/>
      <c r="D5938" s="158"/>
    </row>
    <row r="5939" spans="1:4" ht="20.100000000000001" customHeight="1">
      <c r="A5939" s="137">
        <v>6937</v>
      </c>
      <c r="B5939" s="137"/>
      <c r="C5939" s="157"/>
      <c r="D5939" s="158"/>
    </row>
    <row r="5940" spans="1:4" ht="20.100000000000001" customHeight="1">
      <c r="A5940" s="137">
        <v>6938</v>
      </c>
      <c r="B5940" s="137"/>
      <c r="C5940" s="157"/>
      <c r="D5940" s="158"/>
    </row>
    <row r="5941" spans="1:4" ht="20.100000000000001" customHeight="1">
      <c r="A5941" s="137">
        <v>6939</v>
      </c>
      <c r="B5941" s="137"/>
      <c r="C5941" s="157"/>
      <c r="D5941" s="158"/>
    </row>
    <row r="5942" spans="1:4" ht="20.100000000000001" customHeight="1">
      <c r="A5942" s="137">
        <v>6940</v>
      </c>
      <c r="B5942" s="137"/>
      <c r="C5942" s="157"/>
      <c r="D5942" s="158"/>
    </row>
    <row r="5943" spans="1:4" ht="20.100000000000001" customHeight="1">
      <c r="A5943" s="137">
        <v>6941</v>
      </c>
      <c r="B5943" s="137"/>
      <c r="C5943" s="157"/>
      <c r="D5943" s="158"/>
    </row>
    <row r="5944" spans="1:4" ht="20.100000000000001" customHeight="1">
      <c r="A5944" s="137">
        <v>6942</v>
      </c>
      <c r="B5944" s="137"/>
      <c r="C5944" s="157"/>
      <c r="D5944" s="158"/>
    </row>
    <row r="5945" spans="1:4" ht="20.100000000000001" customHeight="1">
      <c r="A5945" s="137">
        <v>6943</v>
      </c>
      <c r="B5945" s="137"/>
      <c r="C5945" s="157"/>
      <c r="D5945" s="158"/>
    </row>
    <row r="5946" spans="1:4" ht="20.100000000000001" customHeight="1">
      <c r="A5946" s="137">
        <v>6944</v>
      </c>
      <c r="B5946" s="137"/>
      <c r="C5946" s="157"/>
      <c r="D5946" s="158"/>
    </row>
    <row r="5947" spans="1:4" ht="20.100000000000001" customHeight="1">
      <c r="A5947" s="137">
        <v>6945</v>
      </c>
      <c r="B5947" s="137"/>
      <c r="C5947" s="157"/>
      <c r="D5947" s="158"/>
    </row>
    <row r="5948" spans="1:4" ht="20.100000000000001" customHeight="1">
      <c r="A5948" s="137">
        <v>6946</v>
      </c>
      <c r="B5948" s="137"/>
      <c r="C5948" s="157"/>
      <c r="D5948" s="158"/>
    </row>
    <row r="5949" spans="1:4" ht="20.100000000000001" customHeight="1">
      <c r="A5949" s="137">
        <v>6947</v>
      </c>
      <c r="B5949" s="137"/>
      <c r="C5949" s="157"/>
      <c r="D5949" s="158"/>
    </row>
    <row r="5950" spans="1:4" ht="20.100000000000001" customHeight="1">
      <c r="A5950" s="137">
        <v>6948</v>
      </c>
      <c r="B5950" s="137"/>
      <c r="C5950" s="157"/>
      <c r="D5950" s="158"/>
    </row>
    <row r="5951" spans="1:4" ht="20.100000000000001" customHeight="1">
      <c r="A5951" s="137">
        <v>6949</v>
      </c>
      <c r="B5951" s="137"/>
      <c r="C5951" s="157"/>
      <c r="D5951" s="158"/>
    </row>
    <row r="5952" spans="1:4" ht="20.100000000000001" customHeight="1">
      <c r="A5952" s="137">
        <v>6950</v>
      </c>
      <c r="B5952" s="137"/>
      <c r="C5952" s="157"/>
      <c r="D5952" s="158"/>
    </row>
    <row r="5953" spans="1:4" ht="20.100000000000001" customHeight="1">
      <c r="A5953" s="137">
        <v>6951</v>
      </c>
      <c r="B5953" s="137"/>
      <c r="C5953" s="157"/>
      <c r="D5953" s="158"/>
    </row>
    <row r="5954" spans="1:4" ht="20.100000000000001" customHeight="1">
      <c r="A5954" s="137">
        <v>6952</v>
      </c>
      <c r="B5954" s="137"/>
      <c r="C5954" s="157"/>
      <c r="D5954" s="158"/>
    </row>
    <row r="5955" spans="1:4" ht="20.100000000000001" customHeight="1">
      <c r="A5955" s="137">
        <v>6953</v>
      </c>
      <c r="B5955" s="137"/>
      <c r="C5955" s="157"/>
      <c r="D5955" s="158"/>
    </row>
    <row r="5956" spans="1:4" ht="20.100000000000001" customHeight="1">
      <c r="A5956" s="137">
        <v>6954</v>
      </c>
      <c r="B5956" s="137"/>
      <c r="C5956" s="157"/>
      <c r="D5956" s="158"/>
    </row>
    <row r="5957" spans="1:4" ht="20.100000000000001" customHeight="1">
      <c r="A5957" s="137">
        <v>6955</v>
      </c>
      <c r="B5957" s="137"/>
      <c r="C5957" s="157"/>
      <c r="D5957" s="158"/>
    </row>
    <row r="5958" spans="1:4" ht="20.100000000000001" customHeight="1">
      <c r="A5958" s="137">
        <v>6956</v>
      </c>
      <c r="B5958" s="137"/>
      <c r="C5958" s="157"/>
      <c r="D5958" s="158"/>
    </row>
    <row r="5959" spans="1:4" ht="20.100000000000001" customHeight="1">
      <c r="A5959" s="137">
        <v>6957</v>
      </c>
      <c r="B5959" s="137"/>
      <c r="C5959" s="157"/>
      <c r="D5959" s="158"/>
    </row>
    <row r="5960" spans="1:4" ht="20.100000000000001" customHeight="1">
      <c r="A5960" s="137">
        <v>6958</v>
      </c>
      <c r="B5960" s="137"/>
      <c r="C5960" s="157"/>
      <c r="D5960" s="158"/>
    </row>
    <row r="5961" spans="1:4" ht="20.100000000000001" customHeight="1">
      <c r="A5961" s="137">
        <v>6959</v>
      </c>
      <c r="B5961" s="137"/>
      <c r="C5961" s="157"/>
      <c r="D5961" s="158"/>
    </row>
    <row r="5962" spans="1:4" ht="20.100000000000001" customHeight="1">
      <c r="A5962" s="137">
        <v>6960</v>
      </c>
      <c r="B5962" s="137"/>
      <c r="C5962" s="157"/>
      <c r="D5962" s="158"/>
    </row>
    <row r="5963" spans="1:4" ht="20.100000000000001" customHeight="1">
      <c r="A5963" s="137">
        <v>6961</v>
      </c>
      <c r="B5963" s="137"/>
      <c r="C5963" s="157"/>
      <c r="D5963" s="158"/>
    </row>
    <row r="5964" spans="1:4" ht="20.100000000000001" customHeight="1">
      <c r="A5964" s="137">
        <v>6962</v>
      </c>
      <c r="B5964" s="137"/>
      <c r="C5964" s="157"/>
      <c r="D5964" s="158"/>
    </row>
    <row r="5965" spans="1:4" ht="20.100000000000001" customHeight="1">
      <c r="A5965" s="137">
        <v>6963</v>
      </c>
      <c r="B5965" s="137"/>
      <c r="C5965" s="157"/>
      <c r="D5965" s="158"/>
    </row>
    <row r="5966" spans="1:4" ht="20.100000000000001" customHeight="1">
      <c r="A5966" s="137">
        <v>6964</v>
      </c>
      <c r="B5966" s="137"/>
      <c r="C5966" s="157"/>
      <c r="D5966" s="158"/>
    </row>
    <row r="5967" spans="1:4" ht="20.100000000000001" customHeight="1">
      <c r="A5967" s="137">
        <v>6965</v>
      </c>
      <c r="B5967" s="137"/>
      <c r="C5967" s="157"/>
      <c r="D5967" s="158"/>
    </row>
    <row r="5968" spans="1:4" ht="20.100000000000001" customHeight="1">
      <c r="A5968" s="137">
        <v>6966</v>
      </c>
      <c r="B5968" s="137"/>
      <c r="C5968" s="157"/>
      <c r="D5968" s="158"/>
    </row>
    <row r="5969" spans="1:4" ht="20.100000000000001" customHeight="1">
      <c r="A5969" s="137">
        <v>6967</v>
      </c>
      <c r="B5969" s="137"/>
      <c r="C5969" s="157"/>
      <c r="D5969" s="158"/>
    </row>
    <row r="5970" spans="1:4" ht="20.100000000000001" customHeight="1">
      <c r="A5970" s="137">
        <v>6968</v>
      </c>
      <c r="B5970" s="137"/>
      <c r="C5970" s="157"/>
      <c r="D5970" s="158"/>
    </row>
    <row r="5971" spans="1:4" ht="20.100000000000001" customHeight="1">
      <c r="A5971" s="137">
        <v>6969</v>
      </c>
      <c r="B5971" s="137"/>
      <c r="C5971" s="157"/>
      <c r="D5971" s="158"/>
    </row>
    <row r="5972" spans="1:4" ht="20.100000000000001" customHeight="1">
      <c r="A5972" s="137">
        <v>6970</v>
      </c>
      <c r="B5972" s="137"/>
      <c r="C5972" s="157"/>
      <c r="D5972" s="158"/>
    </row>
    <row r="5973" spans="1:4" ht="20.100000000000001" customHeight="1">
      <c r="A5973" s="137">
        <v>6971</v>
      </c>
      <c r="B5973" s="137"/>
      <c r="C5973" s="157"/>
      <c r="D5973" s="158"/>
    </row>
    <row r="5974" spans="1:4" ht="20.100000000000001" customHeight="1">
      <c r="A5974" s="137">
        <v>6972</v>
      </c>
      <c r="B5974" s="137"/>
      <c r="C5974" s="157"/>
      <c r="D5974" s="158"/>
    </row>
    <row r="5975" spans="1:4" ht="20.100000000000001" customHeight="1">
      <c r="A5975" s="137">
        <v>6973</v>
      </c>
      <c r="B5975" s="137"/>
      <c r="C5975" s="157"/>
      <c r="D5975" s="158"/>
    </row>
    <row r="5976" spans="1:4" ht="20.100000000000001" customHeight="1">
      <c r="A5976" s="137">
        <v>6974</v>
      </c>
      <c r="B5976" s="137"/>
      <c r="C5976" s="157"/>
      <c r="D5976" s="158"/>
    </row>
    <row r="5977" spans="1:4" ht="20.100000000000001" customHeight="1">
      <c r="A5977" s="137">
        <v>6975</v>
      </c>
      <c r="B5977" s="137"/>
      <c r="C5977" s="157"/>
      <c r="D5977" s="158"/>
    </row>
    <row r="5978" spans="1:4" ht="20.100000000000001" customHeight="1">
      <c r="A5978" s="137">
        <v>6976</v>
      </c>
      <c r="B5978" s="137"/>
      <c r="C5978" s="157"/>
      <c r="D5978" s="158"/>
    </row>
    <row r="5979" spans="1:4" ht="20.100000000000001" customHeight="1">
      <c r="A5979" s="137">
        <v>6977</v>
      </c>
      <c r="B5979" s="137"/>
      <c r="C5979" s="157"/>
      <c r="D5979" s="158"/>
    </row>
    <row r="5980" spans="1:4" ht="20.100000000000001" customHeight="1">
      <c r="A5980" s="137">
        <v>6978</v>
      </c>
      <c r="B5980" s="137"/>
      <c r="C5980" s="157"/>
      <c r="D5980" s="158"/>
    </row>
    <row r="5981" spans="1:4" ht="20.100000000000001" customHeight="1">
      <c r="A5981" s="137">
        <v>6979</v>
      </c>
      <c r="B5981" s="137"/>
      <c r="C5981" s="157"/>
      <c r="D5981" s="158"/>
    </row>
    <row r="5982" spans="1:4" ht="20.100000000000001" customHeight="1">
      <c r="A5982" s="137">
        <v>6980</v>
      </c>
      <c r="B5982" s="137"/>
      <c r="C5982" s="157"/>
      <c r="D5982" s="158"/>
    </row>
    <row r="5983" spans="1:4" ht="20.100000000000001" customHeight="1">
      <c r="A5983" s="137">
        <v>6981</v>
      </c>
      <c r="B5983" s="137"/>
      <c r="C5983" s="157"/>
      <c r="D5983" s="158"/>
    </row>
    <row r="5984" spans="1:4" ht="20.100000000000001" customHeight="1">
      <c r="A5984" s="137">
        <v>6982</v>
      </c>
      <c r="B5984" s="137"/>
      <c r="C5984" s="157"/>
      <c r="D5984" s="158"/>
    </row>
    <row r="5985" spans="1:4" ht="20.100000000000001" customHeight="1">
      <c r="A5985" s="137">
        <v>6983</v>
      </c>
      <c r="B5985" s="137"/>
      <c r="C5985" s="157"/>
      <c r="D5985" s="158"/>
    </row>
    <row r="5986" spans="1:4" ht="20.100000000000001" customHeight="1">
      <c r="A5986" s="137">
        <v>6984</v>
      </c>
      <c r="B5986" s="137"/>
      <c r="C5986" s="157"/>
      <c r="D5986" s="158"/>
    </row>
    <row r="5987" spans="1:4" ht="20.100000000000001" customHeight="1">
      <c r="A5987" s="137">
        <v>6985</v>
      </c>
      <c r="B5987" s="137"/>
      <c r="C5987" s="157"/>
      <c r="D5987" s="158"/>
    </row>
    <row r="5988" spans="1:4" ht="20.100000000000001" customHeight="1">
      <c r="A5988" s="137">
        <v>6986</v>
      </c>
      <c r="B5988" s="137"/>
      <c r="C5988" s="157"/>
      <c r="D5988" s="158"/>
    </row>
    <row r="5989" spans="1:4" ht="20.100000000000001" customHeight="1">
      <c r="A5989" s="137">
        <v>6987</v>
      </c>
      <c r="B5989" s="137"/>
      <c r="C5989" s="157"/>
      <c r="D5989" s="158"/>
    </row>
    <row r="5990" spans="1:4" ht="20.100000000000001" customHeight="1">
      <c r="A5990" s="137">
        <v>6988</v>
      </c>
      <c r="B5990" s="137"/>
      <c r="C5990" s="157"/>
      <c r="D5990" s="158"/>
    </row>
    <row r="5991" spans="1:4" ht="20.100000000000001" customHeight="1">
      <c r="A5991" s="137">
        <v>6989</v>
      </c>
      <c r="B5991" s="137"/>
      <c r="C5991" s="157"/>
      <c r="D5991" s="158"/>
    </row>
    <row r="5992" spans="1:4" ht="20.100000000000001" customHeight="1">
      <c r="A5992" s="137">
        <v>6990</v>
      </c>
      <c r="B5992" s="137"/>
      <c r="C5992" s="157"/>
      <c r="D5992" s="158"/>
    </row>
    <row r="5993" spans="1:4" ht="20.100000000000001" customHeight="1">
      <c r="A5993" s="137">
        <v>6991</v>
      </c>
      <c r="B5993" s="137"/>
      <c r="C5993" s="157"/>
      <c r="D5993" s="158"/>
    </row>
    <row r="5994" spans="1:4" ht="20.100000000000001" customHeight="1">
      <c r="A5994" s="137">
        <v>6992</v>
      </c>
      <c r="B5994" s="137"/>
      <c r="C5994" s="157"/>
      <c r="D5994" s="158"/>
    </row>
    <row r="5995" spans="1:4" ht="20.100000000000001" customHeight="1">
      <c r="A5995" s="137">
        <v>6993</v>
      </c>
      <c r="B5995" s="137"/>
      <c r="C5995" s="157"/>
      <c r="D5995" s="158"/>
    </row>
    <row r="5996" spans="1:4" ht="20.100000000000001" customHeight="1">
      <c r="A5996" s="137">
        <v>6994</v>
      </c>
      <c r="B5996" s="137"/>
      <c r="C5996" s="157"/>
      <c r="D5996" s="158"/>
    </row>
    <row r="5997" spans="1:4" ht="20.100000000000001" customHeight="1">
      <c r="A5997" s="137">
        <v>6995</v>
      </c>
      <c r="B5997" s="137"/>
      <c r="C5997" s="157"/>
      <c r="D5997" s="158"/>
    </row>
    <row r="5998" spans="1:4" ht="20.100000000000001" customHeight="1">
      <c r="A5998" s="137">
        <v>6996</v>
      </c>
      <c r="B5998" s="137"/>
      <c r="C5998" s="157"/>
      <c r="D5998" s="158"/>
    </row>
    <row r="5999" spans="1:4" ht="20.100000000000001" customHeight="1">
      <c r="A5999" s="137">
        <v>6997</v>
      </c>
      <c r="B5999" s="137"/>
      <c r="C5999" s="157"/>
      <c r="D5999" s="158"/>
    </row>
    <row r="6000" spans="1:4" ht="20.100000000000001" customHeight="1">
      <c r="A6000" s="137">
        <v>6998</v>
      </c>
      <c r="B6000" s="137"/>
      <c r="C6000" s="157"/>
      <c r="D6000" s="158"/>
    </row>
    <row r="6001" spans="1:4" ht="20.100000000000001" customHeight="1">
      <c r="A6001" s="137">
        <v>6999</v>
      </c>
      <c r="B6001" s="137"/>
      <c r="C6001" s="157"/>
      <c r="D6001" s="158"/>
    </row>
    <row r="6002" spans="1:4" ht="20.100000000000001" customHeight="1">
      <c r="A6002" s="137">
        <v>7000</v>
      </c>
      <c r="B6002" s="137"/>
      <c r="C6002" s="157"/>
      <c r="D6002" s="158"/>
    </row>
    <row r="6003" spans="1:4" ht="20.100000000000001" customHeight="1">
      <c r="A6003" s="137">
        <v>7001</v>
      </c>
      <c r="B6003" s="137"/>
      <c r="C6003" s="157"/>
      <c r="D6003" s="158"/>
    </row>
    <row r="6004" spans="1:4" ht="20.100000000000001" customHeight="1">
      <c r="A6004" s="137">
        <v>7002</v>
      </c>
      <c r="B6004" s="137"/>
      <c r="C6004" s="157"/>
      <c r="D6004" s="158"/>
    </row>
    <row r="6005" spans="1:4" ht="20.100000000000001" customHeight="1">
      <c r="A6005" s="137">
        <v>7003</v>
      </c>
      <c r="B6005" s="137"/>
      <c r="C6005" s="157"/>
      <c r="D6005" s="158"/>
    </row>
    <row r="6006" spans="1:4" ht="20.100000000000001" customHeight="1">
      <c r="A6006" s="137">
        <v>7004</v>
      </c>
      <c r="B6006" s="137"/>
      <c r="C6006" s="157"/>
      <c r="D6006" s="158"/>
    </row>
    <row r="6007" spans="1:4" ht="20.100000000000001" customHeight="1">
      <c r="A6007" s="137">
        <v>7005</v>
      </c>
      <c r="B6007" s="137"/>
      <c r="C6007" s="157"/>
      <c r="D6007" s="158"/>
    </row>
    <row r="6008" spans="1:4" ht="20.100000000000001" customHeight="1">
      <c r="A6008" s="137">
        <v>7006</v>
      </c>
      <c r="B6008" s="137"/>
      <c r="C6008" s="157"/>
      <c r="D6008" s="158"/>
    </row>
    <row r="6009" spans="1:4" ht="20.100000000000001" customHeight="1">
      <c r="A6009" s="137">
        <v>7007</v>
      </c>
      <c r="B6009" s="137"/>
      <c r="C6009" s="157"/>
      <c r="D6009" s="158"/>
    </row>
    <row r="6010" spans="1:4" ht="20.100000000000001" customHeight="1">
      <c r="A6010" s="137">
        <v>7008</v>
      </c>
      <c r="B6010" s="137"/>
      <c r="C6010" s="157"/>
      <c r="D6010" s="158"/>
    </row>
    <row r="6011" spans="1:4" ht="20.100000000000001" customHeight="1">
      <c r="A6011" s="137">
        <v>7009</v>
      </c>
      <c r="B6011" s="137"/>
      <c r="C6011" s="157"/>
      <c r="D6011" s="158"/>
    </row>
    <row r="6012" spans="1:4" ht="20.100000000000001" customHeight="1">
      <c r="A6012" s="137">
        <v>7010</v>
      </c>
      <c r="B6012" s="137"/>
      <c r="C6012" s="157"/>
      <c r="D6012" s="158"/>
    </row>
    <row r="6013" spans="1:4" ht="20.100000000000001" customHeight="1">
      <c r="A6013" s="137">
        <v>7011</v>
      </c>
      <c r="B6013" s="137"/>
      <c r="C6013" s="157"/>
      <c r="D6013" s="158"/>
    </row>
    <row r="6014" spans="1:4" ht="20.100000000000001" customHeight="1">
      <c r="A6014" s="137">
        <v>7012</v>
      </c>
      <c r="B6014" s="137"/>
      <c r="C6014" s="157"/>
      <c r="D6014" s="158"/>
    </row>
    <row r="6015" spans="1:4" ht="20.100000000000001" customHeight="1">
      <c r="A6015" s="137">
        <v>7013</v>
      </c>
      <c r="B6015" s="137"/>
      <c r="C6015" s="157"/>
      <c r="D6015" s="158"/>
    </row>
    <row r="6016" spans="1:4" ht="20.100000000000001" customHeight="1">
      <c r="A6016" s="137">
        <v>7014</v>
      </c>
      <c r="B6016" s="137"/>
      <c r="C6016" s="157"/>
      <c r="D6016" s="158"/>
    </row>
    <row r="6017" spans="1:4" ht="20.100000000000001" customHeight="1">
      <c r="A6017" s="137">
        <v>7015</v>
      </c>
      <c r="B6017" s="137"/>
      <c r="C6017" s="157"/>
      <c r="D6017" s="158"/>
    </row>
    <row r="6018" spans="1:4" ht="20.100000000000001" customHeight="1">
      <c r="A6018" s="137">
        <v>7016</v>
      </c>
      <c r="B6018" s="137"/>
      <c r="C6018" s="157"/>
      <c r="D6018" s="158"/>
    </row>
    <row r="6019" spans="1:4" ht="20.100000000000001" customHeight="1">
      <c r="A6019" s="137">
        <v>7017</v>
      </c>
      <c r="B6019" s="137"/>
      <c r="C6019" s="157"/>
      <c r="D6019" s="158"/>
    </row>
    <row r="6020" spans="1:4" ht="20.100000000000001" customHeight="1">
      <c r="A6020" s="137">
        <v>7018</v>
      </c>
      <c r="B6020" s="137"/>
      <c r="C6020" s="157"/>
      <c r="D6020" s="158"/>
    </row>
    <row r="6021" spans="1:4" ht="20.100000000000001" customHeight="1">
      <c r="A6021" s="137">
        <v>7019</v>
      </c>
      <c r="B6021" s="137"/>
      <c r="C6021" s="157"/>
      <c r="D6021" s="158"/>
    </row>
    <row r="6022" spans="1:4" ht="20.100000000000001" customHeight="1">
      <c r="A6022" s="137">
        <v>7020</v>
      </c>
      <c r="B6022" s="137"/>
      <c r="C6022" s="157"/>
      <c r="D6022" s="158"/>
    </row>
    <row r="6023" spans="1:4" ht="20.100000000000001" customHeight="1">
      <c r="A6023" s="137">
        <v>7021</v>
      </c>
      <c r="B6023" s="137"/>
      <c r="C6023" s="157"/>
      <c r="D6023" s="158"/>
    </row>
    <row r="6024" spans="1:4" ht="20.100000000000001" customHeight="1">
      <c r="A6024" s="137">
        <v>7022</v>
      </c>
      <c r="B6024" s="137"/>
      <c r="C6024" s="157"/>
      <c r="D6024" s="158"/>
    </row>
    <row r="6025" spans="1:4" ht="20.100000000000001" customHeight="1">
      <c r="A6025" s="137">
        <v>7023</v>
      </c>
      <c r="B6025" s="137"/>
      <c r="C6025" s="157"/>
      <c r="D6025" s="158"/>
    </row>
    <row r="6026" spans="1:4" ht="20.100000000000001" customHeight="1">
      <c r="A6026" s="137">
        <v>7024</v>
      </c>
      <c r="B6026" s="137"/>
      <c r="C6026" s="157"/>
      <c r="D6026" s="158"/>
    </row>
    <row r="6027" spans="1:4" ht="20.100000000000001" customHeight="1">
      <c r="A6027" s="137">
        <v>7025</v>
      </c>
      <c r="B6027" s="137"/>
      <c r="C6027" s="157"/>
      <c r="D6027" s="158"/>
    </row>
    <row r="6028" spans="1:4" ht="20.100000000000001" customHeight="1">
      <c r="A6028" s="137">
        <v>7026</v>
      </c>
      <c r="B6028" s="137"/>
      <c r="C6028" s="157"/>
      <c r="D6028" s="158"/>
    </row>
    <row r="6029" spans="1:4" ht="20.100000000000001" customHeight="1">
      <c r="A6029" s="137">
        <v>7027</v>
      </c>
      <c r="B6029" s="137"/>
      <c r="C6029" s="157"/>
      <c r="D6029" s="158"/>
    </row>
    <row r="6030" spans="1:4" ht="20.100000000000001" customHeight="1">
      <c r="A6030" s="137">
        <v>7028</v>
      </c>
      <c r="B6030" s="137"/>
      <c r="C6030" s="157"/>
      <c r="D6030" s="158"/>
    </row>
    <row r="6031" spans="1:4" ht="20.100000000000001" customHeight="1">
      <c r="A6031" s="137">
        <v>7029</v>
      </c>
      <c r="B6031" s="137"/>
      <c r="C6031" s="157"/>
      <c r="D6031" s="158"/>
    </row>
    <row r="6032" spans="1:4" ht="20.100000000000001" customHeight="1">
      <c r="A6032" s="137">
        <v>7030</v>
      </c>
      <c r="B6032" s="137"/>
      <c r="C6032" s="157"/>
      <c r="D6032" s="158"/>
    </row>
    <row r="6033" spans="1:4" ht="20.100000000000001" customHeight="1">
      <c r="A6033" s="137">
        <v>7031</v>
      </c>
      <c r="B6033" s="137"/>
      <c r="C6033" s="157"/>
      <c r="D6033" s="158"/>
    </row>
    <row r="6034" spans="1:4" ht="20.100000000000001" customHeight="1">
      <c r="A6034" s="137">
        <v>7032</v>
      </c>
      <c r="B6034" s="137"/>
      <c r="C6034" s="157"/>
      <c r="D6034" s="158"/>
    </row>
    <row r="6035" spans="1:4" ht="20.100000000000001" customHeight="1">
      <c r="A6035" s="137">
        <v>7033</v>
      </c>
      <c r="B6035" s="137"/>
      <c r="C6035" s="157"/>
      <c r="D6035" s="158"/>
    </row>
    <row r="6036" spans="1:4" ht="20.100000000000001" customHeight="1">
      <c r="A6036" s="137">
        <v>7034</v>
      </c>
      <c r="B6036" s="137"/>
      <c r="C6036" s="157"/>
      <c r="D6036" s="158"/>
    </row>
    <row r="6037" spans="1:4" ht="20.100000000000001" customHeight="1">
      <c r="A6037" s="137">
        <v>7035</v>
      </c>
      <c r="B6037" s="137"/>
      <c r="C6037" s="157"/>
      <c r="D6037" s="158"/>
    </row>
    <row r="6038" spans="1:4" ht="20.100000000000001" customHeight="1">
      <c r="A6038" s="137">
        <v>7036</v>
      </c>
      <c r="B6038" s="137"/>
      <c r="C6038" s="157"/>
      <c r="D6038" s="158"/>
    </row>
    <row r="6039" spans="1:4" ht="20.100000000000001" customHeight="1">
      <c r="A6039" s="137">
        <v>7037</v>
      </c>
      <c r="B6039" s="137"/>
      <c r="C6039" s="157"/>
      <c r="D6039" s="158"/>
    </row>
    <row r="6040" spans="1:4" ht="20.100000000000001" customHeight="1">
      <c r="A6040" s="137">
        <v>7038</v>
      </c>
      <c r="B6040" s="137"/>
      <c r="C6040" s="157"/>
      <c r="D6040" s="158"/>
    </row>
    <row r="6041" spans="1:4" ht="20.100000000000001" customHeight="1">
      <c r="A6041" s="137">
        <v>7039</v>
      </c>
      <c r="B6041" s="137"/>
      <c r="C6041" s="157"/>
      <c r="D6041" s="158"/>
    </row>
    <row r="6042" spans="1:4" ht="20.100000000000001" customHeight="1">
      <c r="A6042" s="137">
        <v>7040</v>
      </c>
      <c r="B6042" s="137"/>
      <c r="C6042" s="157"/>
      <c r="D6042" s="158"/>
    </row>
    <row r="6043" spans="1:4" ht="20.100000000000001" customHeight="1">
      <c r="A6043" s="137">
        <v>7041</v>
      </c>
      <c r="B6043" s="137"/>
      <c r="C6043" s="157"/>
      <c r="D6043" s="158"/>
    </row>
    <row r="6044" spans="1:4" ht="20.100000000000001" customHeight="1">
      <c r="A6044" s="137">
        <v>7042</v>
      </c>
      <c r="B6044" s="137"/>
      <c r="C6044" s="157"/>
      <c r="D6044" s="158"/>
    </row>
    <row r="6045" spans="1:4" ht="20.100000000000001" customHeight="1">
      <c r="A6045" s="137">
        <v>7043</v>
      </c>
      <c r="B6045" s="137"/>
      <c r="C6045" s="157"/>
      <c r="D6045" s="158"/>
    </row>
    <row r="6046" spans="1:4" ht="20.100000000000001" customHeight="1">
      <c r="A6046" s="137">
        <v>7044</v>
      </c>
      <c r="B6046" s="137"/>
      <c r="C6046" s="157"/>
      <c r="D6046" s="158"/>
    </row>
    <row r="6047" spans="1:4" ht="20.100000000000001" customHeight="1">
      <c r="A6047" s="137">
        <v>7045</v>
      </c>
      <c r="B6047" s="137"/>
      <c r="C6047" s="157"/>
      <c r="D6047" s="158"/>
    </row>
    <row r="6048" spans="1:4" ht="20.100000000000001" customHeight="1">
      <c r="A6048" s="137">
        <v>7046</v>
      </c>
      <c r="B6048" s="137"/>
      <c r="C6048" s="157"/>
      <c r="D6048" s="158"/>
    </row>
    <row r="6049" spans="1:4" ht="20.100000000000001" customHeight="1">
      <c r="A6049" s="137">
        <v>7047</v>
      </c>
      <c r="B6049" s="137"/>
      <c r="C6049" s="157"/>
      <c r="D6049" s="158"/>
    </row>
    <row r="6050" spans="1:4" ht="20.100000000000001" customHeight="1">
      <c r="A6050" s="137">
        <v>7048</v>
      </c>
      <c r="B6050" s="137"/>
      <c r="C6050" s="157"/>
      <c r="D6050" s="158"/>
    </row>
    <row r="6051" spans="1:4" ht="20.100000000000001" customHeight="1">
      <c r="A6051" s="137">
        <v>7049</v>
      </c>
      <c r="B6051" s="137"/>
      <c r="C6051" s="157"/>
      <c r="D6051" s="158"/>
    </row>
    <row r="6052" spans="1:4" ht="20.100000000000001" customHeight="1">
      <c r="A6052" s="137">
        <v>7050</v>
      </c>
      <c r="B6052" s="137"/>
      <c r="C6052" s="157"/>
      <c r="D6052" s="158"/>
    </row>
    <row r="6053" spans="1:4" ht="20.100000000000001" customHeight="1">
      <c r="A6053" s="137">
        <v>7051</v>
      </c>
      <c r="B6053" s="137"/>
      <c r="C6053" s="157"/>
      <c r="D6053" s="158"/>
    </row>
    <row r="6054" spans="1:4" ht="20.100000000000001" customHeight="1">
      <c r="A6054" s="137">
        <v>7052</v>
      </c>
      <c r="B6054" s="137"/>
      <c r="C6054" s="157"/>
      <c r="D6054" s="158"/>
    </row>
    <row r="6055" spans="1:4" ht="20.100000000000001" customHeight="1">
      <c r="A6055" s="137">
        <v>7053</v>
      </c>
      <c r="B6055" s="137"/>
      <c r="C6055" s="157"/>
      <c r="D6055" s="158"/>
    </row>
    <row r="6056" spans="1:4" ht="20.100000000000001" customHeight="1">
      <c r="A6056" s="137">
        <v>7054</v>
      </c>
      <c r="B6056" s="137"/>
      <c r="C6056" s="157"/>
      <c r="D6056" s="158"/>
    </row>
    <row r="6057" spans="1:4" ht="20.100000000000001" customHeight="1">
      <c r="A6057" s="137">
        <v>7055</v>
      </c>
      <c r="B6057" s="137"/>
      <c r="C6057" s="157"/>
      <c r="D6057" s="158"/>
    </row>
    <row r="6058" spans="1:4" ht="20.100000000000001" customHeight="1">
      <c r="A6058" s="137">
        <v>7056</v>
      </c>
      <c r="B6058" s="137"/>
      <c r="C6058" s="157"/>
      <c r="D6058" s="158"/>
    </row>
    <row r="6059" spans="1:4" ht="20.100000000000001" customHeight="1">
      <c r="A6059" s="137">
        <v>7057</v>
      </c>
      <c r="B6059" s="137"/>
      <c r="C6059" s="157"/>
      <c r="D6059" s="158"/>
    </row>
    <row r="6060" spans="1:4" ht="20.100000000000001" customHeight="1">
      <c r="A6060" s="137">
        <v>7058</v>
      </c>
      <c r="B6060" s="137"/>
      <c r="C6060" s="157"/>
      <c r="D6060" s="158"/>
    </row>
    <row r="6061" spans="1:4" ht="20.100000000000001" customHeight="1">
      <c r="A6061" s="137">
        <v>7059</v>
      </c>
      <c r="B6061" s="137"/>
      <c r="C6061" s="157"/>
      <c r="D6061" s="158"/>
    </row>
    <row r="6062" spans="1:4" ht="20.100000000000001" customHeight="1">
      <c r="A6062" s="137">
        <v>7060</v>
      </c>
      <c r="B6062" s="137"/>
      <c r="C6062" s="157"/>
      <c r="D6062" s="158"/>
    </row>
    <row r="6063" spans="1:4" ht="20.100000000000001" customHeight="1">
      <c r="A6063" s="137">
        <v>7061</v>
      </c>
      <c r="B6063" s="137"/>
      <c r="C6063" s="157"/>
      <c r="D6063" s="158"/>
    </row>
    <row r="6064" spans="1:4" ht="20.100000000000001" customHeight="1">
      <c r="A6064" s="137">
        <v>7062</v>
      </c>
      <c r="B6064" s="137"/>
      <c r="C6064" s="157"/>
      <c r="D6064" s="158"/>
    </row>
    <row r="6065" spans="1:4" ht="20.100000000000001" customHeight="1">
      <c r="A6065" s="137">
        <v>7063</v>
      </c>
      <c r="B6065" s="137"/>
      <c r="C6065" s="157"/>
      <c r="D6065" s="158"/>
    </row>
    <row r="6066" spans="1:4" ht="20.100000000000001" customHeight="1">
      <c r="A6066" s="137">
        <v>7064</v>
      </c>
      <c r="B6066" s="137"/>
      <c r="C6066" s="157"/>
      <c r="D6066" s="158"/>
    </row>
    <row r="6067" spans="1:4" ht="20.100000000000001" customHeight="1">
      <c r="A6067" s="137">
        <v>7065</v>
      </c>
      <c r="B6067" s="137"/>
      <c r="C6067" s="157"/>
      <c r="D6067" s="158"/>
    </row>
    <row r="6068" spans="1:4" ht="20.100000000000001" customHeight="1">
      <c r="A6068" s="137">
        <v>7066</v>
      </c>
      <c r="B6068" s="137"/>
      <c r="C6068" s="157"/>
      <c r="D6068" s="158"/>
    </row>
    <row r="6069" spans="1:4" ht="20.100000000000001" customHeight="1">
      <c r="A6069" s="137">
        <v>7067</v>
      </c>
      <c r="B6069" s="137"/>
      <c r="C6069" s="157"/>
      <c r="D6069" s="158"/>
    </row>
    <row r="6070" spans="1:4" ht="20.100000000000001" customHeight="1">
      <c r="A6070" s="137">
        <v>7068</v>
      </c>
      <c r="B6070" s="137"/>
      <c r="C6070" s="157"/>
      <c r="D6070" s="158"/>
    </row>
    <row r="6071" spans="1:4" ht="20.100000000000001" customHeight="1">
      <c r="A6071" s="137">
        <v>7069</v>
      </c>
      <c r="B6071" s="137"/>
      <c r="C6071" s="157"/>
      <c r="D6071" s="158"/>
    </row>
    <row r="6072" spans="1:4" ht="20.100000000000001" customHeight="1">
      <c r="A6072" s="137">
        <v>7070</v>
      </c>
      <c r="B6072" s="137"/>
      <c r="C6072" s="157"/>
      <c r="D6072" s="158"/>
    </row>
    <row r="6073" spans="1:4" ht="20.100000000000001" customHeight="1">
      <c r="A6073" s="137">
        <v>7071</v>
      </c>
      <c r="B6073" s="137"/>
      <c r="C6073" s="157"/>
      <c r="D6073" s="158"/>
    </row>
    <row r="6074" spans="1:4" ht="20.100000000000001" customHeight="1">
      <c r="A6074" s="137">
        <v>7072</v>
      </c>
      <c r="B6074" s="137"/>
      <c r="C6074" s="157"/>
      <c r="D6074" s="158"/>
    </row>
    <row r="6075" spans="1:4" ht="20.100000000000001" customHeight="1">
      <c r="A6075" s="137">
        <v>7073</v>
      </c>
      <c r="B6075" s="137"/>
      <c r="C6075" s="157"/>
      <c r="D6075" s="158"/>
    </row>
    <row r="6076" spans="1:4" ht="20.100000000000001" customHeight="1">
      <c r="A6076" s="137">
        <v>7074</v>
      </c>
      <c r="B6076" s="137"/>
      <c r="C6076" s="157"/>
      <c r="D6076" s="158"/>
    </row>
    <row r="6077" spans="1:4" ht="20.100000000000001" customHeight="1">
      <c r="A6077" s="137">
        <v>7075</v>
      </c>
      <c r="B6077" s="137"/>
      <c r="C6077" s="157"/>
      <c r="D6077" s="158"/>
    </row>
    <row r="6078" spans="1:4" ht="20.100000000000001" customHeight="1">
      <c r="A6078" s="137">
        <v>7076</v>
      </c>
      <c r="B6078" s="137"/>
      <c r="C6078" s="157"/>
      <c r="D6078" s="158"/>
    </row>
    <row r="6079" spans="1:4" ht="20.100000000000001" customHeight="1">
      <c r="A6079" s="137">
        <v>7077</v>
      </c>
      <c r="B6079" s="137"/>
      <c r="C6079" s="157"/>
      <c r="D6079" s="158"/>
    </row>
    <row r="6080" spans="1:4" ht="20.100000000000001" customHeight="1">
      <c r="A6080" s="137">
        <v>7078</v>
      </c>
      <c r="B6080" s="137"/>
      <c r="C6080" s="157"/>
      <c r="D6080" s="158"/>
    </row>
    <row r="6081" spans="1:4" ht="20.100000000000001" customHeight="1">
      <c r="A6081" s="137">
        <v>7079</v>
      </c>
      <c r="B6081" s="137"/>
      <c r="C6081" s="157"/>
      <c r="D6081" s="158"/>
    </row>
    <row r="6082" spans="1:4" ht="20.100000000000001" customHeight="1">
      <c r="A6082" s="137">
        <v>7080</v>
      </c>
      <c r="B6082" s="137"/>
      <c r="C6082" s="157"/>
      <c r="D6082" s="158"/>
    </row>
    <row r="6083" spans="1:4" ht="20.100000000000001" customHeight="1">
      <c r="A6083" s="137">
        <v>7081</v>
      </c>
      <c r="B6083" s="137"/>
      <c r="C6083" s="157"/>
      <c r="D6083" s="158"/>
    </row>
    <row r="6084" spans="1:4" ht="20.100000000000001" customHeight="1">
      <c r="A6084" s="137">
        <v>7082</v>
      </c>
      <c r="B6084" s="137"/>
      <c r="C6084" s="157"/>
      <c r="D6084" s="158"/>
    </row>
    <row r="6085" spans="1:4" ht="20.100000000000001" customHeight="1">
      <c r="A6085" s="137">
        <v>7083</v>
      </c>
      <c r="B6085" s="137"/>
      <c r="C6085" s="157"/>
      <c r="D6085" s="158"/>
    </row>
    <row r="6086" spans="1:4" ht="20.100000000000001" customHeight="1">
      <c r="A6086" s="137">
        <v>7084</v>
      </c>
      <c r="B6086" s="137"/>
      <c r="C6086" s="157"/>
      <c r="D6086" s="158"/>
    </row>
    <row r="6087" spans="1:4" ht="20.100000000000001" customHeight="1">
      <c r="A6087" s="137">
        <v>7085</v>
      </c>
      <c r="B6087" s="137"/>
      <c r="C6087" s="157"/>
      <c r="D6087" s="158"/>
    </row>
    <row r="6088" spans="1:4" ht="20.100000000000001" customHeight="1">
      <c r="A6088" s="137">
        <v>7086</v>
      </c>
      <c r="B6088" s="137"/>
      <c r="C6088" s="157"/>
      <c r="D6088" s="158"/>
    </row>
    <row r="6089" spans="1:4" ht="20.100000000000001" customHeight="1">
      <c r="A6089" s="137">
        <v>7087</v>
      </c>
      <c r="B6089" s="137"/>
      <c r="C6089" s="157"/>
      <c r="D6089" s="158"/>
    </row>
    <row r="6090" spans="1:4" ht="20.100000000000001" customHeight="1">
      <c r="A6090" s="137">
        <v>7088</v>
      </c>
      <c r="B6090" s="137"/>
      <c r="C6090" s="157"/>
      <c r="D6090" s="158"/>
    </row>
    <row r="6091" spans="1:4" ht="20.100000000000001" customHeight="1">
      <c r="A6091" s="137">
        <v>7089</v>
      </c>
      <c r="B6091" s="137"/>
      <c r="C6091" s="157"/>
      <c r="D6091" s="158"/>
    </row>
    <row r="6092" spans="1:4" ht="20.100000000000001" customHeight="1">
      <c r="A6092" s="137">
        <v>7090</v>
      </c>
      <c r="B6092" s="137"/>
      <c r="C6092" s="157"/>
      <c r="D6092" s="158"/>
    </row>
    <row r="6093" spans="1:4" ht="20.100000000000001" customHeight="1">
      <c r="A6093" s="137">
        <v>7091</v>
      </c>
      <c r="B6093" s="137"/>
      <c r="C6093" s="157"/>
      <c r="D6093" s="158"/>
    </row>
    <row r="6094" spans="1:4" ht="20.100000000000001" customHeight="1">
      <c r="A6094" s="137">
        <v>7092</v>
      </c>
      <c r="B6094" s="137"/>
      <c r="C6094" s="157"/>
      <c r="D6094" s="158"/>
    </row>
    <row r="6095" spans="1:4" ht="20.100000000000001" customHeight="1">
      <c r="A6095" s="137">
        <v>7093</v>
      </c>
      <c r="B6095" s="137"/>
      <c r="C6095" s="157"/>
      <c r="D6095" s="158"/>
    </row>
    <row r="6096" spans="1:4" ht="20.100000000000001" customHeight="1">
      <c r="A6096" s="137">
        <v>7094</v>
      </c>
      <c r="B6096" s="137"/>
      <c r="C6096" s="157"/>
      <c r="D6096" s="158"/>
    </row>
    <row r="6097" spans="1:4" ht="20.100000000000001" customHeight="1">
      <c r="A6097" s="137">
        <v>7095</v>
      </c>
      <c r="B6097" s="137"/>
      <c r="C6097" s="157"/>
      <c r="D6097" s="158"/>
    </row>
    <row r="6098" spans="1:4" ht="20.100000000000001" customHeight="1">
      <c r="A6098" s="137">
        <v>7096</v>
      </c>
      <c r="B6098" s="137"/>
      <c r="C6098" s="157"/>
      <c r="D6098" s="158"/>
    </row>
    <row r="6099" spans="1:4" ht="20.100000000000001" customHeight="1">
      <c r="A6099" s="137">
        <v>7097</v>
      </c>
      <c r="B6099" s="137"/>
      <c r="C6099" s="157"/>
      <c r="D6099" s="158"/>
    </row>
    <row r="6100" spans="1:4" ht="20.100000000000001" customHeight="1">
      <c r="A6100" s="137">
        <v>7098</v>
      </c>
      <c r="B6100" s="137"/>
      <c r="C6100" s="157"/>
      <c r="D6100" s="158"/>
    </row>
    <row r="6101" spans="1:4" ht="20.100000000000001" customHeight="1">
      <c r="A6101" s="137">
        <v>7099</v>
      </c>
      <c r="B6101" s="137"/>
      <c r="C6101" s="157"/>
      <c r="D6101" s="158"/>
    </row>
    <row r="6102" spans="1:4" ht="20.100000000000001" customHeight="1">
      <c r="A6102" s="137">
        <v>7100</v>
      </c>
      <c r="B6102" s="137"/>
      <c r="C6102" s="157"/>
      <c r="D6102" s="158"/>
    </row>
    <row r="6103" spans="1:4" ht="20.100000000000001" customHeight="1">
      <c r="A6103" s="137">
        <v>7101</v>
      </c>
      <c r="B6103" s="137"/>
      <c r="C6103" s="157"/>
      <c r="D6103" s="158"/>
    </row>
    <row r="6104" spans="1:4" ht="20.100000000000001" customHeight="1">
      <c r="A6104" s="137">
        <v>7102</v>
      </c>
      <c r="B6104" s="137"/>
      <c r="C6104" s="157"/>
      <c r="D6104" s="158"/>
    </row>
    <row r="6105" spans="1:4" ht="20.100000000000001" customHeight="1">
      <c r="A6105" s="137">
        <v>7103</v>
      </c>
      <c r="B6105" s="137"/>
      <c r="C6105" s="157"/>
      <c r="D6105" s="158"/>
    </row>
    <row r="6106" spans="1:4" ht="20.100000000000001" customHeight="1">
      <c r="A6106" s="137">
        <v>7104</v>
      </c>
      <c r="B6106" s="137"/>
      <c r="C6106" s="157"/>
      <c r="D6106" s="158"/>
    </row>
    <row r="6107" spans="1:4" ht="20.100000000000001" customHeight="1">
      <c r="A6107" s="137">
        <v>7105</v>
      </c>
      <c r="B6107" s="137"/>
      <c r="C6107" s="157"/>
      <c r="D6107" s="158"/>
    </row>
    <row r="6108" spans="1:4" ht="20.100000000000001" customHeight="1">
      <c r="A6108" s="137">
        <v>7106</v>
      </c>
      <c r="B6108" s="137"/>
      <c r="C6108" s="157"/>
      <c r="D6108" s="158"/>
    </row>
    <row r="6109" spans="1:4" ht="20.100000000000001" customHeight="1">
      <c r="A6109" s="137">
        <v>7107</v>
      </c>
      <c r="B6109" s="137"/>
      <c r="C6109" s="157"/>
      <c r="D6109" s="158"/>
    </row>
    <row r="6110" spans="1:4" ht="20.100000000000001" customHeight="1">
      <c r="A6110" s="137">
        <v>7108</v>
      </c>
      <c r="B6110" s="137"/>
      <c r="C6110" s="157"/>
      <c r="D6110" s="158"/>
    </row>
    <row r="6111" spans="1:4" ht="20.100000000000001" customHeight="1">
      <c r="A6111" s="137">
        <v>7109</v>
      </c>
      <c r="B6111" s="137"/>
      <c r="C6111" s="157"/>
      <c r="D6111" s="158"/>
    </row>
    <row r="6112" spans="1:4" ht="20.100000000000001" customHeight="1">
      <c r="A6112" s="137">
        <v>7110</v>
      </c>
      <c r="B6112" s="137"/>
      <c r="C6112" s="157"/>
      <c r="D6112" s="158"/>
    </row>
    <row r="6113" spans="1:4" ht="20.100000000000001" customHeight="1">
      <c r="A6113" s="137">
        <v>7111</v>
      </c>
      <c r="B6113" s="137"/>
      <c r="C6113" s="157"/>
      <c r="D6113" s="158"/>
    </row>
    <row r="6114" spans="1:4" ht="20.100000000000001" customHeight="1">
      <c r="A6114" s="137">
        <v>7112</v>
      </c>
      <c r="B6114" s="137"/>
      <c r="C6114" s="157"/>
      <c r="D6114" s="158"/>
    </row>
    <row r="6115" spans="1:4" ht="20.100000000000001" customHeight="1">
      <c r="A6115" s="137">
        <v>7113</v>
      </c>
      <c r="B6115" s="137"/>
      <c r="C6115" s="157"/>
      <c r="D6115" s="158"/>
    </row>
    <row r="6116" spans="1:4" ht="20.100000000000001" customHeight="1">
      <c r="A6116" s="137">
        <v>7114</v>
      </c>
      <c r="B6116" s="137"/>
      <c r="C6116" s="157"/>
      <c r="D6116" s="158"/>
    </row>
    <row r="6117" spans="1:4" ht="20.100000000000001" customHeight="1">
      <c r="A6117" s="137">
        <v>7115</v>
      </c>
      <c r="B6117" s="137"/>
      <c r="C6117" s="157"/>
      <c r="D6117" s="158"/>
    </row>
    <row r="6118" spans="1:4" ht="20.100000000000001" customHeight="1">
      <c r="A6118" s="137">
        <v>7116</v>
      </c>
      <c r="B6118" s="137"/>
      <c r="C6118" s="157"/>
      <c r="D6118" s="158"/>
    </row>
    <row r="6119" spans="1:4" ht="20.100000000000001" customHeight="1">
      <c r="A6119" s="137">
        <v>7117</v>
      </c>
      <c r="B6119" s="137"/>
      <c r="C6119" s="157"/>
      <c r="D6119" s="158"/>
    </row>
    <row r="6120" spans="1:4" ht="20.100000000000001" customHeight="1">
      <c r="A6120" s="137">
        <v>7118</v>
      </c>
      <c r="B6120" s="137"/>
      <c r="C6120" s="157"/>
      <c r="D6120" s="158"/>
    </row>
    <row r="6121" spans="1:4" ht="20.100000000000001" customHeight="1">
      <c r="A6121" s="137">
        <v>7119</v>
      </c>
      <c r="B6121" s="137"/>
      <c r="C6121" s="157"/>
      <c r="D6121" s="158"/>
    </row>
    <row r="6122" spans="1:4" ht="20.100000000000001" customHeight="1">
      <c r="A6122" s="137">
        <v>7120</v>
      </c>
      <c r="B6122" s="137"/>
      <c r="C6122" s="157"/>
      <c r="D6122" s="158"/>
    </row>
    <row r="6123" spans="1:4" ht="20.100000000000001" customHeight="1">
      <c r="A6123" s="137">
        <v>7121</v>
      </c>
      <c r="B6123" s="137"/>
      <c r="C6123" s="157"/>
      <c r="D6123" s="158"/>
    </row>
    <row r="6124" spans="1:4" ht="20.100000000000001" customHeight="1">
      <c r="A6124" s="137">
        <v>7122</v>
      </c>
      <c r="B6124" s="137"/>
      <c r="C6124" s="157"/>
      <c r="D6124" s="158"/>
    </row>
    <row r="6125" spans="1:4" ht="20.100000000000001" customHeight="1">
      <c r="A6125" s="137">
        <v>7123</v>
      </c>
      <c r="B6125" s="137"/>
      <c r="C6125" s="157"/>
      <c r="D6125" s="158"/>
    </row>
    <row r="6126" spans="1:4" ht="20.100000000000001" customHeight="1">
      <c r="A6126" s="137">
        <v>7124</v>
      </c>
      <c r="B6126" s="137"/>
      <c r="C6126" s="157"/>
      <c r="D6126" s="158"/>
    </row>
    <row r="6127" spans="1:4" ht="20.100000000000001" customHeight="1">
      <c r="A6127" s="137">
        <v>7125</v>
      </c>
      <c r="B6127" s="137"/>
      <c r="C6127" s="157"/>
      <c r="D6127" s="158"/>
    </row>
    <row r="6128" spans="1:4" ht="20.100000000000001" customHeight="1">
      <c r="A6128" s="137">
        <v>7126</v>
      </c>
      <c r="B6128" s="137"/>
      <c r="C6128" s="157"/>
      <c r="D6128" s="158"/>
    </row>
    <row r="6129" spans="1:4" ht="20.100000000000001" customHeight="1">
      <c r="A6129" s="137">
        <v>7127</v>
      </c>
      <c r="B6129" s="137"/>
      <c r="C6129" s="157"/>
      <c r="D6129" s="158"/>
    </row>
    <row r="6130" spans="1:4" ht="20.100000000000001" customHeight="1">
      <c r="A6130" s="137">
        <v>7128</v>
      </c>
      <c r="B6130" s="137"/>
      <c r="C6130" s="157"/>
      <c r="D6130" s="158"/>
    </row>
    <row r="6131" spans="1:4" ht="20.100000000000001" customHeight="1">
      <c r="A6131" s="137">
        <v>7129</v>
      </c>
      <c r="B6131" s="137"/>
      <c r="C6131" s="157"/>
      <c r="D6131" s="158"/>
    </row>
    <row r="6132" spans="1:4" ht="20.100000000000001" customHeight="1">
      <c r="A6132" s="137">
        <v>7130</v>
      </c>
      <c r="B6132" s="137"/>
      <c r="C6132" s="157"/>
      <c r="D6132" s="158"/>
    </row>
    <row r="6133" spans="1:4" ht="20.100000000000001" customHeight="1">
      <c r="A6133" s="137">
        <v>7131</v>
      </c>
      <c r="B6133" s="137"/>
      <c r="C6133" s="157"/>
      <c r="D6133" s="158"/>
    </row>
    <row r="6134" spans="1:4" ht="20.100000000000001" customHeight="1">
      <c r="A6134" s="137">
        <v>7132</v>
      </c>
      <c r="B6134" s="137"/>
      <c r="C6134" s="157"/>
      <c r="D6134" s="158"/>
    </row>
    <row r="6135" spans="1:4" ht="20.100000000000001" customHeight="1">
      <c r="A6135" s="137">
        <v>7133</v>
      </c>
      <c r="B6135" s="137"/>
      <c r="C6135" s="157"/>
      <c r="D6135" s="158"/>
    </row>
    <row r="6136" spans="1:4" ht="20.100000000000001" customHeight="1">
      <c r="A6136" s="137">
        <v>7134</v>
      </c>
      <c r="B6136" s="137"/>
      <c r="C6136" s="157"/>
      <c r="D6136" s="158"/>
    </row>
    <row r="6137" spans="1:4" ht="20.100000000000001" customHeight="1">
      <c r="A6137" s="137">
        <v>7135</v>
      </c>
      <c r="B6137" s="137"/>
      <c r="C6137" s="157"/>
      <c r="D6137" s="158"/>
    </row>
    <row r="6138" spans="1:4" ht="20.100000000000001" customHeight="1">
      <c r="A6138" s="137">
        <v>7136</v>
      </c>
      <c r="B6138" s="137"/>
      <c r="C6138" s="157"/>
      <c r="D6138" s="158"/>
    </row>
    <row r="6139" spans="1:4" ht="20.100000000000001" customHeight="1">
      <c r="A6139" s="137">
        <v>7137</v>
      </c>
      <c r="B6139" s="137"/>
      <c r="C6139" s="157"/>
      <c r="D6139" s="158"/>
    </row>
    <row r="6140" spans="1:4" ht="20.100000000000001" customHeight="1">
      <c r="A6140" s="137">
        <v>7138</v>
      </c>
      <c r="B6140" s="137"/>
      <c r="C6140" s="157"/>
      <c r="D6140" s="158"/>
    </row>
    <row r="6141" spans="1:4" ht="20.100000000000001" customHeight="1">
      <c r="A6141" s="137">
        <v>7139</v>
      </c>
      <c r="B6141" s="137"/>
      <c r="C6141" s="157"/>
      <c r="D6141" s="158"/>
    </row>
    <row r="6142" spans="1:4" ht="20.100000000000001" customHeight="1">
      <c r="A6142" s="137">
        <v>7140</v>
      </c>
      <c r="B6142" s="137"/>
      <c r="C6142" s="157"/>
      <c r="D6142" s="158"/>
    </row>
    <row r="6143" spans="1:4" ht="20.100000000000001" customHeight="1">
      <c r="A6143" s="137">
        <v>7141</v>
      </c>
      <c r="B6143" s="137"/>
      <c r="C6143" s="157"/>
      <c r="D6143" s="158"/>
    </row>
    <row r="6144" spans="1:4" ht="20.100000000000001" customHeight="1">
      <c r="A6144" s="137">
        <v>7142</v>
      </c>
      <c r="B6144" s="137"/>
      <c r="C6144" s="157"/>
      <c r="D6144" s="158"/>
    </row>
    <row r="6145" spans="1:4" ht="20.100000000000001" customHeight="1">
      <c r="A6145" s="137">
        <v>7143</v>
      </c>
      <c r="B6145" s="137"/>
      <c r="C6145" s="157"/>
      <c r="D6145" s="158"/>
    </row>
    <row r="6146" spans="1:4" ht="20.100000000000001" customHeight="1">
      <c r="A6146" s="137">
        <v>7144</v>
      </c>
      <c r="B6146" s="137"/>
      <c r="C6146" s="157"/>
      <c r="D6146" s="158"/>
    </row>
    <row r="6147" spans="1:4" ht="20.100000000000001" customHeight="1">
      <c r="A6147" s="137">
        <v>7145</v>
      </c>
      <c r="B6147" s="137"/>
      <c r="C6147" s="157"/>
      <c r="D6147" s="158"/>
    </row>
    <row r="6148" spans="1:4" ht="20.100000000000001" customHeight="1">
      <c r="A6148" s="137">
        <v>7146</v>
      </c>
      <c r="B6148" s="137"/>
      <c r="C6148" s="157"/>
      <c r="D6148" s="158"/>
    </row>
    <row r="6149" spans="1:4" ht="20.100000000000001" customHeight="1">
      <c r="A6149" s="137">
        <v>7147</v>
      </c>
      <c r="B6149" s="137"/>
      <c r="C6149" s="157"/>
      <c r="D6149" s="158"/>
    </row>
    <row r="6150" spans="1:4" ht="20.100000000000001" customHeight="1">
      <c r="A6150" s="137">
        <v>7148</v>
      </c>
      <c r="B6150" s="137"/>
      <c r="C6150" s="157"/>
      <c r="D6150" s="158"/>
    </row>
    <row r="6151" spans="1:4" ht="20.100000000000001" customHeight="1">
      <c r="A6151" s="137">
        <v>7149</v>
      </c>
      <c r="B6151" s="137"/>
      <c r="C6151" s="157"/>
      <c r="D6151" s="158"/>
    </row>
    <row r="6152" spans="1:4" ht="20.100000000000001" customHeight="1">
      <c r="A6152" s="137">
        <v>7150</v>
      </c>
      <c r="B6152" s="137"/>
      <c r="C6152" s="157"/>
      <c r="D6152" s="158"/>
    </row>
    <row r="6153" spans="1:4" ht="20.100000000000001" customHeight="1">
      <c r="A6153" s="137">
        <v>7151</v>
      </c>
      <c r="B6153" s="137"/>
      <c r="C6153" s="157"/>
      <c r="D6153" s="158"/>
    </row>
    <row r="6154" spans="1:4" ht="20.100000000000001" customHeight="1">
      <c r="A6154" s="137">
        <v>7152</v>
      </c>
      <c r="B6154" s="137"/>
      <c r="C6154" s="157"/>
      <c r="D6154" s="158"/>
    </row>
    <row r="6155" spans="1:4" ht="20.100000000000001" customHeight="1">
      <c r="A6155" s="137">
        <v>7153</v>
      </c>
      <c r="B6155" s="137"/>
      <c r="C6155" s="157"/>
      <c r="D6155" s="158"/>
    </row>
    <row r="6156" spans="1:4" ht="20.100000000000001" customHeight="1">
      <c r="A6156" s="137">
        <v>7154</v>
      </c>
      <c r="B6156" s="137"/>
      <c r="C6156" s="157"/>
      <c r="D6156" s="158"/>
    </row>
    <row r="6157" spans="1:4" ht="20.100000000000001" customHeight="1">
      <c r="A6157" s="137">
        <v>7155</v>
      </c>
      <c r="B6157" s="137"/>
      <c r="C6157" s="157"/>
      <c r="D6157" s="158"/>
    </row>
    <row r="6158" spans="1:4" ht="20.100000000000001" customHeight="1">
      <c r="A6158" s="137">
        <v>7156</v>
      </c>
      <c r="B6158" s="137"/>
      <c r="C6158" s="157"/>
      <c r="D6158" s="158"/>
    </row>
    <row r="6159" spans="1:4" ht="20.100000000000001" customHeight="1">
      <c r="A6159" s="137">
        <v>7157</v>
      </c>
      <c r="B6159" s="137"/>
      <c r="C6159" s="157"/>
      <c r="D6159" s="158"/>
    </row>
    <row r="6160" spans="1:4" ht="20.100000000000001" customHeight="1">
      <c r="A6160" s="137">
        <v>7158</v>
      </c>
      <c r="B6160" s="137"/>
      <c r="C6160" s="157"/>
      <c r="D6160" s="158"/>
    </row>
    <row r="6161" spans="1:4" ht="20.100000000000001" customHeight="1">
      <c r="A6161" s="137">
        <v>7159</v>
      </c>
      <c r="B6161" s="137"/>
      <c r="C6161" s="157"/>
      <c r="D6161" s="158"/>
    </row>
    <row r="6162" spans="1:4" ht="20.100000000000001" customHeight="1">
      <c r="A6162" s="137">
        <v>7160</v>
      </c>
      <c r="B6162" s="137"/>
      <c r="C6162" s="157"/>
      <c r="D6162" s="158"/>
    </row>
    <row r="6163" spans="1:4" ht="20.100000000000001" customHeight="1">
      <c r="A6163" s="137">
        <v>7161</v>
      </c>
      <c r="B6163" s="137"/>
      <c r="C6163" s="157"/>
      <c r="D6163" s="158"/>
    </row>
    <row r="6164" spans="1:4" ht="20.100000000000001" customHeight="1">
      <c r="A6164" s="137">
        <v>7162</v>
      </c>
      <c r="B6164" s="137"/>
      <c r="C6164" s="157"/>
      <c r="D6164" s="158"/>
    </row>
    <row r="6165" spans="1:4" ht="20.100000000000001" customHeight="1">
      <c r="A6165" s="137">
        <v>7163</v>
      </c>
      <c r="B6165" s="137"/>
      <c r="C6165" s="157"/>
      <c r="D6165" s="158"/>
    </row>
    <row r="6166" spans="1:4" ht="20.100000000000001" customHeight="1">
      <c r="A6166" s="137">
        <v>7164</v>
      </c>
      <c r="B6166" s="137"/>
      <c r="C6166" s="157"/>
      <c r="D6166" s="158"/>
    </row>
    <row r="6167" spans="1:4" ht="20.100000000000001" customHeight="1">
      <c r="A6167" s="137">
        <v>7165</v>
      </c>
      <c r="B6167" s="137"/>
      <c r="C6167" s="157"/>
      <c r="D6167" s="158"/>
    </row>
    <row r="6168" spans="1:4" ht="20.100000000000001" customHeight="1">
      <c r="A6168" s="137">
        <v>7166</v>
      </c>
      <c r="B6168" s="137"/>
      <c r="C6168" s="157"/>
      <c r="D6168" s="158"/>
    </row>
    <row r="6169" spans="1:4" ht="20.100000000000001" customHeight="1">
      <c r="A6169" s="137">
        <v>7167</v>
      </c>
      <c r="B6169" s="137"/>
      <c r="C6169" s="157"/>
      <c r="D6169" s="158"/>
    </row>
    <row r="6170" spans="1:4" ht="20.100000000000001" customHeight="1">
      <c r="A6170" s="137">
        <v>7168</v>
      </c>
      <c r="B6170" s="137"/>
      <c r="C6170" s="157"/>
      <c r="D6170" s="158"/>
    </row>
    <row r="6171" spans="1:4" ht="20.100000000000001" customHeight="1">
      <c r="A6171" s="137">
        <v>7169</v>
      </c>
      <c r="B6171" s="137"/>
      <c r="C6171" s="157"/>
      <c r="D6171" s="158"/>
    </row>
    <row r="6172" spans="1:4" ht="20.100000000000001" customHeight="1">
      <c r="A6172" s="137">
        <v>7170</v>
      </c>
      <c r="B6172" s="137"/>
      <c r="C6172" s="157"/>
      <c r="D6172" s="158"/>
    </row>
    <row r="6173" spans="1:4" ht="20.100000000000001" customHeight="1">
      <c r="A6173" s="137">
        <v>7171</v>
      </c>
      <c r="B6173" s="137"/>
      <c r="C6173" s="157"/>
      <c r="D6173" s="158"/>
    </row>
    <row r="6174" spans="1:4" ht="20.100000000000001" customHeight="1">
      <c r="A6174" s="137">
        <v>7172</v>
      </c>
      <c r="B6174" s="137"/>
      <c r="C6174" s="157"/>
      <c r="D6174" s="158"/>
    </row>
    <row r="6175" spans="1:4" ht="20.100000000000001" customHeight="1">
      <c r="A6175" s="137">
        <v>7173</v>
      </c>
      <c r="B6175" s="137"/>
      <c r="C6175" s="157"/>
      <c r="D6175" s="158"/>
    </row>
    <row r="6176" spans="1:4" ht="20.100000000000001" customHeight="1">
      <c r="A6176" s="137">
        <v>7174</v>
      </c>
      <c r="B6176" s="137"/>
      <c r="C6176" s="157"/>
      <c r="D6176" s="158"/>
    </row>
    <row r="6177" spans="1:4" ht="20.100000000000001" customHeight="1">
      <c r="A6177" s="137">
        <v>7175</v>
      </c>
      <c r="B6177" s="137"/>
      <c r="C6177" s="157"/>
      <c r="D6177" s="158"/>
    </row>
    <row r="6178" spans="1:4" ht="20.100000000000001" customHeight="1">
      <c r="A6178" s="137">
        <v>7176</v>
      </c>
      <c r="B6178" s="137"/>
      <c r="C6178" s="157"/>
      <c r="D6178" s="158"/>
    </row>
    <row r="6179" spans="1:4" ht="20.100000000000001" customHeight="1">
      <c r="A6179" s="137">
        <v>7177</v>
      </c>
      <c r="B6179" s="137"/>
      <c r="C6179" s="157"/>
      <c r="D6179" s="158"/>
    </row>
    <row r="6180" spans="1:4" ht="20.100000000000001" customHeight="1">
      <c r="A6180" s="137">
        <v>7178</v>
      </c>
      <c r="B6180" s="137"/>
      <c r="C6180" s="157"/>
      <c r="D6180" s="158"/>
    </row>
    <row r="6181" spans="1:4" ht="20.100000000000001" customHeight="1">
      <c r="A6181" s="137">
        <v>7179</v>
      </c>
      <c r="B6181" s="137"/>
      <c r="C6181" s="157"/>
      <c r="D6181" s="158"/>
    </row>
    <row r="6182" spans="1:4" ht="20.100000000000001" customHeight="1">
      <c r="A6182" s="137">
        <v>7180</v>
      </c>
      <c r="B6182" s="137"/>
      <c r="C6182" s="157"/>
      <c r="D6182" s="158"/>
    </row>
    <row r="6183" spans="1:4" ht="20.100000000000001" customHeight="1">
      <c r="A6183" s="137">
        <v>7181</v>
      </c>
      <c r="B6183" s="137"/>
      <c r="C6183" s="157"/>
      <c r="D6183" s="158"/>
    </row>
    <row r="6184" spans="1:4" ht="20.100000000000001" customHeight="1">
      <c r="A6184" s="137">
        <v>7182</v>
      </c>
      <c r="B6184" s="137"/>
      <c r="C6184" s="157"/>
      <c r="D6184" s="158"/>
    </row>
    <row r="6185" spans="1:4" ht="20.100000000000001" customHeight="1">
      <c r="A6185" s="137">
        <v>7183</v>
      </c>
      <c r="B6185" s="137"/>
      <c r="C6185" s="157"/>
      <c r="D6185" s="158"/>
    </row>
    <row r="6186" spans="1:4" ht="20.100000000000001" customHeight="1">
      <c r="A6186" s="137">
        <v>7184</v>
      </c>
      <c r="B6186" s="137"/>
      <c r="C6186" s="157"/>
      <c r="D6186" s="158"/>
    </row>
    <row r="6187" spans="1:4" ht="20.100000000000001" customHeight="1">
      <c r="A6187" s="137">
        <v>7185</v>
      </c>
      <c r="B6187" s="137"/>
      <c r="C6187" s="157"/>
      <c r="D6187" s="158"/>
    </row>
    <row r="6188" spans="1:4" ht="20.100000000000001" customHeight="1">
      <c r="A6188" s="137">
        <v>7186</v>
      </c>
      <c r="B6188" s="137"/>
      <c r="C6188" s="157"/>
      <c r="D6188" s="158"/>
    </row>
    <row r="6189" spans="1:4" ht="20.100000000000001" customHeight="1">
      <c r="A6189" s="137">
        <v>7187</v>
      </c>
      <c r="B6189" s="137"/>
      <c r="C6189" s="157"/>
      <c r="D6189" s="158"/>
    </row>
    <row r="6190" spans="1:4" ht="20.100000000000001" customHeight="1">
      <c r="A6190" s="137">
        <v>7188</v>
      </c>
      <c r="B6190" s="137"/>
      <c r="C6190" s="157"/>
      <c r="D6190" s="158"/>
    </row>
    <row r="6191" spans="1:4" ht="20.100000000000001" customHeight="1">
      <c r="A6191" s="137">
        <v>7189</v>
      </c>
      <c r="B6191" s="137"/>
      <c r="C6191" s="157"/>
      <c r="D6191" s="158"/>
    </row>
    <row r="6192" spans="1:4" ht="20.100000000000001" customHeight="1">
      <c r="A6192" s="137">
        <v>7190</v>
      </c>
      <c r="B6192" s="137"/>
      <c r="C6192" s="157"/>
      <c r="D6192" s="158"/>
    </row>
    <row r="6193" spans="1:4" ht="20.100000000000001" customHeight="1">
      <c r="A6193" s="137">
        <v>7191</v>
      </c>
      <c r="B6193" s="137"/>
      <c r="C6193" s="157"/>
      <c r="D6193" s="158"/>
    </row>
    <row r="6194" spans="1:4" ht="20.100000000000001" customHeight="1">
      <c r="A6194" s="137">
        <v>7192</v>
      </c>
      <c r="B6194" s="137"/>
      <c r="C6194" s="157"/>
      <c r="D6194" s="158"/>
    </row>
    <row r="6195" spans="1:4" ht="20.100000000000001" customHeight="1">
      <c r="A6195" s="137">
        <v>7193</v>
      </c>
      <c r="B6195" s="137"/>
      <c r="C6195" s="157"/>
      <c r="D6195" s="158"/>
    </row>
    <row r="6196" spans="1:4" ht="20.100000000000001" customHeight="1">
      <c r="A6196" s="137">
        <v>7194</v>
      </c>
      <c r="B6196" s="137"/>
      <c r="C6196" s="157"/>
      <c r="D6196" s="158"/>
    </row>
    <row r="6197" spans="1:4" ht="20.100000000000001" customHeight="1">
      <c r="A6197" s="137">
        <v>7195</v>
      </c>
      <c r="B6197" s="137"/>
      <c r="C6197" s="157"/>
      <c r="D6197" s="158"/>
    </row>
    <row r="6198" spans="1:4" ht="20.100000000000001" customHeight="1">
      <c r="A6198" s="137">
        <v>7196</v>
      </c>
      <c r="B6198" s="137"/>
      <c r="C6198" s="157"/>
      <c r="D6198" s="158"/>
    </row>
    <row r="6199" spans="1:4" ht="20.100000000000001" customHeight="1">
      <c r="A6199" s="137">
        <v>7197</v>
      </c>
      <c r="B6199" s="137"/>
      <c r="C6199" s="157"/>
      <c r="D6199" s="158"/>
    </row>
    <row r="6200" spans="1:4" ht="20.100000000000001" customHeight="1">
      <c r="A6200" s="137">
        <v>7198</v>
      </c>
      <c r="B6200" s="137"/>
      <c r="C6200" s="157"/>
      <c r="D6200" s="158"/>
    </row>
    <row r="6201" spans="1:4" ht="20.100000000000001" customHeight="1">
      <c r="A6201" s="137">
        <v>7199</v>
      </c>
      <c r="B6201" s="137"/>
      <c r="C6201" s="157"/>
      <c r="D6201" s="158"/>
    </row>
    <row r="6202" spans="1:4" ht="20.100000000000001" customHeight="1">
      <c r="A6202" s="137">
        <v>7200</v>
      </c>
      <c r="B6202" s="137"/>
      <c r="C6202" s="157"/>
      <c r="D6202" s="158"/>
    </row>
    <row r="6203" spans="1:4" ht="20.100000000000001" customHeight="1">
      <c r="A6203" s="137">
        <v>7201</v>
      </c>
      <c r="B6203" s="137"/>
      <c r="C6203" s="157"/>
      <c r="D6203" s="158"/>
    </row>
    <row r="6204" spans="1:4" ht="20.100000000000001" customHeight="1">
      <c r="A6204" s="137">
        <v>7202</v>
      </c>
      <c r="B6204" s="137"/>
      <c r="C6204" s="157"/>
      <c r="D6204" s="158"/>
    </row>
    <row r="6205" spans="1:4" ht="20.100000000000001" customHeight="1">
      <c r="A6205" s="137">
        <v>7203</v>
      </c>
      <c r="B6205" s="137"/>
      <c r="C6205" s="157"/>
      <c r="D6205" s="158"/>
    </row>
    <row r="6206" spans="1:4" ht="20.100000000000001" customHeight="1">
      <c r="A6206" s="137">
        <v>7204</v>
      </c>
      <c r="B6206" s="137"/>
      <c r="C6206" s="157"/>
      <c r="D6206" s="158"/>
    </row>
    <row r="6207" spans="1:4" ht="20.100000000000001" customHeight="1">
      <c r="A6207" s="137">
        <v>7205</v>
      </c>
      <c r="B6207" s="137"/>
      <c r="C6207" s="157"/>
      <c r="D6207" s="158"/>
    </row>
    <row r="6208" spans="1:4" ht="20.100000000000001" customHeight="1">
      <c r="A6208" s="137">
        <v>7206</v>
      </c>
      <c r="B6208" s="137"/>
      <c r="C6208" s="157"/>
      <c r="D6208" s="158"/>
    </row>
    <row r="6209" spans="1:4" ht="20.100000000000001" customHeight="1">
      <c r="A6209" s="137">
        <v>7207</v>
      </c>
      <c r="B6209" s="137"/>
      <c r="C6209" s="157"/>
      <c r="D6209" s="158"/>
    </row>
    <row r="6210" spans="1:4" ht="20.100000000000001" customHeight="1">
      <c r="A6210" s="137">
        <v>7208</v>
      </c>
      <c r="B6210" s="137"/>
      <c r="C6210" s="157"/>
      <c r="D6210" s="158"/>
    </row>
    <row r="6211" spans="1:4" ht="20.100000000000001" customHeight="1">
      <c r="A6211" s="137">
        <v>7209</v>
      </c>
      <c r="B6211" s="137"/>
      <c r="C6211" s="157"/>
      <c r="D6211" s="158"/>
    </row>
    <row r="6212" spans="1:4" ht="20.100000000000001" customHeight="1">
      <c r="A6212" s="137">
        <v>7210</v>
      </c>
      <c r="B6212" s="137"/>
      <c r="C6212" s="157"/>
      <c r="D6212" s="158"/>
    </row>
    <row r="6213" spans="1:4" ht="20.100000000000001" customHeight="1">
      <c r="A6213" s="137">
        <v>7211</v>
      </c>
      <c r="B6213" s="137"/>
      <c r="C6213" s="157"/>
      <c r="D6213" s="158"/>
    </row>
    <row r="6214" spans="1:4" ht="20.100000000000001" customHeight="1">
      <c r="A6214" s="137">
        <v>7212</v>
      </c>
      <c r="B6214" s="137"/>
      <c r="C6214" s="157"/>
      <c r="D6214" s="158"/>
    </row>
    <row r="6215" spans="1:4" ht="20.100000000000001" customHeight="1">
      <c r="A6215" s="137">
        <v>7213</v>
      </c>
      <c r="B6215" s="137"/>
      <c r="C6215" s="157"/>
      <c r="D6215" s="158"/>
    </row>
    <row r="6216" spans="1:4" ht="20.100000000000001" customHeight="1">
      <c r="A6216" s="137">
        <v>7214</v>
      </c>
      <c r="B6216" s="137"/>
      <c r="C6216" s="157"/>
      <c r="D6216" s="158"/>
    </row>
    <row r="6217" spans="1:4" ht="20.100000000000001" customHeight="1">
      <c r="A6217" s="137">
        <v>7215</v>
      </c>
      <c r="B6217" s="137"/>
      <c r="C6217" s="157"/>
      <c r="D6217" s="158"/>
    </row>
    <row r="6218" spans="1:4" ht="20.100000000000001" customHeight="1">
      <c r="A6218" s="137">
        <v>7216</v>
      </c>
      <c r="B6218" s="137"/>
      <c r="C6218" s="157"/>
      <c r="D6218" s="158"/>
    </row>
    <row r="6219" spans="1:4" ht="20.100000000000001" customHeight="1">
      <c r="A6219" s="137">
        <v>7217</v>
      </c>
      <c r="B6219" s="137"/>
      <c r="C6219" s="157"/>
      <c r="D6219" s="158"/>
    </row>
    <row r="6220" spans="1:4" ht="20.100000000000001" customHeight="1">
      <c r="A6220" s="137">
        <v>7218</v>
      </c>
      <c r="B6220" s="137"/>
      <c r="C6220" s="157"/>
      <c r="D6220" s="158"/>
    </row>
    <row r="6221" spans="1:4" ht="20.100000000000001" customHeight="1">
      <c r="A6221" s="137">
        <v>7219</v>
      </c>
      <c r="B6221" s="137"/>
      <c r="C6221" s="157"/>
      <c r="D6221" s="158"/>
    </row>
    <row r="6222" spans="1:4" ht="20.100000000000001" customHeight="1">
      <c r="A6222" s="137">
        <v>7220</v>
      </c>
      <c r="B6222" s="137"/>
      <c r="C6222" s="157"/>
      <c r="D6222" s="158"/>
    </row>
    <row r="6223" spans="1:4" ht="20.100000000000001" customHeight="1">
      <c r="A6223" s="137">
        <v>7221</v>
      </c>
      <c r="B6223" s="137"/>
      <c r="C6223" s="157"/>
      <c r="D6223" s="158"/>
    </row>
    <row r="6224" spans="1:4" ht="20.100000000000001" customHeight="1">
      <c r="A6224" s="137">
        <v>7222</v>
      </c>
      <c r="B6224" s="137"/>
      <c r="C6224" s="157"/>
      <c r="D6224" s="158"/>
    </row>
    <row r="6225" spans="1:4" ht="20.100000000000001" customHeight="1">
      <c r="A6225" s="137">
        <v>7223</v>
      </c>
      <c r="B6225" s="137"/>
      <c r="C6225" s="157"/>
      <c r="D6225" s="158"/>
    </row>
    <row r="6226" spans="1:4" ht="20.100000000000001" customHeight="1">
      <c r="A6226" s="137">
        <v>7224</v>
      </c>
      <c r="B6226" s="137"/>
      <c r="C6226" s="157"/>
      <c r="D6226" s="158"/>
    </row>
    <row r="6227" spans="1:4" ht="20.100000000000001" customHeight="1">
      <c r="A6227" s="137">
        <v>7225</v>
      </c>
      <c r="B6227" s="137"/>
      <c r="C6227" s="157"/>
      <c r="D6227" s="158"/>
    </row>
    <row r="6228" spans="1:4" ht="20.100000000000001" customHeight="1">
      <c r="A6228" s="137">
        <v>7226</v>
      </c>
      <c r="B6228" s="137"/>
      <c r="C6228" s="157"/>
      <c r="D6228" s="158"/>
    </row>
    <row r="6229" spans="1:4" ht="20.100000000000001" customHeight="1">
      <c r="A6229" s="137">
        <v>7227</v>
      </c>
      <c r="B6229" s="137"/>
      <c r="C6229" s="157"/>
      <c r="D6229" s="158"/>
    </row>
    <row r="6230" spans="1:4" ht="20.100000000000001" customHeight="1">
      <c r="A6230" s="137">
        <v>7228</v>
      </c>
      <c r="B6230" s="137"/>
      <c r="C6230" s="157"/>
      <c r="D6230" s="158"/>
    </row>
    <row r="6231" spans="1:4" ht="20.100000000000001" customHeight="1">
      <c r="A6231" s="137">
        <v>7229</v>
      </c>
      <c r="B6231" s="137"/>
      <c r="C6231" s="157"/>
      <c r="D6231" s="158"/>
    </row>
    <row r="6232" spans="1:4" ht="20.100000000000001" customHeight="1">
      <c r="A6232" s="137">
        <v>7230</v>
      </c>
      <c r="B6232" s="137"/>
      <c r="C6232" s="157"/>
      <c r="D6232" s="158"/>
    </row>
    <row r="6233" spans="1:4" ht="20.100000000000001" customHeight="1">
      <c r="A6233" s="137">
        <v>7231</v>
      </c>
      <c r="B6233" s="137"/>
      <c r="C6233" s="157"/>
      <c r="D6233" s="158"/>
    </row>
    <row r="6234" spans="1:4" ht="20.100000000000001" customHeight="1">
      <c r="A6234" s="137">
        <v>7232</v>
      </c>
      <c r="B6234" s="137"/>
      <c r="C6234" s="157"/>
      <c r="D6234" s="158"/>
    </row>
    <row r="6235" spans="1:4" ht="20.100000000000001" customHeight="1">
      <c r="A6235" s="137">
        <v>7233</v>
      </c>
      <c r="B6235" s="137"/>
      <c r="C6235" s="157"/>
      <c r="D6235" s="158"/>
    </row>
    <row r="6236" spans="1:4" ht="20.100000000000001" customHeight="1">
      <c r="A6236" s="137">
        <v>7234</v>
      </c>
      <c r="B6236" s="137"/>
      <c r="C6236" s="157"/>
      <c r="D6236" s="158"/>
    </row>
    <row r="6237" spans="1:4" ht="20.100000000000001" customHeight="1">
      <c r="A6237" s="137">
        <v>7235</v>
      </c>
      <c r="B6237" s="137"/>
      <c r="C6237" s="157"/>
      <c r="D6237" s="158"/>
    </row>
    <row r="6238" spans="1:4" ht="20.100000000000001" customHeight="1">
      <c r="A6238" s="137">
        <v>7236</v>
      </c>
      <c r="B6238" s="137"/>
      <c r="C6238" s="157"/>
      <c r="D6238" s="158"/>
    </row>
    <row r="6239" spans="1:4" ht="20.100000000000001" customHeight="1">
      <c r="A6239" s="137">
        <v>7237</v>
      </c>
      <c r="B6239" s="137"/>
      <c r="C6239" s="157"/>
      <c r="D6239" s="158"/>
    </row>
    <row r="6240" spans="1:4" ht="20.100000000000001" customHeight="1">
      <c r="A6240" s="137">
        <v>7238</v>
      </c>
      <c r="B6240" s="137"/>
      <c r="C6240" s="157"/>
      <c r="D6240" s="158"/>
    </row>
    <row r="6241" spans="1:4" ht="20.100000000000001" customHeight="1">
      <c r="A6241" s="137">
        <v>7239</v>
      </c>
      <c r="B6241" s="137"/>
      <c r="C6241" s="157"/>
      <c r="D6241" s="158"/>
    </row>
    <row r="6242" spans="1:4" ht="20.100000000000001" customHeight="1">
      <c r="A6242" s="137">
        <v>7240</v>
      </c>
      <c r="B6242" s="137"/>
      <c r="C6242" s="157"/>
      <c r="D6242" s="158"/>
    </row>
    <row r="6243" spans="1:4" ht="20.100000000000001" customHeight="1">
      <c r="A6243" s="137">
        <v>7241</v>
      </c>
      <c r="B6243" s="137"/>
      <c r="C6243" s="157"/>
      <c r="D6243" s="158"/>
    </row>
    <row r="6244" spans="1:4" ht="20.100000000000001" customHeight="1">
      <c r="A6244" s="137">
        <v>7242</v>
      </c>
      <c r="B6244" s="137"/>
      <c r="C6244" s="157"/>
      <c r="D6244" s="158"/>
    </row>
    <row r="6245" spans="1:4" ht="20.100000000000001" customHeight="1">
      <c r="A6245" s="137">
        <v>7243</v>
      </c>
      <c r="B6245" s="137"/>
      <c r="C6245" s="157"/>
      <c r="D6245" s="158"/>
    </row>
    <row r="6246" spans="1:4" ht="20.100000000000001" customHeight="1">
      <c r="A6246" s="137">
        <v>7244</v>
      </c>
      <c r="B6246" s="137"/>
      <c r="C6246" s="157"/>
      <c r="D6246" s="158"/>
    </row>
    <row r="6247" spans="1:4" ht="20.100000000000001" customHeight="1">
      <c r="A6247" s="137">
        <v>7245</v>
      </c>
      <c r="B6247" s="137"/>
      <c r="C6247" s="157"/>
      <c r="D6247" s="158"/>
    </row>
    <row r="6248" spans="1:4" ht="20.100000000000001" customHeight="1">
      <c r="A6248" s="137">
        <v>7246</v>
      </c>
      <c r="B6248" s="137"/>
      <c r="C6248" s="157"/>
      <c r="D6248" s="158"/>
    </row>
    <row r="6249" spans="1:4" ht="20.100000000000001" customHeight="1">
      <c r="A6249" s="137">
        <v>7247</v>
      </c>
      <c r="B6249" s="137"/>
      <c r="C6249" s="157"/>
      <c r="D6249" s="158"/>
    </row>
    <row r="6250" spans="1:4" ht="20.100000000000001" customHeight="1">
      <c r="A6250" s="137">
        <v>7248</v>
      </c>
      <c r="B6250" s="137"/>
      <c r="C6250" s="157"/>
      <c r="D6250" s="158"/>
    </row>
    <row r="6251" spans="1:4" ht="20.100000000000001" customHeight="1">
      <c r="A6251" s="137">
        <v>7249</v>
      </c>
      <c r="B6251" s="137"/>
      <c r="C6251" s="157"/>
      <c r="D6251" s="158"/>
    </row>
    <row r="6252" spans="1:4" ht="20.100000000000001" customHeight="1">
      <c r="A6252" s="137">
        <v>7250</v>
      </c>
      <c r="B6252" s="137"/>
      <c r="C6252" s="157"/>
      <c r="D6252" s="158"/>
    </row>
    <row r="6253" spans="1:4" ht="20.100000000000001" customHeight="1">
      <c r="A6253" s="137">
        <v>7251</v>
      </c>
      <c r="B6253" s="137"/>
      <c r="C6253" s="157"/>
      <c r="D6253" s="158"/>
    </row>
    <row r="6254" spans="1:4" ht="20.100000000000001" customHeight="1">
      <c r="A6254" s="137">
        <v>7252</v>
      </c>
      <c r="B6254" s="137"/>
      <c r="C6254" s="157"/>
      <c r="D6254" s="158"/>
    </row>
    <row r="6255" spans="1:4" ht="20.100000000000001" customHeight="1">
      <c r="A6255" s="137">
        <v>7253</v>
      </c>
      <c r="B6255" s="137"/>
      <c r="C6255" s="157"/>
      <c r="D6255" s="158"/>
    </row>
    <row r="6256" spans="1:4" ht="20.100000000000001" customHeight="1">
      <c r="A6256" s="137">
        <v>7254</v>
      </c>
      <c r="B6256" s="137"/>
      <c r="C6256" s="157"/>
      <c r="D6256" s="158"/>
    </row>
    <row r="6257" spans="1:4" ht="20.100000000000001" customHeight="1">
      <c r="A6257" s="137">
        <v>7255</v>
      </c>
      <c r="B6257" s="137"/>
      <c r="C6257" s="157"/>
      <c r="D6257" s="158"/>
    </row>
    <row r="6258" spans="1:4" ht="20.100000000000001" customHeight="1">
      <c r="A6258" s="137">
        <v>7256</v>
      </c>
      <c r="B6258" s="137"/>
      <c r="C6258" s="157"/>
      <c r="D6258" s="158"/>
    </row>
    <row r="6259" spans="1:4" ht="20.100000000000001" customHeight="1">
      <c r="A6259" s="137">
        <v>7257</v>
      </c>
      <c r="B6259" s="137"/>
      <c r="C6259" s="157"/>
      <c r="D6259" s="158"/>
    </row>
    <row r="6260" spans="1:4" ht="20.100000000000001" customHeight="1">
      <c r="A6260" s="137">
        <v>7258</v>
      </c>
      <c r="B6260" s="137"/>
      <c r="C6260" s="157"/>
      <c r="D6260" s="158"/>
    </row>
    <row r="6261" spans="1:4" ht="20.100000000000001" customHeight="1">
      <c r="A6261" s="137">
        <v>7259</v>
      </c>
      <c r="B6261" s="137"/>
      <c r="C6261" s="157"/>
      <c r="D6261" s="158"/>
    </row>
    <row r="6262" spans="1:4" ht="20.100000000000001" customHeight="1">
      <c r="A6262" s="137">
        <v>7260</v>
      </c>
      <c r="B6262" s="137"/>
      <c r="C6262" s="157"/>
      <c r="D6262" s="158"/>
    </row>
    <row r="6263" spans="1:4" ht="20.100000000000001" customHeight="1">
      <c r="A6263" s="137">
        <v>7261</v>
      </c>
      <c r="B6263" s="137"/>
      <c r="C6263" s="157"/>
      <c r="D6263" s="158"/>
    </row>
    <row r="6264" spans="1:4" ht="20.100000000000001" customHeight="1">
      <c r="A6264" s="137">
        <v>7262</v>
      </c>
      <c r="B6264" s="137"/>
      <c r="C6264" s="157"/>
      <c r="D6264" s="158"/>
    </row>
    <row r="6265" spans="1:4" ht="20.100000000000001" customHeight="1">
      <c r="A6265" s="137">
        <v>7263</v>
      </c>
      <c r="B6265" s="137"/>
      <c r="C6265" s="157"/>
      <c r="D6265" s="158"/>
    </row>
    <row r="6266" spans="1:4" ht="20.100000000000001" customHeight="1">
      <c r="A6266" s="137">
        <v>7264</v>
      </c>
      <c r="B6266" s="137"/>
      <c r="C6266" s="157"/>
      <c r="D6266" s="158"/>
    </row>
    <row r="6267" spans="1:4" ht="20.100000000000001" customHeight="1">
      <c r="A6267" s="137">
        <v>7265</v>
      </c>
      <c r="B6267" s="137"/>
      <c r="C6267" s="157"/>
      <c r="D6267" s="158"/>
    </row>
    <row r="6268" spans="1:4" ht="20.100000000000001" customHeight="1">
      <c r="A6268" s="137">
        <v>7266</v>
      </c>
      <c r="B6268" s="137"/>
      <c r="C6268" s="157"/>
      <c r="D6268" s="158"/>
    </row>
    <row r="6269" spans="1:4" ht="20.100000000000001" customHeight="1">
      <c r="A6269" s="137">
        <v>7267</v>
      </c>
      <c r="B6269" s="137"/>
      <c r="C6269" s="157"/>
      <c r="D6269" s="158"/>
    </row>
    <row r="6270" spans="1:4" ht="20.100000000000001" customHeight="1">
      <c r="A6270" s="137">
        <v>7268</v>
      </c>
      <c r="B6270" s="137"/>
      <c r="C6270" s="157"/>
      <c r="D6270" s="158"/>
    </row>
    <row r="6271" spans="1:4" ht="20.100000000000001" customHeight="1">
      <c r="A6271" s="137">
        <v>7269</v>
      </c>
      <c r="B6271" s="137"/>
      <c r="C6271" s="157"/>
      <c r="D6271" s="158"/>
    </row>
    <row r="6272" spans="1:4" ht="20.100000000000001" customHeight="1">
      <c r="A6272" s="137">
        <v>7270</v>
      </c>
      <c r="B6272" s="137"/>
      <c r="C6272" s="157"/>
      <c r="D6272" s="158"/>
    </row>
    <row r="6273" spans="1:4" ht="20.100000000000001" customHeight="1">
      <c r="A6273" s="137">
        <v>7271</v>
      </c>
      <c r="B6273" s="137"/>
      <c r="C6273" s="157"/>
      <c r="D6273" s="158"/>
    </row>
    <row r="6274" spans="1:4" ht="20.100000000000001" customHeight="1">
      <c r="A6274" s="137">
        <v>7272</v>
      </c>
      <c r="B6274" s="137"/>
      <c r="C6274" s="157"/>
      <c r="D6274" s="158"/>
    </row>
    <row r="6275" spans="1:4" ht="20.100000000000001" customHeight="1">
      <c r="A6275" s="137">
        <v>7273</v>
      </c>
      <c r="B6275" s="137"/>
      <c r="C6275" s="157"/>
      <c r="D6275" s="158"/>
    </row>
    <row r="6276" spans="1:4" ht="20.100000000000001" customHeight="1">
      <c r="A6276" s="137">
        <v>7274</v>
      </c>
      <c r="B6276" s="137"/>
      <c r="C6276" s="157"/>
      <c r="D6276" s="158"/>
    </row>
    <row r="6277" spans="1:4" ht="20.100000000000001" customHeight="1">
      <c r="A6277" s="137">
        <v>7275</v>
      </c>
      <c r="B6277" s="137"/>
      <c r="C6277" s="157"/>
      <c r="D6277" s="158"/>
    </row>
    <row r="6278" spans="1:4" ht="20.100000000000001" customHeight="1">
      <c r="A6278" s="137">
        <v>7276</v>
      </c>
      <c r="B6278" s="137"/>
      <c r="C6278" s="157"/>
      <c r="D6278" s="158"/>
    </row>
    <row r="6279" spans="1:4" ht="20.100000000000001" customHeight="1">
      <c r="A6279" s="137">
        <v>7277</v>
      </c>
      <c r="B6279" s="137"/>
      <c r="C6279" s="157"/>
      <c r="D6279" s="158"/>
    </row>
    <row r="6280" spans="1:4" ht="20.100000000000001" customHeight="1">
      <c r="A6280" s="137">
        <v>7278</v>
      </c>
      <c r="B6280" s="137"/>
      <c r="C6280" s="157"/>
      <c r="D6280" s="158"/>
    </row>
    <row r="6281" spans="1:4" ht="20.100000000000001" customHeight="1">
      <c r="A6281" s="137">
        <v>7279</v>
      </c>
      <c r="B6281" s="137"/>
      <c r="C6281" s="157"/>
      <c r="D6281" s="158"/>
    </row>
    <row r="6282" spans="1:4" ht="20.100000000000001" customHeight="1">
      <c r="A6282" s="137">
        <v>7280</v>
      </c>
      <c r="B6282" s="137"/>
      <c r="C6282" s="157"/>
      <c r="D6282" s="158"/>
    </row>
    <row r="6283" spans="1:4" ht="20.100000000000001" customHeight="1">
      <c r="A6283" s="137">
        <v>7281</v>
      </c>
      <c r="B6283" s="137"/>
      <c r="C6283" s="157"/>
      <c r="D6283" s="158"/>
    </row>
    <row r="6284" spans="1:4" ht="20.100000000000001" customHeight="1">
      <c r="A6284" s="137">
        <v>7282</v>
      </c>
      <c r="B6284" s="137"/>
      <c r="C6284" s="157"/>
      <c r="D6284" s="158"/>
    </row>
    <row r="6285" spans="1:4" ht="20.100000000000001" customHeight="1">
      <c r="A6285" s="137">
        <v>7283</v>
      </c>
      <c r="B6285" s="137"/>
      <c r="C6285" s="157"/>
      <c r="D6285" s="158"/>
    </row>
    <row r="6286" spans="1:4" ht="20.100000000000001" customHeight="1">
      <c r="A6286" s="137">
        <v>7284</v>
      </c>
      <c r="B6286" s="137"/>
      <c r="C6286" s="157"/>
      <c r="D6286" s="158"/>
    </row>
    <row r="6287" spans="1:4" ht="20.100000000000001" customHeight="1">
      <c r="A6287" s="137">
        <v>7285</v>
      </c>
      <c r="B6287" s="137"/>
      <c r="C6287" s="157"/>
      <c r="D6287" s="158"/>
    </row>
    <row r="6288" spans="1:4" ht="20.100000000000001" customHeight="1">
      <c r="A6288" s="137">
        <v>7286</v>
      </c>
      <c r="B6288" s="137"/>
      <c r="C6288" s="157"/>
      <c r="D6288" s="158"/>
    </row>
    <row r="6289" spans="1:4" ht="20.100000000000001" customHeight="1">
      <c r="A6289" s="137">
        <v>7287</v>
      </c>
      <c r="B6289" s="137"/>
      <c r="C6289" s="157"/>
      <c r="D6289" s="158"/>
    </row>
    <row r="6290" spans="1:4" ht="20.100000000000001" customHeight="1">
      <c r="A6290" s="137">
        <v>7288</v>
      </c>
      <c r="B6290" s="137"/>
      <c r="C6290" s="157"/>
      <c r="D6290" s="158"/>
    </row>
    <row r="6291" spans="1:4" ht="20.100000000000001" customHeight="1">
      <c r="A6291" s="137">
        <v>7289</v>
      </c>
      <c r="B6291" s="137"/>
      <c r="C6291" s="157"/>
      <c r="D6291" s="158"/>
    </row>
    <row r="6292" spans="1:4" ht="20.100000000000001" customHeight="1">
      <c r="A6292" s="137">
        <v>7290</v>
      </c>
      <c r="B6292" s="137"/>
      <c r="C6292" s="157"/>
      <c r="D6292" s="158"/>
    </row>
    <row r="6293" spans="1:4" ht="20.100000000000001" customHeight="1">
      <c r="A6293" s="137">
        <v>7291</v>
      </c>
      <c r="B6293" s="137"/>
      <c r="C6293" s="157"/>
      <c r="D6293" s="158"/>
    </row>
    <row r="6294" spans="1:4" ht="20.100000000000001" customHeight="1">
      <c r="A6294" s="137">
        <v>7292</v>
      </c>
      <c r="B6294" s="137"/>
      <c r="C6294" s="157"/>
      <c r="D6294" s="158"/>
    </row>
    <row r="6295" spans="1:4" ht="20.100000000000001" customHeight="1">
      <c r="A6295" s="137">
        <v>7293</v>
      </c>
      <c r="B6295" s="137"/>
      <c r="C6295" s="157"/>
      <c r="D6295" s="158"/>
    </row>
    <row r="6296" spans="1:4" ht="20.100000000000001" customHeight="1">
      <c r="A6296" s="137">
        <v>7294</v>
      </c>
      <c r="B6296" s="137"/>
      <c r="C6296" s="157"/>
      <c r="D6296" s="158"/>
    </row>
    <row r="6297" spans="1:4" ht="20.100000000000001" customHeight="1">
      <c r="A6297" s="137">
        <v>7295</v>
      </c>
      <c r="B6297" s="137"/>
      <c r="C6297" s="157"/>
      <c r="D6297" s="158"/>
    </row>
    <row r="6298" spans="1:4" ht="20.100000000000001" customHeight="1">
      <c r="A6298" s="137">
        <v>7296</v>
      </c>
      <c r="B6298" s="137"/>
      <c r="C6298" s="157"/>
      <c r="D6298" s="158"/>
    </row>
    <row r="6299" spans="1:4" ht="20.100000000000001" customHeight="1">
      <c r="A6299" s="137">
        <v>7297</v>
      </c>
      <c r="B6299" s="137"/>
      <c r="C6299" s="157"/>
      <c r="D6299" s="158"/>
    </row>
    <row r="6300" spans="1:4" ht="20.100000000000001" customHeight="1">
      <c r="A6300" s="137">
        <v>7298</v>
      </c>
      <c r="B6300" s="137"/>
      <c r="C6300" s="157"/>
      <c r="D6300" s="158"/>
    </row>
    <row r="6301" spans="1:4" ht="20.100000000000001" customHeight="1">
      <c r="A6301" s="137">
        <v>7299</v>
      </c>
      <c r="B6301" s="137"/>
      <c r="C6301" s="157"/>
      <c r="D6301" s="158"/>
    </row>
    <row r="6302" spans="1:4" ht="20.100000000000001" customHeight="1">
      <c r="A6302" s="137">
        <v>7300</v>
      </c>
      <c r="B6302" s="137"/>
      <c r="C6302" s="157"/>
      <c r="D6302" s="158"/>
    </row>
  </sheetData>
  <sheetProtection password="C633" sheet="1" formatCells="0" formatColumns="0" formatRows="0" insertColumns="0" insertRows="0" insertHyperlinks="0" deleteColumns="0" deleteRows="0" sort="0" autoFilter="0" pivotTables="0"/>
  <autoFilter ref="A1:D630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B1:BI111"/>
  <sheetViews>
    <sheetView rightToLeft="1" view="pageBreakPreview" zoomScale="130" zoomScaleNormal="160" zoomScaleSheetLayoutView="130" zoomScalePageLayoutView="130" workbookViewId="0">
      <selection activeCell="I4" sqref="I4:R4"/>
    </sheetView>
  </sheetViews>
  <sheetFormatPr defaultColWidth="9" defaultRowHeight="14.25"/>
  <cols>
    <col min="1" max="1" width="1" style="38" customWidth="1"/>
    <col min="2" max="61" width="1.375" style="38" customWidth="1"/>
    <col min="62" max="62" width="0.875" style="38" customWidth="1"/>
    <col min="63" max="16384" width="9" style="38"/>
  </cols>
  <sheetData>
    <row r="1" spans="2:61" ht="15" customHeight="1">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row>
    <row r="2" spans="2:61" ht="18" customHeight="1">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20" t="s">
        <v>213</v>
      </c>
      <c r="AE2" s="220"/>
      <c r="AF2" s="220"/>
      <c r="AG2" s="220"/>
      <c r="AH2" s="220"/>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row>
    <row r="3" spans="2:61" ht="24.95" customHeight="1" thickBot="1">
      <c r="B3" s="222" t="s">
        <v>582</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row>
    <row r="4" spans="2:61" ht="18.95" customHeight="1">
      <c r="B4" s="223">
        <v>-1</v>
      </c>
      <c r="C4" s="224"/>
      <c r="D4" s="225" t="s">
        <v>95</v>
      </c>
      <c r="E4" s="225"/>
      <c r="F4" s="225"/>
      <c r="G4" s="225"/>
      <c r="H4" s="225"/>
      <c r="I4" s="226" t="s">
        <v>96</v>
      </c>
      <c r="J4" s="226"/>
      <c r="K4" s="226"/>
      <c r="L4" s="226"/>
      <c r="M4" s="226"/>
      <c r="N4" s="226"/>
      <c r="O4" s="226"/>
      <c r="P4" s="226"/>
      <c r="Q4" s="226"/>
      <c r="R4" s="227"/>
      <c r="S4" s="228">
        <v>-2</v>
      </c>
      <c r="T4" s="224"/>
      <c r="U4" s="229" t="s">
        <v>216</v>
      </c>
      <c r="V4" s="229"/>
      <c r="W4" s="229"/>
      <c r="X4" s="229"/>
      <c r="Y4" s="229"/>
      <c r="Z4" s="229"/>
      <c r="AA4" s="229"/>
      <c r="AB4" s="229"/>
      <c r="AC4" s="229"/>
      <c r="AD4" s="229"/>
      <c r="AE4" s="229"/>
      <c r="AF4" s="229"/>
      <c r="AG4" s="230" t="str">
        <f>IF(AY4&gt;0,VLOOKUP(AY4,List!C:D,2,0)," ")</f>
        <v>محمدي ن‍ژاد</v>
      </c>
      <c r="AH4" s="230"/>
      <c r="AI4" s="230"/>
      <c r="AJ4" s="230"/>
      <c r="AK4" s="231"/>
      <c r="AL4" s="231"/>
      <c r="AM4" s="230"/>
      <c r="AN4" s="230"/>
      <c r="AO4" s="230"/>
      <c r="AP4" s="230"/>
      <c r="AQ4" s="232"/>
      <c r="AR4" s="228">
        <v>-3</v>
      </c>
      <c r="AS4" s="224"/>
      <c r="AT4" s="225" t="s">
        <v>265</v>
      </c>
      <c r="AU4" s="225"/>
      <c r="AV4" s="225"/>
      <c r="AW4" s="225"/>
      <c r="AX4" s="225"/>
      <c r="AY4" s="233">
        <v>11111111</v>
      </c>
      <c r="AZ4" s="233"/>
      <c r="BA4" s="233"/>
      <c r="BB4" s="233"/>
      <c r="BC4" s="233"/>
      <c r="BD4" s="233"/>
      <c r="BE4" s="233"/>
      <c r="BF4" s="233"/>
      <c r="BG4" s="233"/>
      <c r="BH4" s="233"/>
      <c r="BI4" s="234"/>
    </row>
    <row r="5" spans="2:61" ht="18.95" customHeight="1">
      <c r="B5" s="217">
        <v>-4</v>
      </c>
      <c r="C5" s="218"/>
      <c r="D5" s="237" t="s">
        <v>191</v>
      </c>
      <c r="E5" s="237"/>
      <c r="F5" s="237"/>
      <c r="G5" s="237"/>
      <c r="H5" s="237"/>
      <c r="I5" s="237"/>
      <c r="J5" s="237"/>
      <c r="K5" s="238">
        <f>IF(AY4&gt;0,VLOOKUP(AY4,List!C:E,3,0)," ")</f>
        <v>0</v>
      </c>
      <c r="L5" s="238"/>
      <c r="M5" s="238"/>
      <c r="N5" s="238"/>
      <c r="O5" s="238"/>
      <c r="P5" s="238"/>
      <c r="Q5" s="238"/>
      <c r="R5" s="239"/>
      <c r="S5" s="240">
        <v>-5</v>
      </c>
      <c r="T5" s="241"/>
      <c r="U5" s="236" t="s">
        <v>264</v>
      </c>
      <c r="V5" s="236"/>
      <c r="W5" s="236"/>
      <c r="X5" s="242">
        <f>IF(AY4&gt;0,VLOOKUP(AY4,List!C:X,15,0)," ")</f>
        <v>0</v>
      </c>
      <c r="Y5" s="242"/>
      <c r="Z5" s="242"/>
      <c r="AA5" s="242"/>
      <c r="AB5" s="242"/>
      <c r="AC5" s="242"/>
      <c r="AD5" s="242"/>
      <c r="AE5" s="242"/>
      <c r="AF5" s="242"/>
      <c r="AG5" s="242"/>
      <c r="AH5" s="242"/>
      <c r="AI5" s="242"/>
      <c r="AJ5" s="243"/>
      <c r="AK5" s="235">
        <v>-6</v>
      </c>
      <c r="AL5" s="218"/>
      <c r="AM5" s="236" t="s">
        <v>196</v>
      </c>
      <c r="AN5" s="236"/>
      <c r="AO5" s="236"/>
      <c r="AP5" s="236"/>
      <c r="AQ5" s="236"/>
      <c r="AR5" s="236"/>
      <c r="AS5" s="216" t="s">
        <v>88</v>
      </c>
      <c r="AT5" s="216"/>
      <c r="AU5" s="1" t="s">
        <v>87</v>
      </c>
      <c r="AV5" s="216" t="s">
        <v>89</v>
      </c>
      <c r="AW5" s="216"/>
      <c r="AX5" s="1" t="s">
        <v>87</v>
      </c>
      <c r="AY5" s="258" t="s">
        <v>4301</v>
      </c>
      <c r="AZ5" s="258"/>
      <c r="BA5" s="1" t="s">
        <v>90</v>
      </c>
      <c r="BB5" s="216" t="s">
        <v>91</v>
      </c>
      <c r="BC5" s="216"/>
      <c r="BD5" s="1" t="s">
        <v>87</v>
      </c>
      <c r="BE5" s="216" t="s">
        <v>92</v>
      </c>
      <c r="BF5" s="216"/>
      <c r="BG5" s="1" t="s">
        <v>87</v>
      </c>
      <c r="BH5" s="266" t="s">
        <v>4304</v>
      </c>
      <c r="BI5" s="267"/>
    </row>
    <row r="6" spans="2:61" s="141" customFormat="1" ht="18.95" customHeight="1">
      <c r="B6" s="217">
        <v>-7</v>
      </c>
      <c r="C6" s="218"/>
      <c r="D6" s="237" t="s">
        <v>193</v>
      </c>
      <c r="E6" s="237"/>
      <c r="F6" s="237"/>
      <c r="G6" s="237"/>
      <c r="H6" s="237"/>
      <c r="I6" s="237"/>
      <c r="J6" s="237"/>
      <c r="K6" s="255">
        <v>0</v>
      </c>
      <c r="L6" s="255"/>
      <c r="M6" s="253" t="s">
        <v>194</v>
      </c>
      <c r="N6" s="253"/>
      <c r="O6" s="256">
        <v>12</v>
      </c>
      <c r="P6" s="256"/>
      <c r="Q6" s="253" t="s">
        <v>195</v>
      </c>
      <c r="R6" s="253"/>
      <c r="S6" s="240">
        <v>-8</v>
      </c>
      <c r="T6" s="241"/>
      <c r="U6" s="257" t="s">
        <v>192</v>
      </c>
      <c r="V6" s="257"/>
      <c r="W6" s="257"/>
      <c r="X6" s="257"/>
      <c r="Y6" s="257"/>
      <c r="Z6" s="257"/>
      <c r="AA6" s="251">
        <f>IF(AY4&gt; 0,VLOOKUP(AY4,List!C:X,16,0)," ")</f>
        <v>0</v>
      </c>
      <c r="AB6" s="251"/>
      <c r="AC6" s="251"/>
      <c r="AD6" s="251"/>
      <c r="AE6" s="251"/>
      <c r="AF6" s="251"/>
      <c r="AG6" s="251"/>
      <c r="AH6" s="251"/>
      <c r="AI6" s="251"/>
      <c r="AJ6" s="251"/>
      <c r="AK6" s="251"/>
      <c r="AL6" s="252"/>
      <c r="AM6" s="253" t="s">
        <v>162</v>
      </c>
      <c r="AN6" s="253"/>
      <c r="AO6" s="253"/>
      <c r="AP6" s="253"/>
      <c r="AQ6" s="254">
        <f>IF(AY4&gt; 0,VLOOKUP(AY4,List!C:F,4,0)," ")</f>
        <v>0</v>
      </c>
      <c r="AR6" s="254"/>
      <c r="AS6" s="254"/>
      <c r="AT6" s="254"/>
      <c r="AU6" s="254"/>
      <c r="AV6" s="254"/>
      <c r="AW6" s="254"/>
      <c r="AX6" s="254"/>
      <c r="AY6" s="254"/>
      <c r="AZ6" s="254"/>
      <c r="BA6" s="259"/>
      <c r="BB6" s="259"/>
      <c r="BC6" s="259"/>
      <c r="BD6" s="259"/>
      <c r="BE6" s="259"/>
      <c r="BF6" s="259"/>
      <c r="BG6" s="259"/>
      <c r="BH6" s="259"/>
      <c r="BI6" s="260"/>
    </row>
    <row r="7" spans="2:61" s="141" customFormat="1" ht="18.95" customHeight="1">
      <c r="B7" s="261">
        <v>-9</v>
      </c>
      <c r="C7" s="262"/>
      <c r="D7" s="263" t="s">
        <v>197</v>
      </c>
      <c r="E7" s="263"/>
      <c r="F7" s="263"/>
      <c r="G7" s="263"/>
      <c r="H7" s="263"/>
      <c r="I7" s="263"/>
      <c r="J7" s="263"/>
      <c r="K7" s="263"/>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5"/>
    </row>
    <row r="8" spans="2:61" s="141" customFormat="1" ht="18.95" customHeight="1">
      <c r="B8" s="275" t="s">
        <v>198</v>
      </c>
      <c r="C8" s="276"/>
      <c r="D8" s="64" t="s">
        <v>85</v>
      </c>
      <c r="E8" s="276" t="s">
        <v>199</v>
      </c>
      <c r="F8" s="276"/>
      <c r="G8" s="276"/>
      <c r="H8" s="276"/>
      <c r="I8" s="276"/>
      <c r="J8" s="276"/>
      <c r="K8" s="276"/>
      <c r="L8" s="276"/>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6"/>
    </row>
    <row r="9" spans="2:61" ht="18.95" customHeight="1">
      <c r="B9" s="249" t="s">
        <v>273</v>
      </c>
      <c r="C9" s="250"/>
      <c r="D9" s="144"/>
      <c r="E9" s="244" t="s">
        <v>569</v>
      </c>
      <c r="F9" s="244"/>
      <c r="G9" s="244"/>
      <c r="H9" s="244"/>
      <c r="I9" s="244"/>
      <c r="J9" s="244"/>
      <c r="K9" s="244"/>
      <c r="L9" s="244"/>
      <c r="M9" s="244"/>
      <c r="N9" s="244"/>
      <c r="O9" s="244"/>
      <c r="P9" s="244"/>
      <c r="Q9" s="244"/>
      <c r="R9" s="244"/>
      <c r="S9" s="244"/>
      <c r="T9" s="244"/>
      <c r="U9" s="244"/>
      <c r="V9" s="244"/>
      <c r="W9" s="244"/>
      <c r="X9" s="244"/>
      <c r="Y9" s="244"/>
      <c r="Z9" s="244"/>
      <c r="AA9" s="245"/>
      <c r="AB9" s="246" t="s">
        <v>200</v>
      </c>
      <c r="AC9" s="247"/>
      <c r="AD9" s="247"/>
      <c r="AE9" s="248"/>
      <c r="AF9" s="249" t="s">
        <v>273</v>
      </c>
      <c r="AG9" s="250"/>
      <c r="AH9" s="144"/>
      <c r="AI9" s="244" t="s">
        <v>569</v>
      </c>
      <c r="AJ9" s="244"/>
      <c r="AK9" s="244"/>
      <c r="AL9" s="244"/>
      <c r="AM9" s="244"/>
      <c r="AN9" s="244"/>
      <c r="AO9" s="244"/>
      <c r="AP9" s="244"/>
      <c r="AQ9" s="244"/>
      <c r="AR9" s="244"/>
      <c r="AS9" s="244"/>
      <c r="AT9" s="244"/>
      <c r="AU9" s="244"/>
      <c r="AV9" s="244"/>
      <c r="AW9" s="244"/>
      <c r="AX9" s="244"/>
      <c r="AY9" s="244"/>
      <c r="AZ9" s="244"/>
      <c r="BA9" s="244"/>
      <c r="BB9" s="244"/>
      <c r="BC9" s="244"/>
      <c r="BD9" s="244"/>
      <c r="BE9" s="245"/>
      <c r="BF9" s="246" t="s">
        <v>200</v>
      </c>
      <c r="BG9" s="247"/>
      <c r="BH9" s="247"/>
      <c r="BI9" s="274"/>
    </row>
    <row r="10" spans="2:61" ht="18.95" customHeight="1">
      <c r="B10" s="268"/>
      <c r="C10" s="269"/>
      <c r="D10" s="84">
        <v>1</v>
      </c>
      <c r="E10" s="270" t="str">
        <f>IF(B10&gt;0,VLOOKUP(B10,'شرح وظایف  پیشنهادی'!A:D,4,0)," ")</f>
        <v xml:space="preserve"> </v>
      </c>
      <c r="F10" s="270"/>
      <c r="G10" s="270"/>
      <c r="H10" s="270"/>
      <c r="I10" s="270"/>
      <c r="J10" s="270"/>
      <c r="K10" s="270"/>
      <c r="L10" s="270"/>
      <c r="M10" s="270"/>
      <c r="N10" s="270"/>
      <c r="O10" s="270"/>
      <c r="P10" s="270"/>
      <c r="Q10" s="270"/>
      <c r="R10" s="270"/>
      <c r="S10" s="270"/>
      <c r="T10" s="270"/>
      <c r="U10" s="270"/>
      <c r="V10" s="270"/>
      <c r="W10" s="270"/>
      <c r="X10" s="270"/>
      <c r="Y10" s="270"/>
      <c r="Z10" s="270"/>
      <c r="AA10" s="271"/>
      <c r="AB10" s="272" t="s">
        <v>4300</v>
      </c>
      <c r="AC10" s="272"/>
      <c r="AD10" s="272"/>
      <c r="AE10" s="272"/>
      <c r="AF10" s="268"/>
      <c r="AG10" s="269"/>
      <c r="AH10" s="84">
        <v>6</v>
      </c>
      <c r="AI10" s="270" t="str">
        <f>IF(AF10&gt;AB101011,VLOOKUP(AF10,'شرح وظایف  پیشنهادی'!A:D,4,0)," ")</f>
        <v xml:space="preserve"> </v>
      </c>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1"/>
      <c r="BF10" s="272" t="s">
        <v>4300</v>
      </c>
      <c r="BG10" s="272"/>
      <c r="BH10" s="272"/>
      <c r="BI10" s="273"/>
    </row>
    <row r="11" spans="2:61" ht="18.95" customHeight="1">
      <c r="B11" s="268"/>
      <c r="C11" s="269"/>
      <c r="D11" s="84">
        <v>2</v>
      </c>
      <c r="E11" s="270" t="str">
        <f>IF(B11&gt;0,VLOOKUP(B11,'شرح وظایف  پیشنهادی'!A:D,4,0)," ")</f>
        <v xml:space="preserve"> </v>
      </c>
      <c r="F11" s="270"/>
      <c r="G11" s="270"/>
      <c r="H11" s="270"/>
      <c r="I11" s="270"/>
      <c r="J11" s="270"/>
      <c r="K11" s="270"/>
      <c r="L11" s="270"/>
      <c r="M11" s="270"/>
      <c r="N11" s="270"/>
      <c r="O11" s="270"/>
      <c r="P11" s="270"/>
      <c r="Q11" s="270"/>
      <c r="R11" s="270"/>
      <c r="S11" s="270"/>
      <c r="T11" s="270"/>
      <c r="U11" s="270"/>
      <c r="V11" s="270"/>
      <c r="W11" s="270"/>
      <c r="X11" s="270"/>
      <c r="Y11" s="270"/>
      <c r="Z11" s="270"/>
      <c r="AA11" s="271"/>
      <c r="AB11" s="272" t="s">
        <v>4300</v>
      </c>
      <c r="AC11" s="272"/>
      <c r="AD11" s="272"/>
      <c r="AE11" s="272"/>
      <c r="AF11" s="268"/>
      <c r="AG11" s="269"/>
      <c r="AH11" s="84">
        <v>7</v>
      </c>
      <c r="AI11" s="270" t="str">
        <f>IF(AF11&gt;AB101012,VLOOKUP(AF11,'شرح وظایف  پیشنهادی'!A:D,4,0)," ")</f>
        <v xml:space="preserve"> </v>
      </c>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1"/>
      <c r="BF11" s="272" t="s">
        <v>4300</v>
      </c>
      <c r="BG11" s="272"/>
      <c r="BH11" s="272"/>
      <c r="BI11" s="273"/>
    </row>
    <row r="12" spans="2:61" ht="18.95" customHeight="1">
      <c r="B12" s="268"/>
      <c r="C12" s="269"/>
      <c r="D12" s="84">
        <v>3</v>
      </c>
      <c r="E12" s="270" t="str">
        <f>IF(B12&gt;0,VLOOKUP(B12,'شرح وظایف  پیشنهادی'!A:D,4,0)," ")</f>
        <v xml:space="preserve"> </v>
      </c>
      <c r="F12" s="270"/>
      <c r="G12" s="270"/>
      <c r="H12" s="270"/>
      <c r="I12" s="270"/>
      <c r="J12" s="270"/>
      <c r="K12" s="270"/>
      <c r="L12" s="270"/>
      <c r="M12" s="270"/>
      <c r="N12" s="270"/>
      <c r="O12" s="270"/>
      <c r="P12" s="270"/>
      <c r="Q12" s="270"/>
      <c r="R12" s="270"/>
      <c r="S12" s="270"/>
      <c r="T12" s="270"/>
      <c r="U12" s="270"/>
      <c r="V12" s="270"/>
      <c r="W12" s="270"/>
      <c r="X12" s="270"/>
      <c r="Y12" s="270"/>
      <c r="Z12" s="270"/>
      <c r="AA12" s="271"/>
      <c r="AB12" s="272" t="s">
        <v>4300</v>
      </c>
      <c r="AC12" s="272"/>
      <c r="AD12" s="272"/>
      <c r="AE12" s="272"/>
      <c r="AF12" s="268"/>
      <c r="AG12" s="269"/>
      <c r="AH12" s="84">
        <v>8</v>
      </c>
      <c r="AI12" s="270" t="str">
        <f>IF(AF12&gt;AB101013,VLOOKUP(AF12,'شرح وظایف  پیشنهادی'!A:D,4,0)," ")</f>
        <v xml:space="preserve"> </v>
      </c>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1"/>
      <c r="BF12" s="272" t="s">
        <v>4300</v>
      </c>
      <c r="BG12" s="272"/>
      <c r="BH12" s="272"/>
      <c r="BI12" s="273"/>
    </row>
    <row r="13" spans="2:61" ht="18.95" customHeight="1">
      <c r="B13" s="268"/>
      <c r="C13" s="269"/>
      <c r="D13" s="84">
        <v>4</v>
      </c>
      <c r="E13" s="270" t="str">
        <f>IF(B13&gt;0,VLOOKUP(B13,'شرح وظایف  پیشنهادی'!A:D,4,0)," ")</f>
        <v xml:space="preserve"> </v>
      </c>
      <c r="F13" s="270"/>
      <c r="G13" s="270"/>
      <c r="H13" s="270"/>
      <c r="I13" s="270"/>
      <c r="J13" s="270"/>
      <c r="K13" s="270"/>
      <c r="L13" s="270"/>
      <c r="M13" s="270"/>
      <c r="N13" s="270"/>
      <c r="O13" s="270"/>
      <c r="P13" s="270"/>
      <c r="Q13" s="270"/>
      <c r="R13" s="270"/>
      <c r="S13" s="270"/>
      <c r="T13" s="270"/>
      <c r="U13" s="270"/>
      <c r="V13" s="270"/>
      <c r="W13" s="270"/>
      <c r="X13" s="270"/>
      <c r="Y13" s="270"/>
      <c r="Z13" s="270"/>
      <c r="AA13" s="271"/>
      <c r="AB13" s="272" t="s">
        <v>4300</v>
      </c>
      <c r="AC13" s="272"/>
      <c r="AD13" s="272"/>
      <c r="AE13" s="272"/>
      <c r="AF13" s="268"/>
      <c r="AG13" s="269"/>
      <c r="AH13" s="84">
        <v>9</v>
      </c>
      <c r="AI13" s="270" t="str">
        <f>IF(AF13&gt;AB101014,VLOOKUP(AF13,'شرح وظایف  پیشنهادی'!A:D,4,0)," ")</f>
        <v xml:space="preserve"> </v>
      </c>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1"/>
      <c r="BF13" s="272" t="s">
        <v>4300</v>
      </c>
      <c r="BG13" s="272"/>
      <c r="BH13" s="272"/>
      <c r="BI13" s="273"/>
    </row>
    <row r="14" spans="2:61" ht="18.95" customHeight="1">
      <c r="B14" s="268"/>
      <c r="C14" s="269"/>
      <c r="D14" s="84">
        <v>5</v>
      </c>
      <c r="E14" s="270" t="str">
        <f>IF(B14&gt;0,VLOOKUP(B14,'شرح وظایف  پیشنهادی'!A:D,4,0)," ")</f>
        <v xml:space="preserve"> </v>
      </c>
      <c r="F14" s="270"/>
      <c r="G14" s="270"/>
      <c r="H14" s="270"/>
      <c r="I14" s="270"/>
      <c r="J14" s="270"/>
      <c r="K14" s="270"/>
      <c r="L14" s="270"/>
      <c r="M14" s="270"/>
      <c r="N14" s="270"/>
      <c r="O14" s="270"/>
      <c r="P14" s="270"/>
      <c r="Q14" s="270"/>
      <c r="R14" s="270"/>
      <c r="S14" s="270"/>
      <c r="T14" s="270"/>
      <c r="U14" s="270"/>
      <c r="V14" s="270"/>
      <c r="W14" s="270"/>
      <c r="X14" s="270"/>
      <c r="Y14" s="270"/>
      <c r="Z14" s="270"/>
      <c r="AA14" s="271"/>
      <c r="AB14" s="272" t="s">
        <v>4300</v>
      </c>
      <c r="AC14" s="272"/>
      <c r="AD14" s="272"/>
      <c r="AE14" s="272"/>
      <c r="AF14" s="268"/>
      <c r="AG14" s="269"/>
      <c r="AH14" s="40">
        <v>10</v>
      </c>
      <c r="AI14" s="270" t="str">
        <f>IF(AF14&gt;AB101015,VLOOKUP(AF14,'شرح وظایف  پیشنهادی'!A:D,4,0)," ")</f>
        <v xml:space="preserve"> </v>
      </c>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1"/>
      <c r="BF14" s="272" t="s">
        <v>4300</v>
      </c>
      <c r="BG14" s="272"/>
      <c r="BH14" s="272"/>
      <c r="BI14" s="273"/>
    </row>
    <row r="15" spans="2:61" ht="18.95" customHeight="1">
      <c r="B15" s="41"/>
      <c r="C15" s="277" t="s">
        <v>201</v>
      </c>
      <c r="D15" s="277"/>
      <c r="E15" s="277"/>
      <c r="F15" s="277"/>
      <c r="G15" s="277"/>
      <c r="H15" s="277"/>
      <c r="I15" s="277"/>
      <c r="J15" s="277"/>
      <c r="K15" s="277"/>
      <c r="L15" s="277"/>
      <c r="M15" s="277"/>
      <c r="N15" s="278">
        <f>IF(AY4&gt; 0,VLOOKUP(AY4,List!C:X,18,0)," ")</f>
        <v>0</v>
      </c>
      <c r="O15" s="278"/>
      <c r="P15" s="278"/>
      <c r="Q15" s="278"/>
      <c r="R15" s="278"/>
      <c r="S15" s="278"/>
      <c r="T15" s="278"/>
      <c r="U15" s="278"/>
      <c r="V15" s="278"/>
      <c r="W15" s="278"/>
      <c r="X15" s="278"/>
      <c r="Y15" s="278"/>
      <c r="Z15" s="279" t="s">
        <v>203</v>
      </c>
      <c r="AA15" s="279"/>
      <c r="AB15" s="279"/>
      <c r="AC15" s="279"/>
      <c r="AD15" s="279"/>
      <c r="AE15" s="279"/>
      <c r="AF15" s="42"/>
      <c r="AG15" s="277" t="s">
        <v>202</v>
      </c>
      <c r="AH15" s="277"/>
      <c r="AI15" s="277"/>
      <c r="AJ15" s="277"/>
      <c r="AK15" s="277"/>
      <c r="AL15" s="277"/>
      <c r="AM15" s="277"/>
      <c r="AN15" s="277"/>
      <c r="AO15" s="277"/>
      <c r="AP15" s="277"/>
      <c r="AQ15" s="277"/>
      <c r="AR15" s="278" t="str">
        <f>AG4</f>
        <v>محمدي ن‍ژاد</v>
      </c>
      <c r="AS15" s="278"/>
      <c r="AT15" s="278"/>
      <c r="AU15" s="278"/>
      <c r="AV15" s="278"/>
      <c r="AW15" s="278"/>
      <c r="AX15" s="278"/>
      <c r="AY15" s="278"/>
      <c r="AZ15" s="278"/>
      <c r="BA15" s="278"/>
      <c r="BB15" s="278"/>
      <c r="BC15" s="278"/>
      <c r="BD15" s="279" t="s">
        <v>203</v>
      </c>
      <c r="BE15" s="279"/>
      <c r="BF15" s="279"/>
      <c r="BG15" s="279"/>
      <c r="BH15" s="279"/>
      <c r="BI15" s="280"/>
    </row>
    <row r="16" spans="2:61" ht="18.95" customHeight="1">
      <c r="B16" s="281" t="s">
        <v>204</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3"/>
    </row>
    <row r="17" spans="2:61" ht="18.95" customHeight="1">
      <c r="B17" s="284" t="s">
        <v>567</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6"/>
    </row>
    <row r="18" spans="2:61" ht="18.95" customHeight="1">
      <c r="B18" s="287" t="s">
        <v>205</v>
      </c>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88"/>
      <c r="AC18" s="292" t="s">
        <v>206</v>
      </c>
      <c r="AD18" s="277"/>
      <c r="AE18" s="277"/>
      <c r="AF18" s="277"/>
      <c r="AG18" s="277"/>
      <c r="AH18" s="277"/>
      <c r="AI18" s="277"/>
      <c r="AJ18" s="277"/>
      <c r="AK18" s="277"/>
      <c r="AL18" s="277"/>
      <c r="AM18" s="277"/>
      <c r="AN18" s="277"/>
      <c r="AO18" s="277"/>
      <c r="AP18" s="277"/>
      <c r="AQ18" s="277"/>
      <c r="AR18" s="277"/>
      <c r="AS18" s="288"/>
      <c r="AT18" s="294" t="s">
        <v>207</v>
      </c>
      <c r="AU18" s="295"/>
      <c r="AV18" s="295"/>
      <c r="AW18" s="295"/>
      <c r="AX18" s="295"/>
      <c r="AY18" s="295"/>
      <c r="AZ18" s="295"/>
      <c r="BA18" s="296"/>
      <c r="BB18" s="297" t="s">
        <v>208</v>
      </c>
      <c r="BC18" s="298"/>
      <c r="BD18" s="298"/>
      <c r="BE18" s="298"/>
      <c r="BF18" s="298"/>
      <c r="BG18" s="298"/>
      <c r="BH18" s="298"/>
      <c r="BI18" s="299"/>
    </row>
    <row r="19" spans="2:61" ht="18.95" customHeight="1">
      <c r="B19" s="289"/>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1"/>
      <c r="AC19" s="293"/>
      <c r="AD19" s="290"/>
      <c r="AE19" s="290"/>
      <c r="AF19" s="290"/>
      <c r="AG19" s="290"/>
      <c r="AH19" s="290"/>
      <c r="AI19" s="290"/>
      <c r="AJ19" s="290"/>
      <c r="AK19" s="290"/>
      <c r="AL19" s="290"/>
      <c r="AM19" s="290"/>
      <c r="AN19" s="290"/>
      <c r="AO19" s="290"/>
      <c r="AP19" s="290"/>
      <c r="AQ19" s="290"/>
      <c r="AR19" s="290"/>
      <c r="AS19" s="291"/>
      <c r="AT19" s="300" t="s">
        <v>209</v>
      </c>
      <c r="AU19" s="300"/>
      <c r="AV19" s="300"/>
      <c r="AW19" s="300"/>
      <c r="AX19" s="300" t="s">
        <v>210</v>
      </c>
      <c r="AY19" s="300"/>
      <c r="AZ19" s="300"/>
      <c r="BA19" s="300"/>
      <c r="BB19" s="300" t="s">
        <v>211</v>
      </c>
      <c r="BC19" s="300"/>
      <c r="BD19" s="300"/>
      <c r="BE19" s="300"/>
      <c r="BF19" s="300" t="s">
        <v>212</v>
      </c>
      <c r="BG19" s="300"/>
      <c r="BH19" s="300"/>
      <c r="BI19" s="301"/>
    </row>
    <row r="20" spans="2:61" ht="18.95" customHeight="1">
      <c r="B20" s="43">
        <v>1</v>
      </c>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3"/>
      <c r="AD20" s="304"/>
      <c r="AE20" s="304"/>
      <c r="AF20" s="304"/>
      <c r="AG20" s="304"/>
      <c r="AH20" s="304"/>
      <c r="AI20" s="304"/>
      <c r="AJ20" s="304"/>
      <c r="AK20" s="304"/>
      <c r="AL20" s="304"/>
      <c r="AM20" s="304"/>
      <c r="AN20" s="304"/>
      <c r="AO20" s="304"/>
      <c r="AP20" s="304"/>
      <c r="AQ20" s="304"/>
      <c r="AR20" s="304"/>
      <c r="AS20" s="305"/>
      <c r="AT20" s="306">
        <v>100</v>
      </c>
      <c r="AU20" s="306"/>
      <c r="AV20" s="306"/>
      <c r="AW20" s="306"/>
      <c r="AX20" s="307">
        <f>BF20*100/BB20</f>
        <v>0</v>
      </c>
      <c r="AY20" s="307"/>
      <c r="AZ20" s="307"/>
      <c r="BA20" s="307"/>
      <c r="BB20" s="308">
        <v>6</v>
      </c>
      <c r="BC20" s="308"/>
      <c r="BD20" s="308"/>
      <c r="BE20" s="308"/>
      <c r="BF20" s="309"/>
      <c r="BG20" s="309"/>
      <c r="BH20" s="309"/>
      <c r="BI20" s="310"/>
    </row>
    <row r="21" spans="2:61" ht="18.95" customHeight="1">
      <c r="B21" s="43">
        <v>2</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3"/>
      <c r="AD21" s="304"/>
      <c r="AE21" s="304"/>
      <c r="AF21" s="304"/>
      <c r="AG21" s="304"/>
      <c r="AH21" s="304"/>
      <c r="AI21" s="304"/>
      <c r="AJ21" s="304"/>
      <c r="AK21" s="304"/>
      <c r="AL21" s="304"/>
      <c r="AM21" s="304"/>
      <c r="AN21" s="304"/>
      <c r="AO21" s="304"/>
      <c r="AP21" s="304"/>
      <c r="AQ21" s="304"/>
      <c r="AR21" s="304"/>
      <c r="AS21" s="305"/>
      <c r="AT21" s="306">
        <v>100</v>
      </c>
      <c r="AU21" s="306"/>
      <c r="AV21" s="306"/>
      <c r="AW21" s="306"/>
      <c r="AX21" s="307">
        <f t="shared" ref="AX21:AX29" si="0">BF21*100/BB21</f>
        <v>0</v>
      </c>
      <c r="AY21" s="307"/>
      <c r="AZ21" s="307"/>
      <c r="BA21" s="307"/>
      <c r="BB21" s="308">
        <v>6</v>
      </c>
      <c r="BC21" s="308"/>
      <c r="BD21" s="308"/>
      <c r="BE21" s="308"/>
      <c r="BF21" s="309"/>
      <c r="BG21" s="309"/>
      <c r="BH21" s="309"/>
      <c r="BI21" s="310"/>
    </row>
    <row r="22" spans="2:61" ht="18.95" customHeight="1">
      <c r="B22" s="43">
        <v>3</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3"/>
      <c r="AD22" s="304"/>
      <c r="AE22" s="304"/>
      <c r="AF22" s="304"/>
      <c r="AG22" s="304"/>
      <c r="AH22" s="304"/>
      <c r="AI22" s="304"/>
      <c r="AJ22" s="304"/>
      <c r="AK22" s="304"/>
      <c r="AL22" s="304"/>
      <c r="AM22" s="304"/>
      <c r="AN22" s="304"/>
      <c r="AO22" s="304"/>
      <c r="AP22" s="304"/>
      <c r="AQ22" s="304"/>
      <c r="AR22" s="304"/>
      <c r="AS22" s="305"/>
      <c r="AT22" s="306">
        <v>100</v>
      </c>
      <c r="AU22" s="306"/>
      <c r="AV22" s="306"/>
      <c r="AW22" s="306"/>
      <c r="AX22" s="307">
        <f t="shared" si="0"/>
        <v>0</v>
      </c>
      <c r="AY22" s="307"/>
      <c r="AZ22" s="307"/>
      <c r="BA22" s="307"/>
      <c r="BB22" s="308">
        <v>6</v>
      </c>
      <c r="BC22" s="308"/>
      <c r="BD22" s="308"/>
      <c r="BE22" s="308"/>
      <c r="BF22" s="309"/>
      <c r="BG22" s="309"/>
      <c r="BH22" s="309"/>
      <c r="BI22" s="310"/>
    </row>
    <row r="23" spans="2:61" ht="18.95" customHeight="1">
      <c r="B23" s="43">
        <v>4</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3"/>
      <c r="AD23" s="304"/>
      <c r="AE23" s="304"/>
      <c r="AF23" s="304"/>
      <c r="AG23" s="304"/>
      <c r="AH23" s="304"/>
      <c r="AI23" s="304"/>
      <c r="AJ23" s="304"/>
      <c r="AK23" s="304"/>
      <c r="AL23" s="304"/>
      <c r="AM23" s="304"/>
      <c r="AN23" s="304"/>
      <c r="AO23" s="304"/>
      <c r="AP23" s="304"/>
      <c r="AQ23" s="304"/>
      <c r="AR23" s="304"/>
      <c r="AS23" s="305"/>
      <c r="AT23" s="306">
        <v>100</v>
      </c>
      <c r="AU23" s="306"/>
      <c r="AV23" s="306"/>
      <c r="AW23" s="306"/>
      <c r="AX23" s="307">
        <f t="shared" si="0"/>
        <v>0</v>
      </c>
      <c r="AY23" s="307"/>
      <c r="AZ23" s="307"/>
      <c r="BA23" s="307"/>
      <c r="BB23" s="308">
        <v>6</v>
      </c>
      <c r="BC23" s="308"/>
      <c r="BD23" s="308"/>
      <c r="BE23" s="308"/>
      <c r="BF23" s="309"/>
      <c r="BG23" s="309"/>
      <c r="BH23" s="309"/>
      <c r="BI23" s="310"/>
    </row>
    <row r="24" spans="2:61" ht="18.95" customHeight="1">
      <c r="B24" s="43">
        <v>5</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3"/>
      <c r="AD24" s="304"/>
      <c r="AE24" s="304"/>
      <c r="AF24" s="304"/>
      <c r="AG24" s="304"/>
      <c r="AH24" s="304"/>
      <c r="AI24" s="304"/>
      <c r="AJ24" s="304"/>
      <c r="AK24" s="304"/>
      <c r="AL24" s="304"/>
      <c r="AM24" s="304"/>
      <c r="AN24" s="304"/>
      <c r="AO24" s="304"/>
      <c r="AP24" s="304"/>
      <c r="AQ24" s="304"/>
      <c r="AR24" s="304"/>
      <c r="AS24" s="305"/>
      <c r="AT24" s="306">
        <v>100</v>
      </c>
      <c r="AU24" s="306"/>
      <c r="AV24" s="306"/>
      <c r="AW24" s="306"/>
      <c r="AX24" s="307">
        <f t="shared" si="0"/>
        <v>0</v>
      </c>
      <c r="AY24" s="307"/>
      <c r="AZ24" s="307"/>
      <c r="BA24" s="307"/>
      <c r="BB24" s="308">
        <v>6</v>
      </c>
      <c r="BC24" s="308"/>
      <c r="BD24" s="308"/>
      <c r="BE24" s="308"/>
      <c r="BF24" s="309"/>
      <c r="BG24" s="309"/>
      <c r="BH24" s="309"/>
      <c r="BI24" s="310"/>
    </row>
    <row r="25" spans="2:61" ht="18.95" customHeight="1">
      <c r="B25" s="43">
        <v>6</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3"/>
      <c r="AD25" s="304"/>
      <c r="AE25" s="304"/>
      <c r="AF25" s="304"/>
      <c r="AG25" s="304"/>
      <c r="AH25" s="304"/>
      <c r="AI25" s="304"/>
      <c r="AJ25" s="304"/>
      <c r="AK25" s="304"/>
      <c r="AL25" s="304"/>
      <c r="AM25" s="304"/>
      <c r="AN25" s="304"/>
      <c r="AO25" s="304"/>
      <c r="AP25" s="304"/>
      <c r="AQ25" s="304"/>
      <c r="AR25" s="304"/>
      <c r="AS25" s="305"/>
      <c r="AT25" s="306">
        <v>100</v>
      </c>
      <c r="AU25" s="306"/>
      <c r="AV25" s="306"/>
      <c r="AW25" s="306"/>
      <c r="AX25" s="307">
        <f t="shared" si="0"/>
        <v>0</v>
      </c>
      <c r="AY25" s="307"/>
      <c r="AZ25" s="307"/>
      <c r="BA25" s="307"/>
      <c r="BB25" s="308">
        <v>6</v>
      </c>
      <c r="BC25" s="308"/>
      <c r="BD25" s="308"/>
      <c r="BE25" s="308"/>
      <c r="BF25" s="309"/>
      <c r="BG25" s="309"/>
      <c r="BH25" s="309"/>
      <c r="BI25" s="310"/>
    </row>
    <row r="26" spans="2:61" ht="18.95" customHeight="1">
      <c r="B26" s="43">
        <v>7</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3"/>
      <c r="AD26" s="304"/>
      <c r="AE26" s="304"/>
      <c r="AF26" s="304"/>
      <c r="AG26" s="304"/>
      <c r="AH26" s="304"/>
      <c r="AI26" s="304"/>
      <c r="AJ26" s="304"/>
      <c r="AK26" s="304"/>
      <c r="AL26" s="304"/>
      <c r="AM26" s="304"/>
      <c r="AN26" s="304"/>
      <c r="AO26" s="304"/>
      <c r="AP26" s="304"/>
      <c r="AQ26" s="304"/>
      <c r="AR26" s="304"/>
      <c r="AS26" s="305"/>
      <c r="AT26" s="306">
        <v>100</v>
      </c>
      <c r="AU26" s="306"/>
      <c r="AV26" s="306"/>
      <c r="AW26" s="306"/>
      <c r="AX26" s="307">
        <f t="shared" si="0"/>
        <v>0</v>
      </c>
      <c r="AY26" s="307"/>
      <c r="AZ26" s="307"/>
      <c r="BA26" s="307"/>
      <c r="BB26" s="308">
        <v>6</v>
      </c>
      <c r="BC26" s="308"/>
      <c r="BD26" s="308"/>
      <c r="BE26" s="308"/>
      <c r="BF26" s="309"/>
      <c r="BG26" s="309"/>
      <c r="BH26" s="309"/>
      <c r="BI26" s="310"/>
    </row>
    <row r="27" spans="2:61" ht="18.95" customHeight="1">
      <c r="B27" s="43">
        <v>8</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3"/>
      <c r="AD27" s="304"/>
      <c r="AE27" s="304"/>
      <c r="AF27" s="304"/>
      <c r="AG27" s="304"/>
      <c r="AH27" s="304"/>
      <c r="AI27" s="304"/>
      <c r="AJ27" s="304"/>
      <c r="AK27" s="304"/>
      <c r="AL27" s="304"/>
      <c r="AM27" s="304"/>
      <c r="AN27" s="304"/>
      <c r="AO27" s="304"/>
      <c r="AP27" s="304"/>
      <c r="AQ27" s="304"/>
      <c r="AR27" s="304"/>
      <c r="AS27" s="305"/>
      <c r="AT27" s="306">
        <v>100</v>
      </c>
      <c r="AU27" s="306"/>
      <c r="AV27" s="306"/>
      <c r="AW27" s="306"/>
      <c r="AX27" s="307">
        <f t="shared" si="0"/>
        <v>0</v>
      </c>
      <c r="AY27" s="307"/>
      <c r="AZ27" s="307"/>
      <c r="BA27" s="307"/>
      <c r="BB27" s="308">
        <v>6</v>
      </c>
      <c r="BC27" s="308"/>
      <c r="BD27" s="308"/>
      <c r="BE27" s="308"/>
      <c r="BF27" s="309"/>
      <c r="BG27" s="309"/>
      <c r="BH27" s="309"/>
      <c r="BI27" s="310"/>
    </row>
    <row r="28" spans="2:61" ht="18.95" customHeight="1">
      <c r="B28" s="43">
        <v>9</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3"/>
      <c r="AD28" s="304"/>
      <c r="AE28" s="304"/>
      <c r="AF28" s="304"/>
      <c r="AG28" s="304"/>
      <c r="AH28" s="304"/>
      <c r="AI28" s="304"/>
      <c r="AJ28" s="304"/>
      <c r="AK28" s="304"/>
      <c r="AL28" s="304"/>
      <c r="AM28" s="304"/>
      <c r="AN28" s="304"/>
      <c r="AO28" s="304"/>
      <c r="AP28" s="304"/>
      <c r="AQ28" s="304"/>
      <c r="AR28" s="304"/>
      <c r="AS28" s="305"/>
      <c r="AT28" s="306">
        <v>100</v>
      </c>
      <c r="AU28" s="306"/>
      <c r="AV28" s="306"/>
      <c r="AW28" s="306"/>
      <c r="AX28" s="307">
        <f t="shared" si="0"/>
        <v>0</v>
      </c>
      <c r="AY28" s="307"/>
      <c r="AZ28" s="307"/>
      <c r="BA28" s="307"/>
      <c r="BB28" s="308">
        <v>6</v>
      </c>
      <c r="BC28" s="308"/>
      <c r="BD28" s="308"/>
      <c r="BE28" s="308"/>
      <c r="BF28" s="309"/>
      <c r="BG28" s="309"/>
      <c r="BH28" s="309"/>
      <c r="BI28" s="310"/>
    </row>
    <row r="29" spans="2:61" ht="18.95" customHeight="1">
      <c r="B29" s="43">
        <v>10</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3"/>
      <c r="AD29" s="304"/>
      <c r="AE29" s="304"/>
      <c r="AF29" s="304"/>
      <c r="AG29" s="304"/>
      <c r="AH29" s="304"/>
      <c r="AI29" s="304"/>
      <c r="AJ29" s="304"/>
      <c r="AK29" s="304"/>
      <c r="AL29" s="304"/>
      <c r="AM29" s="304"/>
      <c r="AN29" s="304"/>
      <c r="AO29" s="304"/>
      <c r="AP29" s="304"/>
      <c r="AQ29" s="304"/>
      <c r="AR29" s="304"/>
      <c r="AS29" s="305"/>
      <c r="AT29" s="306">
        <v>100</v>
      </c>
      <c r="AU29" s="306"/>
      <c r="AV29" s="306"/>
      <c r="AW29" s="306"/>
      <c r="AX29" s="307">
        <f t="shared" si="0"/>
        <v>0</v>
      </c>
      <c r="AY29" s="307"/>
      <c r="AZ29" s="307"/>
      <c r="BA29" s="307"/>
      <c r="BB29" s="308">
        <v>6</v>
      </c>
      <c r="BC29" s="308"/>
      <c r="BD29" s="308"/>
      <c r="BE29" s="308"/>
      <c r="BF29" s="309"/>
      <c r="BG29" s="309"/>
      <c r="BH29" s="309"/>
      <c r="BI29" s="310"/>
    </row>
    <row r="30" spans="2:61" ht="18.95" customHeight="1">
      <c r="B30" s="311" t="s">
        <v>260</v>
      </c>
      <c r="C30" s="312"/>
      <c r="D30" s="312"/>
      <c r="E30" s="312"/>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4" t="s">
        <v>94</v>
      </c>
      <c r="AU30" s="314"/>
      <c r="AV30" s="314"/>
      <c r="AW30" s="314"/>
      <c r="AX30" s="314"/>
      <c r="AY30" s="314"/>
      <c r="AZ30" s="314"/>
      <c r="BA30" s="314"/>
      <c r="BB30" s="161">
        <f>BF29+BF28+BF27+BF26+BF25+BF24+BF23+BF22+BF21+BF20</f>
        <v>0</v>
      </c>
      <c r="BC30" s="321">
        <v>60</v>
      </c>
      <c r="BD30" s="321"/>
      <c r="BE30" s="322"/>
      <c r="BF30" s="315">
        <f>IF(BB30&gt;60,60,BB30)</f>
        <v>0</v>
      </c>
      <c r="BG30" s="315"/>
      <c r="BH30" s="315"/>
      <c r="BI30" s="316"/>
    </row>
    <row r="31" spans="2:61" ht="18.95" customHeight="1">
      <c r="B31" s="317" t="s">
        <v>214</v>
      </c>
      <c r="C31" s="318"/>
      <c r="D31" s="318"/>
      <c r="E31" s="318"/>
      <c r="F31" s="318"/>
      <c r="G31" s="318"/>
      <c r="H31" s="318"/>
      <c r="I31" s="318"/>
      <c r="J31" s="318"/>
      <c r="K31" s="318"/>
      <c r="L31" s="318"/>
      <c r="M31" s="318"/>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20"/>
    </row>
    <row r="32" spans="2:61" ht="18.95" customHeight="1">
      <c r="B32" s="336"/>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8"/>
    </row>
    <row r="33" spans="2:61" ht="18.95" customHeight="1">
      <c r="B33" s="317" t="s">
        <v>215</v>
      </c>
      <c r="C33" s="318"/>
      <c r="D33" s="318"/>
      <c r="E33" s="318"/>
      <c r="F33" s="318"/>
      <c r="G33" s="318"/>
      <c r="H33" s="318"/>
      <c r="I33" s="318"/>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20"/>
    </row>
    <row r="34" spans="2:61" ht="18.95" customHeight="1">
      <c r="B34" s="33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1"/>
    </row>
    <row r="35" spans="2:61" ht="18.95" customHeight="1">
      <c r="B35" s="342" t="s">
        <v>217</v>
      </c>
      <c r="C35" s="343"/>
      <c r="D35" s="39" t="s">
        <v>85</v>
      </c>
      <c r="E35" s="343" t="s">
        <v>539</v>
      </c>
      <c r="F35" s="343"/>
      <c r="G35" s="343"/>
      <c r="H35" s="343"/>
      <c r="I35" s="343"/>
      <c r="J35" s="343"/>
      <c r="K35" s="343"/>
      <c r="L35" s="343"/>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1"/>
    </row>
    <row r="36" spans="2:61" ht="18.95" customHeight="1">
      <c r="B36" s="323" t="s">
        <v>576</v>
      </c>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5"/>
    </row>
    <row r="37" spans="2:61" ht="18.95" customHeight="1">
      <c r="B37" s="326" t="s">
        <v>219</v>
      </c>
      <c r="C37" s="327"/>
      <c r="D37" s="327"/>
      <c r="E37" s="327"/>
      <c r="F37" s="327"/>
      <c r="G37" s="327"/>
      <c r="H37" s="327"/>
      <c r="I37" s="327"/>
      <c r="J37" s="327"/>
      <c r="K37" s="327"/>
      <c r="L37" s="328"/>
      <c r="M37" s="329" t="s">
        <v>225</v>
      </c>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1"/>
      <c r="AZ37" s="332" t="s">
        <v>276</v>
      </c>
      <c r="BA37" s="333"/>
      <c r="BB37" s="334" t="s">
        <v>211</v>
      </c>
      <c r="BC37" s="334"/>
      <c r="BD37" s="334"/>
      <c r="BE37" s="334"/>
      <c r="BF37" s="334" t="s">
        <v>212</v>
      </c>
      <c r="BG37" s="334"/>
      <c r="BH37" s="334"/>
      <c r="BI37" s="335"/>
    </row>
    <row r="38" spans="2:61" ht="18.95" customHeight="1">
      <c r="B38" s="344" t="s">
        <v>540</v>
      </c>
      <c r="C38" s="345"/>
      <c r="D38" s="345"/>
      <c r="E38" s="345"/>
      <c r="F38" s="345"/>
      <c r="G38" s="345"/>
      <c r="H38" s="345"/>
      <c r="I38" s="345"/>
      <c r="J38" s="345"/>
      <c r="K38" s="345"/>
      <c r="L38" s="346"/>
      <c r="M38" s="347" t="s">
        <v>584</v>
      </c>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77"/>
      <c r="AY38" s="77"/>
      <c r="AZ38" s="349"/>
      <c r="BA38" s="350"/>
      <c r="BB38" s="68"/>
      <c r="BC38" s="279">
        <v>2</v>
      </c>
      <c r="BD38" s="279"/>
      <c r="BE38" s="351"/>
      <c r="BF38" s="352" t="str">
        <f>IF(AZ38&gt;0,IF(AZ38&gt;2,2,AZ38)," ")</f>
        <v xml:space="preserve"> </v>
      </c>
      <c r="BG38" s="353"/>
      <c r="BH38" s="353"/>
      <c r="BI38" s="354"/>
    </row>
    <row r="39" spans="2:61" ht="18.95" customHeight="1">
      <c r="B39" s="344" t="s">
        <v>541</v>
      </c>
      <c r="C39" s="345"/>
      <c r="D39" s="345"/>
      <c r="E39" s="345"/>
      <c r="F39" s="345"/>
      <c r="G39" s="345"/>
      <c r="H39" s="345"/>
      <c r="I39" s="345"/>
      <c r="J39" s="345"/>
      <c r="K39" s="345"/>
      <c r="L39" s="346"/>
      <c r="M39" s="348" t="s">
        <v>542</v>
      </c>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77"/>
      <c r="AY39" s="77"/>
      <c r="AZ39" s="349"/>
      <c r="BA39" s="350"/>
      <c r="BB39" s="68"/>
      <c r="BC39" s="279">
        <v>2</v>
      </c>
      <c r="BD39" s="279"/>
      <c r="BE39" s="351"/>
      <c r="BF39" s="352" t="str">
        <f>IF(AZ39&gt;0,IF(AZ39&gt;2,2,AZ39)," ")</f>
        <v xml:space="preserve"> </v>
      </c>
      <c r="BG39" s="353"/>
      <c r="BH39" s="353"/>
      <c r="BI39" s="354"/>
    </row>
    <row r="40" spans="2:61" ht="18.95" customHeight="1">
      <c r="B40" s="360" t="s">
        <v>543</v>
      </c>
      <c r="C40" s="361"/>
      <c r="D40" s="361"/>
      <c r="E40" s="361"/>
      <c r="F40" s="361"/>
      <c r="G40" s="361"/>
      <c r="H40" s="361"/>
      <c r="I40" s="361"/>
      <c r="J40" s="361"/>
      <c r="K40" s="361"/>
      <c r="L40" s="362"/>
      <c r="M40" s="348" t="s">
        <v>544</v>
      </c>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77"/>
      <c r="AY40" s="77"/>
      <c r="AZ40" s="349"/>
      <c r="BA40" s="350"/>
      <c r="BB40" s="68"/>
      <c r="BC40" s="295">
        <v>2</v>
      </c>
      <c r="BD40" s="295"/>
      <c r="BE40" s="296"/>
      <c r="BF40" s="352" t="str">
        <f>IF(AZ40&gt;0,IF(AZ40&gt;2,2,AZ40)," ")</f>
        <v xml:space="preserve"> </v>
      </c>
      <c r="BG40" s="353"/>
      <c r="BH40" s="353"/>
      <c r="BI40" s="354"/>
    </row>
    <row r="41" spans="2:61" ht="18.95" customHeight="1">
      <c r="B41" s="360" t="s">
        <v>545</v>
      </c>
      <c r="C41" s="361"/>
      <c r="D41" s="361"/>
      <c r="E41" s="361"/>
      <c r="F41" s="361"/>
      <c r="G41" s="361"/>
      <c r="H41" s="361"/>
      <c r="I41" s="361"/>
      <c r="J41" s="361"/>
      <c r="K41" s="361"/>
      <c r="L41" s="362"/>
      <c r="M41" s="348" t="s">
        <v>595</v>
      </c>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77"/>
      <c r="AY41" s="77"/>
      <c r="AZ41" s="349"/>
      <c r="BA41" s="350"/>
      <c r="BB41" s="68"/>
      <c r="BC41" s="295">
        <v>2</v>
      </c>
      <c r="BD41" s="295"/>
      <c r="BE41" s="296"/>
      <c r="BF41" s="352" t="str">
        <f>IF(AZ41&gt;0,IF(AZ41&gt;2,2,AZ41)," ")</f>
        <v xml:space="preserve"> </v>
      </c>
      <c r="BG41" s="353"/>
      <c r="BH41" s="353"/>
      <c r="BI41" s="354"/>
    </row>
    <row r="42" spans="2:61" ht="18.95" customHeight="1">
      <c r="B42" s="344" t="s">
        <v>546</v>
      </c>
      <c r="C42" s="345"/>
      <c r="D42" s="345"/>
      <c r="E42" s="345"/>
      <c r="F42" s="345"/>
      <c r="G42" s="345"/>
      <c r="H42" s="345"/>
      <c r="I42" s="345"/>
      <c r="J42" s="345"/>
      <c r="K42" s="345"/>
      <c r="L42" s="345"/>
      <c r="M42" s="347" t="s">
        <v>591</v>
      </c>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77"/>
      <c r="AY42" s="77"/>
      <c r="AZ42" s="349"/>
      <c r="BA42" s="350"/>
      <c r="BB42" s="68"/>
      <c r="BC42" s="295">
        <v>2</v>
      </c>
      <c r="BD42" s="295"/>
      <c r="BE42" s="296"/>
      <c r="BF42" s="352" t="str">
        <f>IF(AZ42&gt;0,IF(AZ42&gt;2,2,AZ42)," ")</f>
        <v xml:space="preserve"> </v>
      </c>
      <c r="BG42" s="353"/>
      <c r="BH42" s="353"/>
      <c r="BI42" s="354"/>
    </row>
    <row r="43" spans="2:61" s="78" customFormat="1" ht="18.95" customHeight="1">
      <c r="B43" s="148"/>
      <c r="C43" s="149"/>
      <c r="D43" s="149"/>
      <c r="E43" s="149"/>
      <c r="F43" s="149"/>
      <c r="G43" s="152"/>
      <c r="H43" s="152"/>
      <c r="I43" s="152"/>
      <c r="J43" s="152"/>
      <c r="K43" s="152"/>
      <c r="L43" s="152"/>
      <c r="M43" s="152"/>
      <c r="N43" s="152"/>
      <c r="O43" s="152"/>
      <c r="P43" s="152"/>
      <c r="Q43" s="152"/>
      <c r="R43" s="152"/>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355"/>
      <c r="AY43" s="355"/>
      <c r="AZ43" s="355"/>
      <c r="BA43" s="356"/>
      <c r="BB43" s="357" t="s">
        <v>166</v>
      </c>
      <c r="BC43" s="357"/>
      <c r="BD43" s="357"/>
      <c r="BE43" s="357"/>
      <c r="BF43" s="358">
        <f>SUM(BF38:BI42)</f>
        <v>0</v>
      </c>
      <c r="BG43" s="358"/>
      <c r="BH43" s="358"/>
      <c r="BI43" s="359"/>
    </row>
    <row r="44" spans="2:61" s="78" customFormat="1" ht="26.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367" t="s">
        <v>566</v>
      </c>
      <c r="BB44" s="367"/>
      <c r="BC44" s="367"/>
      <c r="BD44" s="367"/>
      <c r="BE44" s="367"/>
      <c r="BF44" s="367"/>
      <c r="BG44" s="44"/>
      <c r="BH44" s="44"/>
      <c r="BI44" s="44"/>
    </row>
    <row r="45" spans="2:61" s="78" customFormat="1" ht="26.25" hidden="1" customHeight="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72"/>
      <c r="BB45" s="172"/>
      <c r="BC45" s="172"/>
      <c r="BD45" s="172"/>
      <c r="BE45" s="172"/>
      <c r="BF45" s="172"/>
      <c r="BG45" s="44"/>
      <c r="BH45" s="44"/>
      <c r="BI45" s="44"/>
    </row>
    <row r="46" spans="2:61" s="78" customFormat="1" ht="15" customHeight="1">
      <c r="B46" s="141"/>
      <c r="C46" s="141"/>
      <c r="D46" s="141"/>
      <c r="E46" s="141"/>
      <c r="F46" s="141"/>
      <c r="G46" s="141"/>
      <c r="H46" s="141"/>
      <c r="I46" s="141"/>
      <c r="J46" s="141"/>
      <c r="K46" s="141"/>
      <c r="L46" s="141"/>
      <c r="M46" s="141"/>
      <c r="N46" s="141"/>
      <c r="O46" s="141"/>
      <c r="P46" s="141"/>
      <c r="Q46" s="141"/>
      <c r="R46" s="142"/>
      <c r="S46" s="142"/>
      <c r="T46" s="141"/>
      <c r="U46" s="141"/>
      <c r="V46" s="141"/>
      <c r="W46" s="141"/>
      <c r="X46" s="141"/>
      <c r="Y46" s="141"/>
      <c r="Z46" s="141"/>
      <c r="AA46" s="141"/>
      <c r="AB46" s="141"/>
      <c r="AC46" s="141"/>
      <c r="AD46" s="141"/>
      <c r="AE46" s="141"/>
      <c r="AF46" s="141"/>
      <c r="AG46" s="141"/>
      <c r="AH46" s="141"/>
      <c r="AI46" s="141"/>
      <c r="AJ46" s="141"/>
      <c r="AK46" s="142"/>
      <c r="AL46" s="142"/>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row>
    <row r="47" spans="2:61" s="82" customFormat="1" ht="15" customHeight="1">
      <c r="B47" s="222" t="s">
        <v>583</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row>
    <row r="48" spans="2:61" s="78" customFormat="1" ht="12.95" customHeight="1">
      <c r="B48" s="45"/>
      <c r="C48" s="368" t="s">
        <v>216</v>
      </c>
      <c r="D48" s="368"/>
      <c r="E48" s="368"/>
      <c r="F48" s="368"/>
      <c r="G48" s="368"/>
      <c r="H48" s="368"/>
      <c r="I48" s="368"/>
      <c r="J48" s="368"/>
      <c r="K48" s="368"/>
      <c r="L48" s="368"/>
      <c r="M48" s="369" t="str">
        <f>AG4</f>
        <v>محمدي ن‍ژاد</v>
      </c>
      <c r="N48" s="369"/>
      <c r="O48" s="369"/>
      <c r="P48" s="369"/>
      <c r="Q48" s="369"/>
      <c r="R48" s="369"/>
      <c r="S48" s="369"/>
      <c r="T48" s="369"/>
      <c r="U48" s="369"/>
      <c r="V48" s="368" t="s">
        <v>86</v>
      </c>
      <c r="W48" s="368"/>
      <c r="X48" s="368"/>
      <c r="Y48" s="368"/>
      <c r="Z48" s="368"/>
      <c r="AA48" s="368"/>
      <c r="AB48" s="369">
        <f>AY4</f>
        <v>11111111</v>
      </c>
      <c r="AC48" s="369"/>
      <c r="AD48" s="369"/>
      <c r="AE48" s="369"/>
      <c r="AF48" s="369"/>
      <c r="AG48" s="369"/>
      <c r="AH48" s="369"/>
      <c r="AI48" s="369"/>
      <c r="AJ48" s="369"/>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row>
    <row r="49" spans="2:61" ht="12.95" customHeight="1">
      <c r="B49" s="363" t="s">
        <v>548</v>
      </c>
      <c r="C49" s="364"/>
      <c r="D49" s="364"/>
      <c r="E49" s="364"/>
      <c r="F49" s="364"/>
      <c r="G49" s="364"/>
      <c r="H49" s="364"/>
      <c r="I49" s="364"/>
      <c r="J49" s="364"/>
      <c r="K49" s="364"/>
      <c r="L49" s="364"/>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row>
    <row r="50" spans="2:61" ht="12.95" customHeight="1">
      <c r="B50" s="365" t="s">
        <v>220</v>
      </c>
      <c r="C50" s="366"/>
      <c r="D50" s="366"/>
      <c r="E50" s="366"/>
      <c r="F50" s="366"/>
      <c r="G50" s="366"/>
      <c r="H50" s="366"/>
      <c r="I50" s="366"/>
      <c r="J50" s="366"/>
      <c r="K50" s="366"/>
      <c r="L50" s="366"/>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366"/>
      <c r="BA50" s="366"/>
      <c r="BB50" s="47"/>
      <c r="BC50" s="47"/>
      <c r="BD50" s="47"/>
      <c r="BE50" s="47"/>
      <c r="BF50" s="47"/>
      <c r="BG50" s="47"/>
      <c r="BH50" s="47"/>
      <c r="BI50" s="48"/>
    </row>
    <row r="51" spans="2:61" ht="12" customHeight="1">
      <c r="B51" s="326" t="s">
        <v>219</v>
      </c>
      <c r="C51" s="327"/>
      <c r="D51" s="327"/>
      <c r="E51" s="327"/>
      <c r="F51" s="327"/>
      <c r="G51" s="327"/>
      <c r="H51" s="327"/>
      <c r="I51" s="327"/>
      <c r="J51" s="327"/>
      <c r="K51" s="327"/>
      <c r="L51" s="328"/>
      <c r="M51" s="329" t="s">
        <v>225</v>
      </c>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1"/>
      <c r="AZ51" s="332" t="s">
        <v>276</v>
      </c>
      <c r="BA51" s="333"/>
      <c r="BB51" s="334" t="s">
        <v>211</v>
      </c>
      <c r="BC51" s="334"/>
      <c r="BD51" s="334"/>
      <c r="BE51" s="334"/>
      <c r="BF51" s="334" t="s">
        <v>212</v>
      </c>
      <c r="BG51" s="334"/>
      <c r="BH51" s="334"/>
      <c r="BI51" s="335"/>
    </row>
    <row r="52" spans="2:61" ht="12" customHeight="1">
      <c r="B52" s="376" t="s">
        <v>547</v>
      </c>
      <c r="C52" s="377"/>
      <c r="D52" s="377"/>
      <c r="E52" s="377"/>
      <c r="F52" s="377"/>
      <c r="G52" s="377"/>
      <c r="H52" s="377"/>
      <c r="I52" s="377"/>
      <c r="J52" s="377"/>
      <c r="K52" s="377"/>
      <c r="L52" s="377"/>
      <c r="M52" s="377"/>
      <c r="N52" s="378"/>
      <c r="O52" s="382" t="s">
        <v>588</v>
      </c>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79"/>
      <c r="AW52" s="79"/>
      <c r="AX52" s="79"/>
      <c r="AY52" s="79"/>
      <c r="AZ52" s="383"/>
      <c r="BA52" s="384"/>
      <c r="BB52" s="72">
        <f>AZ52/10</f>
        <v>0</v>
      </c>
      <c r="BC52" s="387">
        <v>1</v>
      </c>
      <c r="BD52" s="387"/>
      <c r="BE52" s="388"/>
      <c r="BF52" s="391" t="str">
        <f>IF(BB52&gt;0,IF(BB52&gt;1,1,BB52)," ")</f>
        <v xml:space="preserve"> </v>
      </c>
      <c r="BG52" s="392"/>
      <c r="BH52" s="392"/>
      <c r="BI52" s="393"/>
    </row>
    <row r="53" spans="2:61" ht="12" customHeight="1">
      <c r="B53" s="379"/>
      <c r="C53" s="380"/>
      <c r="D53" s="380"/>
      <c r="E53" s="380"/>
      <c r="F53" s="380"/>
      <c r="G53" s="380"/>
      <c r="H53" s="380"/>
      <c r="I53" s="380"/>
      <c r="J53" s="380"/>
      <c r="K53" s="380"/>
      <c r="L53" s="380"/>
      <c r="M53" s="380"/>
      <c r="N53" s="381"/>
      <c r="O53" s="398"/>
      <c r="P53" s="399"/>
      <c r="Q53" s="399"/>
      <c r="R53" s="399"/>
      <c r="S53" s="399"/>
      <c r="T53" s="399"/>
      <c r="U53" s="399"/>
      <c r="V53" s="399"/>
      <c r="W53" s="399"/>
      <c r="X53" s="399"/>
      <c r="Y53" s="151" t="s">
        <v>85</v>
      </c>
      <c r="Z53" s="397"/>
      <c r="AA53" s="397"/>
      <c r="AB53" s="71" t="s">
        <v>87</v>
      </c>
      <c r="AC53" s="397"/>
      <c r="AD53" s="397"/>
      <c r="AE53" s="71" t="s">
        <v>87</v>
      </c>
      <c r="AF53" s="76"/>
      <c r="AG53" s="408">
        <v>139</v>
      </c>
      <c r="AH53" s="408"/>
      <c r="AI53" s="73"/>
      <c r="AJ53" s="397"/>
      <c r="AK53" s="397"/>
      <c r="AL53" s="397"/>
      <c r="AM53" s="397"/>
      <c r="AN53" s="397"/>
      <c r="AO53" s="397"/>
      <c r="AP53" s="151" t="s">
        <v>85</v>
      </c>
      <c r="AQ53" s="397"/>
      <c r="AR53" s="397"/>
      <c r="AS53" s="71" t="s">
        <v>87</v>
      </c>
      <c r="AT53" s="397"/>
      <c r="AU53" s="397"/>
      <c r="AV53" s="71" t="s">
        <v>87</v>
      </c>
      <c r="AW53" s="76"/>
      <c r="AX53" s="408">
        <v>139</v>
      </c>
      <c r="AY53" s="408"/>
      <c r="AZ53" s="385"/>
      <c r="BA53" s="386"/>
      <c r="BB53" s="69"/>
      <c r="BC53" s="389"/>
      <c r="BD53" s="389"/>
      <c r="BE53" s="390"/>
      <c r="BF53" s="394"/>
      <c r="BG53" s="395"/>
      <c r="BH53" s="395"/>
      <c r="BI53" s="396"/>
    </row>
    <row r="54" spans="2:61" ht="12" customHeight="1">
      <c r="B54" s="371" t="s">
        <v>549</v>
      </c>
      <c r="C54" s="372"/>
      <c r="D54" s="372"/>
      <c r="E54" s="372"/>
      <c r="F54" s="372"/>
      <c r="G54" s="372"/>
      <c r="H54" s="372"/>
      <c r="I54" s="372"/>
      <c r="J54" s="372"/>
      <c r="K54" s="372"/>
      <c r="L54" s="372"/>
      <c r="M54" s="372"/>
      <c r="N54" s="373"/>
      <c r="O54" s="374" t="s">
        <v>596</v>
      </c>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58"/>
      <c r="AU54" s="58"/>
      <c r="AV54" s="58"/>
      <c r="AW54" s="58"/>
      <c r="AX54" s="58"/>
      <c r="AY54" s="58"/>
      <c r="AZ54" s="403"/>
      <c r="BA54" s="404"/>
      <c r="BB54" s="68"/>
      <c r="BC54" s="387">
        <v>1</v>
      </c>
      <c r="BD54" s="387"/>
      <c r="BE54" s="388"/>
      <c r="BF54" s="405" t="str">
        <f>IF(AZ54&gt;0,IF(AZ54&gt;1,1,AZ54)," ")</f>
        <v xml:space="preserve"> </v>
      </c>
      <c r="BG54" s="406"/>
      <c r="BH54" s="406"/>
      <c r="BI54" s="407"/>
    </row>
    <row r="55" spans="2:61" ht="15" customHeight="1">
      <c r="B55" s="148"/>
      <c r="C55" s="149"/>
      <c r="D55" s="149"/>
      <c r="E55" s="149"/>
      <c r="F55" s="149"/>
      <c r="G55" s="152"/>
      <c r="H55" s="152"/>
      <c r="I55" s="152"/>
      <c r="J55" s="152"/>
      <c r="K55" s="152"/>
      <c r="L55" s="152"/>
      <c r="M55" s="152"/>
      <c r="N55" s="152"/>
      <c r="O55" s="152"/>
      <c r="P55" s="152"/>
      <c r="Q55" s="152"/>
      <c r="R55" s="152"/>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7"/>
      <c r="BB55" s="357" t="s">
        <v>166</v>
      </c>
      <c r="BC55" s="357"/>
      <c r="BD55" s="357"/>
      <c r="BE55" s="357"/>
      <c r="BF55" s="400">
        <f>SUM(BF50:BI54)</f>
        <v>0</v>
      </c>
      <c r="BG55" s="401"/>
      <c r="BH55" s="401"/>
      <c r="BI55" s="402"/>
    </row>
    <row r="56" spans="2:61" ht="12" customHeight="1">
      <c r="B56" s="275" t="s">
        <v>221</v>
      </c>
      <c r="C56" s="276"/>
      <c r="D56" s="276"/>
      <c r="E56" s="276"/>
      <c r="F56" s="276"/>
      <c r="G56" s="366"/>
      <c r="H56" s="366"/>
      <c r="I56" s="366"/>
      <c r="J56" s="366"/>
      <c r="K56" s="366"/>
      <c r="L56" s="366"/>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343"/>
      <c r="BC56" s="343"/>
      <c r="BD56" s="343"/>
      <c r="BE56" s="343"/>
      <c r="BF56" s="343"/>
      <c r="BG56" s="343"/>
      <c r="BH56" s="343"/>
      <c r="BI56" s="409"/>
    </row>
    <row r="57" spans="2:61" ht="12" customHeight="1">
      <c r="B57" s="410" t="s">
        <v>222</v>
      </c>
      <c r="C57" s="411"/>
      <c r="D57" s="411"/>
      <c r="E57" s="411"/>
      <c r="F57" s="411"/>
      <c r="G57" s="411"/>
      <c r="H57" s="411"/>
      <c r="I57" s="411"/>
      <c r="J57" s="411"/>
      <c r="K57" s="411"/>
      <c r="L57" s="411"/>
      <c r="M57" s="411"/>
      <c r="N57" s="411"/>
      <c r="O57" s="411"/>
      <c r="P57" s="412"/>
      <c r="Q57" s="416" t="s">
        <v>277</v>
      </c>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50"/>
      <c r="AV57" s="50"/>
      <c r="AW57" s="50"/>
      <c r="AX57" s="418" t="s">
        <v>211</v>
      </c>
      <c r="AY57" s="418"/>
      <c r="AZ57" s="418"/>
      <c r="BA57" s="418"/>
      <c r="BB57" s="418" t="s">
        <v>211</v>
      </c>
      <c r="BC57" s="418"/>
      <c r="BD57" s="418"/>
      <c r="BE57" s="418"/>
      <c r="BF57" s="418" t="s">
        <v>212</v>
      </c>
      <c r="BG57" s="418"/>
      <c r="BH57" s="418"/>
      <c r="BI57" s="419"/>
    </row>
    <row r="58" spans="2:61" ht="12" customHeight="1">
      <c r="B58" s="413"/>
      <c r="C58" s="414"/>
      <c r="D58" s="414"/>
      <c r="E58" s="414"/>
      <c r="F58" s="414"/>
      <c r="G58" s="414"/>
      <c r="H58" s="414"/>
      <c r="I58" s="414"/>
      <c r="J58" s="414"/>
      <c r="K58" s="414"/>
      <c r="L58" s="414"/>
      <c r="M58" s="414"/>
      <c r="N58" s="414"/>
      <c r="O58" s="414"/>
      <c r="P58" s="415"/>
      <c r="Q58" s="420" t="s">
        <v>254</v>
      </c>
      <c r="R58" s="421"/>
      <c r="S58" s="421"/>
      <c r="T58" s="421"/>
      <c r="U58" s="421"/>
      <c r="V58" s="421"/>
      <c r="W58" s="421"/>
      <c r="X58" s="421"/>
      <c r="Y58" s="421"/>
      <c r="Z58" s="421"/>
      <c r="AA58" s="421"/>
      <c r="AB58" s="421"/>
      <c r="AC58" s="421"/>
      <c r="AD58" s="421"/>
      <c r="AE58" s="422"/>
      <c r="AF58" s="423"/>
      <c r="AG58" s="423"/>
      <c r="AH58" s="423"/>
      <c r="AI58" s="423"/>
      <c r="AJ58" s="423"/>
      <c r="AK58" s="423"/>
      <c r="AL58" s="423"/>
      <c r="AM58" s="140" t="s">
        <v>85</v>
      </c>
      <c r="AN58" s="423"/>
      <c r="AO58" s="423"/>
      <c r="AP58" s="423"/>
      <c r="AQ58" s="2" t="s">
        <v>87</v>
      </c>
      <c r="AR58" s="423"/>
      <c r="AS58" s="423"/>
      <c r="AT58" s="2" t="s">
        <v>87</v>
      </c>
      <c r="AU58" s="74"/>
      <c r="AV58" s="218">
        <v>139</v>
      </c>
      <c r="AW58" s="424"/>
      <c r="AX58" s="51">
        <f>IF(AF58&gt;0,3.5,0)</f>
        <v>0</v>
      </c>
      <c r="AY58" s="387">
        <v>7</v>
      </c>
      <c r="AZ58" s="387"/>
      <c r="BA58" s="388"/>
      <c r="BB58" s="425">
        <v>5</v>
      </c>
      <c r="BC58" s="387"/>
      <c r="BD58" s="387"/>
      <c r="BE58" s="388"/>
      <c r="BF58" s="391">
        <f>IF(AX58+AX59+AX60+AX61+AX62+AX63+AX64+AX65+AX66+AX67+AX68+AX69+AX70+AX71+AX72&gt;5,5,AX58+AX59+AX60+AX61+AX62+AX63+AX64+AX65+AX66+AX67+AX68+AX69+AX70+AX71+AX72)</f>
        <v>0</v>
      </c>
      <c r="BG58" s="392"/>
      <c r="BH58" s="392"/>
      <c r="BI58" s="393"/>
    </row>
    <row r="59" spans="2:61" ht="12" customHeight="1">
      <c r="B59" s="413"/>
      <c r="C59" s="414"/>
      <c r="D59" s="414"/>
      <c r="E59" s="414"/>
      <c r="F59" s="414"/>
      <c r="G59" s="414"/>
      <c r="H59" s="414"/>
      <c r="I59" s="414"/>
      <c r="J59" s="414"/>
      <c r="K59" s="414"/>
      <c r="L59" s="414"/>
      <c r="M59" s="414"/>
      <c r="N59" s="414"/>
      <c r="O59" s="414"/>
      <c r="P59" s="415"/>
      <c r="Q59" s="433" t="s">
        <v>255</v>
      </c>
      <c r="R59" s="434"/>
      <c r="S59" s="434"/>
      <c r="T59" s="434"/>
      <c r="U59" s="434"/>
      <c r="V59" s="434"/>
      <c r="W59" s="434"/>
      <c r="X59" s="434"/>
      <c r="Y59" s="434"/>
      <c r="Z59" s="434"/>
      <c r="AA59" s="434"/>
      <c r="AB59" s="434"/>
      <c r="AC59" s="434"/>
      <c r="AD59" s="434"/>
      <c r="AE59" s="435"/>
      <c r="AF59" s="423"/>
      <c r="AG59" s="423"/>
      <c r="AH59" s="423"/>
      <c r="AI59" s="423"/>
      <c r="AJ59" s="423"/>
      <c r="AK59" s="423"/>
      <c r="AL59" s="423"/>
      <c r="AM59" s="140" t="s">
        <v>85</v>
      </c>
      <c r="AN59" s="423"/>
      <c r="AO59" s="423"/>
      <c r="AP59" s="423"/>
      <c r="AQ59" s="2" t="s">
        <v>87</v>
      </c>
      <c r="AR59" s="423"/>
      <c r="AS59" s="423"/>
      <c r="AT59" s="2" t="s">
        <v>87</v>
      </c>
      <c r="AU59" s="74"/>
      <c r="AV59" s="218">
        <v>139</v>
      </c>
      <c r="AW59" s="424"/>
      <c r="AX59" s="52">
        <f>IF(AF59&gt;0,3.5,0)</f>
        <v>0</v>
      </c>
      <c r="AY59" s="389"/>
      <c r="AZ59" s="389"/>
      <c r="BA59" s="390"/>
      <c r="BB59" s="426"/>
      <c r="BC59" s="427"/>
      <c r="BD59" s="427"/>
      <c r="BE59" s="428"/>
      <c r="BF59" s="430"/>
      <c r="BG59" s="431"/>
      <c r="BH59" s="431"/>
      <c r="BI59" s="432"/>
    </row>
    <row r="60" spans="2:61" ht="12" customHeight="1">
      <c r="B60" s="413"/>
      <c r="C60" s="414"/>
      <c r="D60" s="414"/>
      <c r="E60" s="414"/>
      <c r="F60" s="414"/>
      <c r="G60" s="414"/>
      <c r="H60" s="414"/>
      <c r="I60" s="414"/>
      <c r="J60" s="414"/>
      <c r="K60" s="414"/>
      <c r="L60" s="414"/>
      <c r="M60" s="414"/>
      <c r="N60" s="414"/>
      <c r="O60" s="414"/>
      <c r="P60" s="415"/>
      <c r="Q60" s="436" t="s">
        <v>256</v>
      </c>
      <c r="R60" s="437"/>
      <c r="S60" s="437"/>
      <c r="T60" s="437"/>
      <c r="U60" s="437"/>
      <c r="V60" s="437"/>
      <c r="W60" s="437"/>
      <c r="X60" s="437"/>
      <c r="Y60" s="437"/>
      <c r="Z60" s="437"/>
      <c r="AA60" s="437"/>
      <c r="AB60" s="437"/>
      <c r="AC60" s="437"/>
      <c r="AD60" s="437"/>
      <c r="AE60" s="438"/>
      <c r="AF60" s="423"/>
      <c r="AG60" s="423"/>
      <c r="AH60" s="423"/>
      <c r="AI60" s="423"/>
      <c r="AJ60" s="423"/>
      <c r="AK60" s="423"/>
      <c r="AL60" s="423"/>
      <c r="AM60" s="140" t="s">
        <v>85</v>
      </c>
      <c r="AN60" s="423"/>
      <c r="AO60" s="423"/>
      <c r="AP60" s="423"/>
      <c r="AQ60" s="2" t="s">
        <v>87</v>
      </c>
      <c r="AR60" s="423"/>
      <c r="AS60" s="423"/>
      <c r="AT60" s="2" t="s">
        <v>87</v>
      </c>
      <c r="AU60" s="74"/>
      <c r="AV60" s="218">
        <v>139</v>
      </c>
      <c r="AW60" s="424"/>
      <c r="AX60" s="51">
        <f>IF(AF60&gt;0,3,0)</f>
        <v>0</v>
      </c>
      <c r="AY60" s="387">
        <v>6</v>
      </c>
      <c r="AZ60" s="387"/>
      <c r="BA60" s="388"/>
      <c r="BB60" s="426"/>
      <c r="BC60" s="427"/>
      <c r="BD60" s="427"/>
      <c r="BE60" s="428"/>
      <c r="BF60" s="430"/>
      <c r="BG60" s="431"/>
      <c r="BH60" s="431"/>
      <c r="BI60" s="432"/>
    </row>
    <row r="61" spans="2:61" ht="12" customHeight="1">
      <c r="B61" s="413"/>
      <c r="C61" s="414"/>
      <c r="D61" s="414"/>
      <c r="E61" s="414"/>
      <c r="F61" s="414"/>
      <c r="G61" s="414"/>
      <c r="H61" s="414"/>
      <c r="I61" s="414"/>
      <c r="J61" s="414"/>
      <c r="K61" s="414"/>
      <c r="L61" s="414"/>
      <c r="M61" s="414"/>
      <c r="N61" s="414"/>
      <c r="O61" s="414"/>
      <c r="P61" s="415"/>
      <c r="Q61" s="433" t="s">
        <v>554</v>
      </c>
      <c r="R61" s="434"/>
      <c r="S61" s="434"/>
      <c r="T61" s="434"/>
      <c r="U61" s="434"/>
      <c r="V61" s="434"/>
      <c r="W61" s="434"/>
      <c r="X61" s="434"/>
      <c r="Y61" s="434"/>
      <c r="Z61" s="434"/>
      <c r="AA61" s="434"/>
      <c r="AB61" s="434"/>
      <c r="AC61" s="434"/>
      <c r="AD61" s="434"/>
      <c r="AE61" s="435"/>
      <c r="AF61" s="423"/>
      <c r="AG61" s="423"/>
      <c r="AH61" s="423"/>
      <c r="AI61" s="423"/>
      <c r="AJ61" s="423"/>
      <c r="AK61" s="423"/>
      <c r="AL61" s="423"/>
      <c r="AM61" s="140" t="s">
        <v>85</v>
      </c>
      <c r="AN61" s="423"/>
      <c r="AO61" s="423"/>
      <c r="AP61" s="423"/>
      <c r="AQ61" s="2" t="s">
        <v>87</v>
      </c>
      <c r="AR61" s="423"/>
      <c r="AS61" s="423"/>
      <c r="AT61" s="2" t="s">
        <v>87</v>
      </c>
      <c r="AU61" s="74"/>
      <c r="AV61" s="218">
        <v>139</v>
      </c>
      <c r="AW61" s="424"/>
      <c r="AX61" s="52">
        <f>IF(AF61&gt;0,3,0)</f>
        <v>0</v>
      </c>
      <c r="AY61" s="427"/>
      <c r="AZ61" s="427"/>
      <c r="BA61" s="428"/>
      <c r="BB61" s="426"/>
      <c r="BC61" s="427"/>
      <c r="BD61" s="427"/>
      <c r="BE61" s="428"/>
      <c r="BF61" s="430"/>
      <c r="BG61" s="431"/>
      <c r="BH61" s="431"/>
      <c r="BI61" s="432"/>
    </row>
    <row r="62" spans="2:61" ht="12" customHeight="1">
      <c r="B62" s="439" t="s">
        <v>223</v>
      </c>
      <c r="C62" s="440"/>
      <c r="D62" s="440"/>
      <c r="E62" s="440"/>
      <c r="F62" s="440"/>
      <c r="G62" s="440"/>
      <c r="H62" s="440"/>
      <c r="I62" s="440"/>
      <c r="J62" s="440"/>
      <c r="K62" s="440"/>
      <c r="L62" s="440"/>
      <c r="M62" s="440"/>
      <c r="N62" s="440"/>
      <c r="O62" s="440"/>
      <c r="P62" s="441"/>
      <c r="Q62" s="436" t="s">
        <v>257</v>
      </c>
      <c r="R62" s="437"/>
      <c r="S62" s="437"/>
      <c r="T62" s="437"/>
      <c r="U62" s="437"/>
      <c r="V62" s="437"/>
      <c r="W62" s="437"/>
      <c r="X62" s="437"/>
      <c r="Y62" s="437"/>
      <c r="Z62" s="437"/>
      <c r="AA62" s="437"/>
      <c r="AB62" s="437"/>
      <c r="AC62" s="437"/>
      <c r="AD62" s="437"/>
      <c r="AE62" s="438"/>
      <c r="AF62" s="423"/>
      <c r="AG62" s="423"/>
      <c r="AH62" s="423"/>
      <c r="AI62" s="423"/>
      <c r="AJ62" s="423"/>
      <c r="AK62" s="423"/>
      <c r="AL62" s="423"/>
      <c r="AM62" s="140" t="s">
        <v>85</v>
      </c>
      <c r="AN62" s="423"/>
      <c r="AO62" s="423"/>
      <c r="AP62" s="423"/>
      <c r="AQ62" s="2" t="s">
        <v>87</v>
      </c>
      <c r="AR62" s="423"/>
      <c r="AS62" s="423"/>
      <c r="AT62" s="2" t="s">
        <v>87</v>
      </c>
      <c r="AU62" s="74"/>
      <c r="AV62" s="218">
        <v>139</v>
      </c>
      <c r="AW62" s="424"/>
      <c r="AX62" s="51">
        <f>IF(AF62&gt;0,2,0)</f>
        <v>0</v>
      </c>
      <c r="AY62" s="387">
        <v>4</v>
      </c>
      <c r="AZ62" s="387"/>
      <c r="BA62" s="388"/>
      <c r="BB62" s="426"/>
      <c r="BC62" s="427"/>
      <c r="BD62" s="427"/>
      <c r="BE62" s="428"/>
      <c r="BF62" s="430"/>
      <c r="BG62" s="431"/>
      <c r="BH62" s="431"/>
      <c r="BI62" s="432"/>
    </row>
    <row r="63" spans="2:61" ht="12" customHeight="1">
      <c r="B63" s="439"/>
      <c r="C63" s="440"/>
      <c r="D63" s="440"/>
      <c r="E63" s="440"/>
      <c r="F63" s="440"/>
      <c r="G63" s="440"/>
      <c r="H63" s="440"/>
      <c r="I63" s="440"/>
      <c r="J63" s="440"/>
      <c r="K63" s="440"/>
      <c r="L63" s="440"/>
      <c r="M63" s="440"/>
      <c r="N63" s="440"/>
      <c r="O63" s="440"/>
      <c r="P63" s="441"/>
      <c r="Q63" s="445" t="s">
        <v>555</v>
      </c>
      <c r="R63" s="446"/>
      <c r="S63" s="446"/>
      <c r="T63" s="446"/>
      <c r="U63" s="446"/>
      <c r="V63" s="446"/>
      <c r="W63" s="446"/>
      <c r="X63" s="446"/>
      <c r="Y63" s="446"/>
      <c r="Z63" s="446"/>
      <c r="AA63" s="446"/>
      <c r="AB63" s="446"/>
      <c r="AC63" s="446"/>
      <c r="AD63" s="446"/>
      <c r="AE63" s="447"/>
      <c r="AF63" s="423"/>
      <c r="AG63" s="423"/>
      <c r="AH63" s="423"/>
      <c r="AI63" s="423"/>
      <c r="AJ63" s="423"/>
      <c r="AK63" s="423"/>
      <c r="AL63" s="423"/>
      <c r="AM63" s="140" t="s">
        <v>85</v>
      </c>
      <c r="AN63" s="423"/>
      <c r="AO63" s="423"/>
      <c r="AP63" s="423"/>
      <c r="AQ63" s="2" t="s">
        <v>87</v>
      </c>
      <c r="AR63" s="423"/>
      <c r="AS63" s="423"/>
      <c r="AT63" s="2" t="s">
        <v>87</v>
      </c>
      <c r="AU63" s="74"/>
      <c r="AV63" s="218">
        <v>139</v>
      </c>
      <c r="AW63" s="424"/>
      <c r="AX63" s="52">
        <f>IF(AF63&gt;0,2,0)</f>
        <v>0</v>
      </c>
      <c r="AY63" s="427"/>
      <c r="AZ63" s="427"/>
      <c r="BA63" s="428"/>
      <c r="BB63" s="426"/>
      <c r="BC63" s="427"/>
      <c r="BD63" s="427"/>
      <c r="BE63" s="428"/>
      <c r="BF63" s="430"/>
      <c r="BG63" s="431"/>
      <c r="BH63" s="431"/>
      <c r="BI63" s="432"/>
    </row>
    <row r="64" spans="2:61" ht="12" customHeight="1">
      <c r="B64" s="439"/>
      <c r="C64" s="440"/>
      <c r="D64" s="440"/>
      <c r="E64" s="440"/>
      <c r="F64" s="440"/>
      <c r="G64" s="440"/>
      <c r="H64" s="440"/>
      <c r="I64" s="440"/>
      <c r="J64" s="440"/>
      <c r="K64" s="440"/>
      <c r="L64" s="440"/>
      <c r="M64" s="440"/>
      <c r="N64" s="440"/>
      <c r="O64" s="440"/>
      <c r="P64" s="441"/>
      <c r="Q64" s="436" t="s">
        <v>259</v>
      </c>
      <c r="R64" s="437"/>
      <c r="S64" s="437"/>
      <c r="T64" s="437"/>
      <c r="U64" s="437"/>
      <c r="V64" s="437"/>
      <c r="W64" s="437"/>
      <c r="X64" s="437"/>
      <c r="Y64" s="437"/>
      <c r="Z64" s="437"/>
      <c r="AA64" s="437"/>
      <c r="AB64" s="437"/>
      <c r="AC64" s="437"/>
      <c r="AD64" s="437"/>
      <c r="AE64" s="438"/>
      <c r="AF64" s="423"/>
      <c r="AG64" s="423"/>
      <c r="AH64" s="423"/>
      <c r="AI64" s="423"/>
      <c r="AJ64" s="423"/>
      <c r="AK64" s="423"/>
      <c r="AL64" s="423"/>
      <c r="AM64" s="140" t="s">
        <v>85</v>
      </c>
      <c r="AN64" s="423"/>
      <c r="AO64" s="423"/>
      <c r="AP64" s="423"/>
      <c r="AQ64" s="2" t="s">
        <v>87</v>
      </c>
      <c r="AR64" s="423"/>
      <c r="AS64" s="423"/>
      <c r="AT64" s="2" t="s">
        <v>87</v>
      </c>
      <c r="AU64" s="74"/>
      <c r="AV64" s="218">
        <v>139</v>
      </c>
      <c r="AW64" s="424"/>
      <c r="AX64" s="51">
        <f>IF(AF64&gt;0,1.5,0)</f>
        <v>0</v>
      </c>
      <c r="AY64" s="387">
        <v>3</v>
      </c>
      <c r="AZ64" s="387"/>
      <c r="BA64" s="388"/>
      <c r="BB64" s="426"/>
      <c r="BC64" s="427"/>
      <c r="BD64" s="427"/>
      <c r="BE64" s="428"/>
      <c r="BF64" s="430"/>
      <c r="BG64" s="431"/>
      <c r="BH64" s="431"/>
      <c r="BI64" s="432"/>
    </row>
    <row r="65" spans="2:61" ht="12" customHeight="1">
      <c r="B65" s="439"/>
      <c r="C65" s="440"/>
      <c r="D65" s="440"/>
      <c r="E65" s="440"/>
      <c r="F65" s="440"/>
      <c r="G65" s="440"/>
      <c r="H65" s="440"/>
      <c r="I65" s="440"/>
      <c r="J65" s="440"/>
      <c r="K65" s="440"/>
      <c r="L65" s="440"/>
      <c r="M65" s="440"/>
      <c r="N65" s="440"/>
      <c r="O65" s="440"/>
      <c r="P65" s="441"/>
      <c r="Q65" s="433" t="s">
        <v>556</v>
      </c>
      <c r="R65" s="434"/>
      <c r="S65" s="434"/>
      <c r="T65" s="434"/>
      <c r="U65" s="434"/>
      <c r="V65" s="434"/>
      <c r="W65" s="434"/>
      <c r="X65" s="434"/>
      <c r="Y65" s="434"/>
      <c r="Z65" s="434"/>
      <c r="AA65" s="434"/>
      <c r="AB65" s="434"/>
      <c r="AC65" s="434"/>
      <c r="AD65" s="434"/>
      <c r="AE65" s="435"/>
      <c r="AF65" s="423"/>
      <c r="AG65" s="423"/>
      <c r="AH65" s="423"/>
      <c r="AI65" s="423"/>
      <c r="AJ65" s="423"/>
      <c r="AK65" s="423"/>
      <c r="AL65" s="423"/>
      <c r="AM65" s="140" t="s">
        <v>85</v>
      </c>
      <c r="AN65" s="423"/>
      <c r="AO65" s="423"/>
      <c r="AP65" s="423"/>
      <c r="AQ65" s="2" t="s">
        <v>87</v>
      </c>
      <c r="AR65" s="423"/>
      <c r="AS65" s="423"/>
      <c r="AT65" s="2" t="s">
        <v>87</v>
      </c>
      <c r="AU65" s="74"/>
      <c r="AV65" s="218">
        <v>139</v>
      </c>
      <c r="AW65" s="424"/>
      <c r="AX65" s="52">
        <f>IF(AF65&gt;0,1.5,0)</f>
        <v>0</v>
      </c>
      <c r="AY65" s="389"/>
      <c r="AZ65" s="389"/>
      <c r="BA65" s="390"/>
      <c r="BB65" s="426"/>
      <c r="BC65" s="427"/>
      <c r="BD65" s="427"/>
      <c r="BE65" s="428"/>
      <c r="BF65" s="430"/>
      <c r="BG65" s="431"/>
      <c r="BH65" s="431"/>
      <c r="BI65" s="432"/>
    </row>
    <row r="66" spans="2:61" ht="12" customHeight="1">
      <c r="B66" s="439"/>
      <c r="C66" s="440"/>
      <c r="D66" s="440"/>
      <c r="E66" s="440"/>
      <c r="F66" s="440"/>
      <c r="G66" s="440"/>
      <c r="H66" s="440"/>
      <c r="I66" s="440"/>
      <c r="J66" s="440"/>
      <c r="K66" s="440"/>
      <c r="L66" s="440"/>
      <c r="M66" s="440"/>
      <c r="N66" s="440"/>
      <c r="O66" s="440"/>
      <c r="P66" s="441"/>
      <c r="Q66" s="436" t="s">
        <v>557</v>
      </c>
      <c r="R66" s="437"/>
      <c r="S66" s="437"/>
      <c r="T66" s="437"/>
      <c r="U66" s="437"/>
      <c r="V66" s="437"/>
      <c r="W66" s="437"/>
      <c r="X66" s="437"/>
      <c r="Y66" s="437"/>
      <c r="Z66" s="437"/>
      <c r="AA66" s="437"/>
      <c r="AB66" s="437"/>
      <c r="AC66" s="437"/>
      <c r="AD66" s="437"/>
      <c r="AE66" s="438"/>
      <c r="AF66" s="423"/>
      <c r="AG66" s="423"/>
      <c r="AH66" s="423"/>
      <c r="AI66" s="423"/>
      <c r="AJ66" s="423"/>
      <c r="AK66" s="423"/>
      <c r="AL66" s="423"/>
      <c r="AM66" s="140" t="s">
        <v>85</v>
      </c>
      <c r="AN66" s="423"/>
      <c r="AO66" s="423"/>
      <c r="AP66" s="423"/>
      <c r="AQ66" s="2" t="s">
        <v>87</v>
      </c>
      <c r="AR66" s="423"/>
      <c r="AS66" s="423"/>
      <c r="AT66" s="2" t="s">
        <v>87</v>
      </c>
      <c r="AU66" s="74"/>
      <c r="AV66" s="218">
        <v>139</v>
      </c>
      <c r="AW66" s="424"/>
      <c r="AX66" s="51">
        <f>IF(AF66&gt;0,1,0)</f>
        <v>0</v>
      </c>
      <c r="AY66" s="387">
        <v>2</v>
      </c>
      <c r="AZ66" s="387"/>
      <c r="BA66" s="388"/>
      <c r="BB66" s="426"/>
      <c r="BC66" s="427"/>
      <c r="BD66" s="427"/>
      <c r="BE66" s="428"/>
      <c r="BF66" s="430"/>
      <c r="BG66" s="431"/>
      <c r="BH66" s="431"/>
      <c r="BI66" s="432"/>
    </row>
    <row r="67" spans="2:61" ht="12" customHeight="1">
      <c r="B67" s="439"/>
      <c r="C67" s="440"/>
      <c r="D67" s="440"/>
      <c r="E67" s="440"/>
      <c r="F67" s="440"/>
      <c r="G67" s="440"/>
      <c r="H67" s="440"/>
      <c r="I67" s="440"/>
      <c r="J67" s="440"/>
      <c r="K67" s="440"/>
      <c r="L67" s="440"/>
      <c r="M67" s="440"/>
      <c r="N67" s="440"/>
      <c r="O67" s="440"/>
      <c r="P67" s="441"/>
      <c r="Q67" s="433" t="s">
        <v>258</v>
      </c>
      <c r="R67" s="434"/>
      <c r="S67" s="434"/>
      <c r="T67" s="434"/>
      <c r="U67" s="434"/>
      <c r="V67" s="434"/>
      <c r="W67" s="434"/>
      <c r="X67" s="434"/>
      <c r="Y67" s="434"/>
      <c r="Z67" s="434"/>
      <c r="AA67" s="434"/>
      <c r="AB67" s="434"/>
      <c r="AC67" s="434"/>
      <c r="AD67" s="434"/>
      <c r="AE67" s="435"/>
      <c r="AF67" s="423"/>
      <c r="AG67" s="423"/>
      <c r="AH67" s="423"/>
      <c r="AI67" s="423"/>
      <c r="AJ67" s="423"/>
      <c r="AK67" s="423"/>
      <c r="AL67" s="423"/>
      <c r="AM67" s="140" t="s">
        <v>85</v>
      </c>
      <c r="AN67" s="423"/>
      <c r="AO67" s="423"/>
      <c r="AP67" s="423"/>
      <c r="AQ67" s="2" t="s">
        <v>87</v>
      </c>
      <c r="AR67" s="423"/>
      <c r="AS67" s="423"/>
      <c r="AT67" s="2" t="s">
        <v>87</v>
      </c>
      <c r="AU67" s="74"/>
      <c r="AV67" s="218">
        <v>139</v>
      </c>
      <c r="AW67" s="424"/>
      <c r="AX67" s="52">
        <f>IF(AF67&gt;0,1,0)</f>
        <v>0</v>
      </c>
      <c r="AY67" s="389"/>
      <c r="AZ67" s="389"/>
      <c r="BA67" s="390"/>
      <c r="BB67" s="426"/>
      <c r="BC67" s="427"/>
      <c r="BD67" s="427"/>
      <c r="BE67" s="428"/>
      <c r="BF67" s="430"/>
      <c r="BG67" s="431"/>
      <c r="BH67" s="431"/>
      <c r="BI67" s="432"/>
    </row>
    <row r="68" spans="2:61" ht="12" customHeight="1">
      <c r="B68" s="439"/>
      <c r="C68" s="440"/>
      <c r="D68" s="440"/>
      <c r="E68" s="440"/>
      <c r="F68" s="440"/>
      <c r="G68" s="440"/>
      <c r="H68" s="440"/>
      <c r="I68" s="440"/>
      <c r="J68" s="440"/>
      <c r="K68" s="440"/>
      <c r="L68" s="440"/>
      <c r="M68" s="440"/>
      <c r="N68" s="440"/>
      <c r="O68" s="440"/>
      <c r="P68" s="441"/>
      <c r="Q68" s="448" t="s">
        <v>570</v>
      </c>
      <c r="R68" s="449"/>
      <c r="S68" s="449"/>
      <c r="T68" s="449"/>
      <c r="U68" s="449"/>
      <c r="V68" s="449"/>
      <c r="W68" s="449"/>
      <c r="X68" s="449"/>
      <c r="Y68" s="449"/>
      <c r="Z68" s="449"/>
      <c r="AA68" s="449"/>
      <c r="AB68" s="449"/>
      <c r="AC68" s="449"/>
      <c r="AD68" s="449"/>
      <c r="AE68" s="450"/>
      <c r="AF68" s="423"/>
      <c r="AG68" s="423"/>
      <c r="AH68" s="423"/>
      <c r="AI68" s="423"/>
      <c r="AJ68" s="423"/>
      <c r="AK68" s="423"/>
      <c r="AL68" s="423"/>
      <c r="AM68" s="140" t="s">
        <v>85</v>
      </c>
      <c r="AN68" s="423"/>
      <c r="AO68" s="423"/>
      <c r="AP68" s="423"/>
      <c r="AQ68" s="2" t="s">
        <v>87</v>
      </c>
      <c r="AR68" s="423"/>
      <c r="AS68" s="423"/>
      <c r="AT68" s="2" t="s">
        <v>87</v>
      </c>
      <c r="AU68" s="74"/>
      <c r="AV68" s="218">
        <v>139</v>
      </c>
      <c r="AW68" s="424"/>
      <c r="AX68" s="51">
        <f>IF(AF68&gt;0,0.5,0)</f>
        <v>0</v>
      </c>
      <c r="AY68" s="387">
        <v>2</v>
      </c>
      <c r="AZ68" s="387"/>
      <c r="BA68" s="388"/>
      <c r="BB68" s="426"/>
      <c r="BC68" s="427"/>
      <c r="BD68" s="427"/>
      <c r="BE68" s="428"/>
      <c r="BF68" s="430"/>
      <c r="BG68" s="431"/>
      <c r="BH68" s="431"/>
      <c r="BI68" s="432"/>
    </row>
    <row r="69" spans="2:61" ht="12" customHeight="1">
      <c r="B69" s="439"/>
      <c r="C69" s="440"/>
      <c r="D69" s="440"/>
      <c r="E69" s="440"/>
      <c r="F69" s="440"/>
      <c r="G69" s="440"/>
      <c r="H69" s="440"/>
      <c r="I69" s="440"/>
      <c r="J69" s="440"/>
      <c r="K69" s="440"/>
      <c r="L69" s="440"/>
      <c r="M69" s="440"/>
      <c r="N69" s="440"/>
      <c r="O69" s="440"/>
      <c r="P69" s="441"/>
      <c r="Q69" s="451"/>
      <c r="R69" s="452"/>
      <c r="S69" s="452"/>
      <c r="T69" s="452"/>
      <c r="U69" s="452"/>
      <c r="V69" s="452"/>
      <c r="W69" s="452"/>
      <c r="X69" s="452"/>
      <c r="Y69" s="452"/>
      <c r="Z69" s="452"/>
      <c r="AA69" s="452"/>
      <c r="AB69" s="452"/>
      <c r="AC69" s="452"/>
      <c r="AD69" s="452"/>
      <c r="AE69" s="453"/>
      <c r="AF69" s="423"/>
      <c r="AG69" s="423"/>
      <c r="AH69" s="423"/>
      <c r="AI69" s="423"/>
      <c r="AJ69" s="423"/>
      <c r="AK69" s="423"/>
      <c r="AL69" s="423"/>
      <c r="AM69" s="140" t="s">
        <v>85</v>
      </c>
      <c r="AN69" s="423"/>
      <c r="AO69" s="423"/>
      <c r="AP69" s="423"/>
      <c r="AQ69" s="2" t="s">
        <v>87</v>
      </c>
      <c r="AR69" s="423"/>
      <c r="AS69" s="423"/>
      <c r="AT69" s="2" t="s">
        <v>87</v>
      </c>
      <c r="AU69" s="74"/>
      <c r="AV69" s="218">
        <v>139</v>
      </c>
      <c r="AW69" s="424"/>
      <c r="AX69" s="52">
        <f>IF(AF69&gt;0,0.5,0)</f>
        <v>0</v>
      </c>
      <c r="AY69" s="427"/>
      <c r="AZ69" s="427"/>
      <c r="BA69" s="428"/>
      <c r="BB69" s="426"/>
      <c r="BC69" s="427"/>
      <c r="BD69" s="427"/>
      <c r="BE69" s="428"/>
      <c r="BF69" s="430"/>
      <c r="BG69" s="431"/>
      <c r="BH69" s="431"/>
      <c r="BI69" s="432"/>
    </row>
    <row r="70" spans="2:61" ht="12" customHeight="1">
      <c r="B70" s="439"/>
      <c r="C70" s="440"/>
      <c r="D70" s="440"/>
      <c r="E70" s="440"/>
      <c r="F70" s="440"/>
      <c r="G70" s="440"/>
      <c r="H70" s="440"/>
      <c r="I70" s="440"/>
      <c r="J70" s="440"/>
      <c r="K70" s="440"/>
      <c r="L70" s="440"/>
      <c r="M70" s="440"/>
      <c r="N70" s="440"/>
      <c r="O70" s="440"/>
      <c r="P70" s="441"/>
      <c r="Q70" s="460" t="s">
        <v>571</v>
      </c>
      <c r="R70" s="461"/>
      <c r="S70" s="461"/>
      <c r="T70" s="461"/>
      <c r="U70" s="461"/>
      <c r="V70" s="461"/>
      <c r="W70" s="461"/>
      <c r="X70" s="461"/>
      <c r="Y70" s="461"/>
      <c r="Z70" s="461"/>
      <c r="AA70" s="461"/>
      <c r="AB70" s="461"/>
      <c r="AC70" s="461"/>
      <c r="AD70" s="461"/>
      <c r="AE70" s="462"/>
      <c r="AF70" s="423"/>
      <c r="AG70" s="423"/>
      <c r="AH70" s="423"/>
      <c r="AI70" s="423"/>
      <c r="AJ70" s="423"/>
      <c r="AK70" s="423"/>
      <c r="AL70" s="423"/>
      <c r="AM70" s="140" t="s">
        <v>85</v>
      </c>
      <c r="AN70" s="423"/>
      <c r="AO70" s="423"/>
      <c r="AP70" s="423"/>
      <c r="AQ70" s="2" t="s">
        <v>87</v>
      </c>
      <c r="AR70" s="423"/>
      <c r="AS70" s="423"/>
      <c r="AT70" s="2" t="s">
        <v>87</v>
      </c>
      <c r="AU70" s="74"/>
      <c r="AV70" s="218">
        <v>139</v>
      </c>
      <c r="AW70" s="424"/>
      <c r="AX70" s="52">
        <f>IF(AF70&gt;0,0.5,0)</f>
        <v>0</v>
      </c>
      <c r="AY70" s="427"/>
      <c r="AZ70" s="427"/>
      <c r="BA70" s="428"/>
      <c r="BB70" s="426"/>
      <c r="BC70" s="427"/>
      <c r="BD70" s="427"/>
      <c r="BE70" s="428"/>
      <c r="BF70" s="430"/>
      <c r="BG70" s="431"/>
      <c r="BH70" s="431"/>
      <c r="BI70" s="432"/>
    </row>
    <row r="71" spans="2:61" ht="12" customHeight="1">
      <c r="B71" s="439"/>
      <c r="C71" s="440"/>
      <c r="D71" s="440"/>
      <c r="E71" s="440"/>
      <c r="F71" s="440"/>
      <c r="G71" s="440"/>
      <c r="H71" s="440"/>
      <c r="I71" s="440"/>
      <c r="J71" s="440"/>
      <c r="K71" s="440"/>
      <c r="L71" s="440"/>
      <c r="M71" s="440"/>
      <c r="N71" s="440"/>
      <c r="O71" s="440"/>
      <c r="P71" s="441"/>
      <c r="Q71" s="445"/>
      <c r="R71" s="446"/>
      <c r="S71" s="446"/>
      <c r="T71" s="446"/>
      <c r="U71" s="446"/>
      <c r="V71" s="446"/>
      <c r="W71" s="446"/>
      <c r="X71" s="446"/>
      <c r="Y71" s="446"/>
      <c r="Z71" s="446"/>
      <c r="AA71" s="446"/>
      <c r="AB71" s="446"/>
      <c r="AC71" s="446"/>
      <c r="AD71" s="446"/>
      <c r="AE71" s="447"/>
      <c r="AF71" s="423"/>
      <c r="AG71" s="423"/>
      <c r="AH71" s="423"/>
      <c r="AI71" s="423"/>
      <c r="AJ71" s="423"/>
      <c r="AK71" s="423"/>
      <c r="AL71" s="423"/>
      <c r="AM71" s="140" t="s">
        <v>85</v>
      </c>
      <c r="AN71" s="423"/>
      <c r="AO71" s="423"/>
      <c r="AP71" s="423"/>
      <c r="AQ71" s="2" t="s">
        <v>87</v>
      </c>
      <c r="AR71" s="423"/>
      <c r="AS71" s="423"/>
      <c r="AT71" s="2" t="s">
        <v>87</v>
      </c>
      <c r="AU71" s="74"/>
      <c r="AV71" s="218">
        <v>139</v>
      </c>
      <c r="AW71" s="424"/>
      <c r="AX71" s="52">
        <f>IF(AF71&gt;0,0.5,0)</f>
        <v>0</v>
      </c>
      <c r="AY71" s="389"/>
      <c r="AZ71" s="389"/>
      <c r="BA71" s="390"/>
      <c r="BB71" s="426"/>
      <c r="BC71" s="427"/>
      <c r="BD71" s="427"/>
      <c r="BE71" s="428"/>
      <c r="BF71" s="430"/>
      <c r="BG71" s="431"/>
      <c r="BH71" s="431"/>
      <c r="BI71" s="432"/>
    </row>
    <row r="72" spans="2:61" ht="12" customHeight="1">
      <c r="B72" s="442"/>
      <c r="C72" s="443"/>
      <c r="D72" s="443"/>
      <c r="E72" s="443"/>
      <c r="F72" s="443"/>
      <c r="G72" s="443"/>
      <c r="H72" s="443"/>
      <c r="I72" s="443"/>
      <c r="J72" s="443"/>
      <c r="K72" s="443"/>
      <c r="L72" s="443"/>
      <c r="M72" s="443"/>
      <c r="N72" s="443"/>
      <c r="O72" s="443"/>
      <c r="P72" s="444"/>
      <c r="Q72" s="454" t="s">
        <v>578</v>
      </c>
      <c r="R72" s="455"/>
      <c r="S72" s="455"/>
      <c r="T72" s="455"/>
      <c r="U72" s="455"/>
      <c r="V72" s="455"/>
      <c r="W72" s="455"/>
      <c r="X72" s="455"/>
      <c r="Y72" s="455"/>
      <c r="Z72" s="455"/>
      <c r="AA72" s="455"/>
      <c r="AB72" s="455"/>
      <c r="AC72" s="455"/>
      <c r="AD72" s="455"/>
      <c r="AE72" s="456"/>
      <c r="AF72" s="457"/>
      <c r="AG72" s="423"/>
      <c r="AH72" s="423"/>
      <c r="AI72" s="423"/>
      <c r="AJ72" s="423"/>
      <c r="AK72" s="423"/>
      <c r="AL72" s="423"/>
      <c r="AM72" s="140" t="s">
        <v>85</v>
      </c>
      <c r="AN72" s="423"/>
      <c r="AO72" s="423"/>
      <c r="AP72" s="423"/>
      <c r="AQ72" s="2" t="s">
        <v>87</v>
      </c>
      <c r="AR72" s="423"/>
      <c r="AS72" s="423"/>
      <c r="AT72" s="2" t="s">
        <v>87</v>
      </c>
      <c r="AU72" s="74"/>
      <c r="AV72" s="218">
        <v>139</v>
      </c>
      <c r="AW72" s="424"/>
      <c r="AX72" s="51">
        <f>IF(AF72&gt;0,5,0)</f>
        <v>0</v>
      </c>
      <c r="AY72" s="458">
        <v>5</v>
      </c>
      <c r="AZ72" s="458"/>
      <c r="BA72" s="459"/>
      <c r="BB72" s="429"/>
      <c r="BC72" s="389"/>
      <c r="BD72" s="389"/>
      <c r="BE72" s="390"/>
      <c r="BF72" s="394"/>
      <c r="BG72" s="395"/>
      <c r="BH72" s="395"/>
      <c r="BI72" s="396"/>
    </row>
    <row r="73" spans="2:61" ht="12" customHeight="1" thickBot="1">
      <c r="B73" s="53"/>
      <c r="C73" s="54"/>
      <c r="D73" s="54"/>
      <c r="E73" s="54"/>
      <c r="F73" s="54"/>
      <c r="G73" s="54"/>
      <c r="H73" s="54"/>
      <c r="I73" s="54"/>
      <c r="J73" s="54"/>
      <c r="K73" s="54"/>
      <c r="L73" s="54"/>
      <c r="M73" s="54"/>
      <c r="N73" s="54"/>
      <c r="O73" s="54"/>
      <c r="P73" s="54"/>
      <c r="Q73" s="54"/>
      <c r="R73" s="54"/>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6"/>
      <c r="BB73" s="465" t="s">
        <v>166</v>
      </c>
      <c r="BC73" s="465"/>
      <c r="BD73" s="465"/>
      <c r="BE73" s="465"/>
      <c r="BF73" s="466">
        <f>BF58</f>
        <v>0</v>
      </c>
      <c r="BG73" s="466"/>
      <c r="BH73" s="466"/>
      <c r="BI73" s="467"/>
    </row>
    <row r="74" spans="2:61" ht="12" customHeight="1">
      <c r="B74" s="468" t="s">
        <v>224</v>
      </c>
      <c r="C74" s="469"/>
      <c r="D74" s="469"/>
      <c r="E74" s="469"/>
      <c r="F74" s="469"/>
      <c r="G74" s="469"/>
      <c r="H74" s="469"/>
      <c r="I74" s="469"/>
      <c r="J74" s="469"/>
      <c r="K74" s="469"/>
      <c r="L74" s="469"/>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9"/>
      <c r="AY74" s="469"/>
      <c r="AZ74" s="469"/>
      <c r="BA74" s="469"/>
      <c r="BB74" s="469"/>
      <c r="BC74" s="469"/>
      <c r="BD74" s="469"/>
      <c r="BE74" s="469"/>
      <c r="BF74" s="469"/>
      <c r="BG74" s="469"/>
      <c r="BH74" s="469"/>
      <c r="BI74" s="470"/>
    </row>
    <row r="75" spans="2:61" ht="12" customHeight="1">
      <c r="B75" s="463" t="s">
        <v>218</v>
      </c>
      <c r="C75" s="464"/>
      <c r="D75" s="464"/>
      <c r="E75" s="464"/>
      <c r="F75" s="464"/>
      <c r="G75" s="464" t="s">
        <v>219</v>
      </c>
      <c r="H75" s="464"/>
      <c r="I75" s="464"/>
      <c r="J75" s="464"/>
      <c r="K75" s="464"/>
      <c r="L75" s="464"/>
      <c r="M75" s="464"/>
      <c r="N75" s="464"/>
      <c r="O75" s="464"/>
      <c r="P75" s="464"/>
      <c r="Q75" s="464"/>
      <c r="R75" s="464"/>
      <c r="S75" s="329" t="s">
        <v>225</v>
      </c>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67"/>
      <c r="AZ75" s="332" t="s">
        <v>276</v>
      </c>
      <c r="BA75" s="333"/>
      <c r="BB75" s="334" t="s">
        <v>211</v>
      </c>
      <c r="BC75" s="334"/>
      <c r="BD75" s="334"/>
      <c r="BE75" s="334"/>
      <c r="BF75" s="334" t="s">
        <v>212</v>
      </c>
      <c r="BG75" s="334"/>
      <c r="BH75" s="334"/>
      <c r="BI75" s="335"/>
    </row>
    <row r="76" spans="2:61" ht="12" customHeight="1">
      <c r="B76" s="287" t="s">
        <v>233</v>
      </c>
      <c r="C76" s="277"/>
      <c r="D76" s="277"/>
      <c r="E76" s="277"/>
      <c r="F76" s="288"/>
      <c r="G76" s="474" t="s">
        <v>226</v>
      </c>
      <c r="H76" s="475"/>
      <c r="I76" s="475"/>
      <c r="J76" s="475"/>
      <c r="K76" s="475"/>
      <c r="L76" s="475"/>
      <c r="M76" s="475"/>
      <c r="N76" s="475"/>
      <c r="O76" s="475"/>
      <c r="P76" s="475"/>
      <c r="Q76" s="475"/>
      <c r="R76" s="476"/>
      <c r="S76" s="374" t="s">
        <v>227</v>
      </c>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58"/>
      <c r="AV76" s="58"/>
      <c r="AW76" s="58"/>
      <c r="AX76" s="58"/>
      <c r="AY76" s="58"/>
      <c r="AZ76" s="403"/>
      <c r="BA76" s="404"/>
      <c r="BB76" s="477">
        <v>3</v>
      </c>
      <c r="BC76" s="477"/>
      <c r="BD76" s="477"/>
      <c r="BE76" s="477"/>
      <c r="BF76" s="478">
        <f>IF(AZ76&gt;3,3,AZ76)</f>
        <v>0</v>
      </c>
      <c r="BG76" s="478"/>
      <c r="BH76" s="478"/>
      <c r="BI76" s="479"/>
    </row>
    <row r="77" spans="2:61" ht="12" customHeight="1">
      <c r="B77" s="471"/>
      <c r="C77" s="472"/>
      <c r="D77" s="472"/>
      <c r="E77" s="472"/>
      <c r="F77" s="473"/>
      <c r="G77" s="474" t="s">
        <v>572</v>
      </c>
      <c r="H77" s="475"/>
      <c r="I77" s="475"/>
      <c r="J77" s="475"/>
      <c r="K77" s="475"/>
      <c r="L77" s="475"/>
      <c r="M77" s="475"/>
      <c r="N77" s="475"/>
      <c r="O77" s="475"/>
      <c r="P77" s="475"/>
      <c r="Q77" s="475"/>
      <c r="R77" s="476"/>
      <c r="S77" s="374" t="s">
        <v>558</v>
      </c>
      <c r="T77" s="375"/>
      <c r="U77" s="375"/>
      <c r="V77" s="375"/>
      <c r="W77" s="375"/>
      <c r="X77" s="375"/>
      <c r="Y77" s="375"/>
      <c r="Z77" s="375"/>
      <c r="AA77" s="375"/>
      <c r="AB77" s="375"/>
      <c r="AC77" s="375"/>
      <c r="AD77" s="375"/>
      <c r="AE77" s="375"/>
      <c r="AF77" s="375"/>
      <c r="AG77" s="375"/>
      <c r="AH77" s="375"/>
      <c r="AI77" s="375"/>
      <c r="AJ77" s="375"/>
      <c r="AK77" s="375"/>
      <c r="AL77" s="58"/>
      <c r="AM77" s="58"/>
      <c r="AN77" s="58"/>
      <c r="AO77" s="58"/>
      <c r="AP77" s="58"/>
      <c r="AQ77" s="58"/>
      <c r="AR77" s="58"/>
      <c r="AS77" s="58"/>
      <c r="AT77" s="58"/>
      <c r="AU77" s="58"/>
      <c r="AV77" s="58"/>
      <c r="AW77" s="58"/>
      <c r="AX77" s="58"/>
      <c r="AY77" s="58"/>
      <c r="AZ77" s="403"/>
      <c r="BA77" s="404"/>
      <c r="BB77" s="477">
        <v>2</v>
      </c>
      <c r="BC77" s="477"/>
      <c r="BD77" s="477"/>
      <c r="BE77" s="477"/>
      <c r="BF77" s="478">
        <f>IF(AZ77&gt;2,2,AZ77)</f>
        <v>0</v>
      </c>
      <c r="BG77" s="478"/>
      <c r="BH77" s="478"/>
      <c r="BI77" s="479"/>
    </row>
    <row r="78" spans="2:61" ht="12" customHeight="1">
      <c r="B78" s="471"/>
      <c r="C78" s="472"/>
      <c r="D78" s="472"/>
      <c r="E78" s="472"/>
      <c r="F78" s="473"/>
      <c r="G78" s="484" t="s">
        <v>589</v>
      </c>
      <c r="H78" s="485"/>
      <c r="I78" s="485"/>
      <c r="J78" s="485"/>
      <c r="K78" s="485"/>
      <c r="L78" s="485"/>
      <c r="M78" s="485"/>
      <c r="N78" s="485"/>
      <c r="O78" s="485"/>
      <c r="P78" s="485"/>
      <c r="Q78" s="485"/>
      <c r="R78" s="486"/>
      <c r="S78" s="374" t="s">
        <v>229</v>
      </c>
      <c r="T78" s="375"/>
      <c r="U78" s="375"/>
      <c r="V78" s="375"/>
      <c r="W78" s="375"/>
      <c r="X78" s="375"/>
      <c r="Y78" s="375"/>
      <c r="Z78" s="375"/>
      <c r="AA78" s="375"/>
      <c r="AB78" s="375"/>
      <c r="AC78" s="375"/>
      <c r="AD78" s="375"/>
      <c r="AE78" s="375"/>
      <c r="AF78" s="375"/>
      <c r="AG78" s="375"/>
      <c r="AH78" s="375"/>
      <c r="AI78" s="375"/>
      <c r="AJ78" s="375"/>
      <c r="AK78" s="375"/>
      <c r="AL78" s="58"/>
      <c r="AM78" s="58"/>
      <c r="AN78" s="58"/>
      <c r="AO78" s="58"/>
      <c r="AP78" s="58"/>
      <c r="AQ78" s="58"/>
      <c r="AR78" s="58"/>
      <c r="AS78" s="58"/>
      <c r="AT78" s="58"/>
      <c r="AU78" s="58"/>
      <c r="AV78" s="58"/>
      <c r="AW78" s="58"/>
      <c r="AX78" s="58"/>
      <c r="AY78" s="58"/>
      <c r="AZ78" s="403"/>
      <c r="BA78" s="404"/>
      <c r="BB78" s="477">
        <v>3</v>
      </c>
      <c r="BC78" s="477"/>
      <c r="BD78" s="477"/>
      <c r="BE78" s="477"/>
      <c r="BF78" s="478">
        <f>IF(AZ78&gt;3,3,AZ78)</f>
        <v>0</v>
      </c>
      <c r="BG78" s="478"/>
      <c r="BH78" s="478"/>
      <c r="BI78" s="479"/>
    </row>
    <row r="79" spans="2:61" ht="12" customHeight="1">
      <c r="B79" s="471"/>
      <c r="C79" s="472"/>
      <c r="D79" s="472"/>
      <c r="E79" s="472"/>
      <c r="F79" s="473"/>
      <c r="G79" s="487"/>
      <c r="H79" s="488"/>
      <c r="I79" s="488"/>
      <c r="J79" s="488"/>
      <c r="K79" s="488"/>
      <c r="L79" s="488"/>
      <c r="M79" s="488"/>
      <c r="N79" s="488"/>
      <c r="O79" s="488"/>
      <c r="P79" s="488"/>
      <c r="Q79" s="488"/>
      <c r="R79" s="489"/>
      <c r="S79" s="374" t="s">
        <v>230</v>
      </c>
      <c r="T79" s="375"/>
      <c r="U79" s="375"/>
      <c r="V79" s="375"/>
      <c r="W79" s="375"/>
      <c r="X79" s="375"/>
      <c r="Y79" s="375"/>
      <c r="Z79" s="375"/>
      <c r="AA79" s="375"/>
      <c r="AB79" s="375"/>
      <c r="AC79" s="375"/>
      <c r="AD79" s="375"/>
      <c r="AE79" s="375"/>
      <c r="AF79" s="375"/>
      <c r="AG79" s="375"/>
      <c r="AH79" s="455"/>
      <c r="AI79" s="455"/>
      <c r="AJ79" s="455"/>
      <c r="AK79" s="455"/>
      <c r="AL79" s="455"/>
      <c r="AM79" s="455"/>
      <c r="AN79" s="455"/>
      <c r="AO79" s="455"/>
      <c r="AP79" s="455"/>
      <c r="AQ79" s="455"/>
      <c r="AR79" s="455"/>
      <c r="AS79" s="455"/>
      <c r="AT79" s="455"/>
      <c r="AU79" s="455"/>
      <c r="AV79" s="455"/>
      <c r="AW79" s="455"/>
      <c r="AX79" s="58"/>
      <c r="AY79" s="58"/>
      <c r="AZ79" s="403"/>
      <c r="BA79" s="404"/>
      <c r="BB79" s="477" t="s">
        <v>228</v>
      </c>
      <c r="BC79" s="477"/>
      <c r="BD79" s="477"/>
      <c r="BE79" s="477"/>
      <c r="BF79" s="480">
        <f>IF(AZ79&gt;8,8,AZ79)</f>
        <v>0</v>
      </c>
      <c r="BG79" s="481"/>
      <c r="BH79" s="481"/>
      <c r="BI79" s="83" t="s">
        <v>85</v>
      </c>
    </row>
    <row r="80" spans="2:61" ht="12" customHeight="1">
      <c r="B80" s="471"/>
      <c r="C80" s="472"/>
      <c r="D80" s="472"/>
      <c r="E80" s="472"/>
      <c r="F80" s="473"/>
      <c r="G80" s="490"/>
      <c r="H80" s="491"/>
      <c r="I80" s="491"/>
      <c r="J80" s="491"/>
      <c r="K80" s="491"/>
      <c r="L80" s="491"/>
      <c r="M80" s="491"/>
      <c r="N80" s="491"/>
      <c r="O80" s="491"/>
      <c r="P80" s="491"/>
      <c r="Q80" s="491"/>
      <c r="R80" s="492"/>
      <c r="S80" s="57"/>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9"/>
      <c r="BB80" s="357" t="s">
        <v>166</v>
      </c>
      <c r="BC80" s="357"/>
      <c r="BD80" s="357"/>
      <c r="BE80" s="357"/>
      <c r="BF80" s="482">
        <f>(BF76+BF77+BF78)-BF79</f>
        <v>0</v>
      </c>
      <c r="BG80" s="482"/>
      <c r="BH80" s="482"/>
      <c r="BI80" s="483"/>
    </row>
    <row r="81" spans="2:61" ht="12" customHeight="1">
      <c r="B81" s="471"/>
      <c r="C81" s="472"/>
      <c r="D81" s="472"/>
      <c r="E81" s="472"/>
      <c r="F81" s="473"/>
      <c r="G81" s="464" t="s">
        <v>219</v>
      </c>
      <c r="H81" s="464"/>
      <c r="I81" s="464"/>
      <c r="J81" s="464"/>
      <c r="K81" s="464"/>
      <c r="L81" s="464"/>
      <c r="M81" s="464"/>
      <c r="N81" s="464"/>
      <c r="O81" s="464"/>
      <c r="P81" s="464"/>
      <c r="Q81" s="464"/>
      <c r="R81" s="464"/>
      <c r="S81" s="329" t="s">
        <v>225</v>
      </c>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67"/>
      <c r="AZ81" s="332" t="s">
        <v>276</v>
      </c>
      <c r="BA81" s="333"/>
      <c r="BB81" s="334" t="s">
        <v>231</v>
      </c>
      <c r="BC81" s="334"/>
      <c r="BD81" s="334"/>
      <c r="BE81" s="334"/>
      <c r="BF81" s="334" t="s">
        <v>212</v>
      </c>
      <c r="BG81" s="334"/>
      <c r="BH81" s="334"/>
      <c r="BI81" s="335"/>
    </row>
    <row r="82" spans="2:61" ht="12" customHeight="1">
      <c r="B82" s="471"/>
      <c r="C82" s="472"/>
      <c r="D82" s="472"/>
      <c r="E82" s="472"/>
      <c r="F82" s="473"/>
      <c r="G82" s="493" t="s">
        <v>592</v>
      </c>
      <c r="H82" s="494"/>
      <c r="I82" s="494"/>
      <c r="J82" s="494"/>
      <c r="K82" s="494"/>
      <c r="L82" s="494"/>
      <c r="M82" s="494"/>
      <c r="N82" s="494"/>
      <c r="O82" s="494"/>
      <c r="P82" s="494"/>
      <c r="Q82" s="494"/>
      <c r="R82" s="495"/>
      <c r="S82" s="374" t="s">
        <v>559</v>
      </c>
      <c r="T82" s="375"/>
      <c r="U82" s="375"/>
      <c r="V82" s="375"/>
      <c r="W82" s="375"/>
      <c r="X82" s="375"/>
      <c r="Y82" s="375"/>
      <c r="Z82" s="375"/>
      <c r="AA82" s="375"/>
      <c r="AB82" s="375"/>
      <c r="AC82" s="375"/>
      <c r="AD82" s="375"/>
      <c r="AE82" s="375"/>
      <c r="AF82" s="375"/>
      <c r="AG82" s="375"/>
      <c r="AH82" s="375"/>
      <c r="AI82" s="375"/>
      <c r="AJ82" s="375"/>
      <c r="AK82" s="375"/>
      <c r="AL82" s="375"/>
      <c r="AM82" s="375"/>
      <c r="AN82" s="58"/>
      <c r="AO82" s="58"/>
      <c r="AP82" s="58"/>
      <c r="AQ82" s="58"/>
      <c r="AR82" s="58"/>
      <c r="AS82" s="58"/>
      <c r="AT82" s="58"/>
      <c r="AU82" s="58"/>
      <c r="AV82" s="58"/>
      <c r="AW82" s="58"/>
      <c r="AX82" s="58"/>
      <c r="AY82" s="58"/>
      <c r="AZ82" s="403"/>
      <c r="BA82" s="404"/>
      <c r="BB82" s="477">
        <v>1</v>
      </c>
      <c r="BC82" s="477"/>
      <c r="BD82" s="477"/>
      <c r="BE82" s="477"/>
      <c r="BF82" s="478" t="str">
        <f>IF(AZ82&gt;0,IF(AZ82&gt;1,1,AZ82)," ")</f>
        <v xml:space="preserve"> </v>
      </c>
      <c r="BG82" s="478"/>
      <c r="BH82" s="478"/>
      <c r="BI82" s="479"/>
    </row>
    <row r="83" spans="2:61" ht="12" customHeight="1">
      <c r="B83" s="471"/>
      <c r="C83" s="472"/>
      <c r="D83" s="472"/>
      <c r="E83" s="472"/>
      <c r="F83" s="473"/>
      <c r="G83" s="496"/>
      <c r="H83" s="497"/>
      <c r="I83" s="497"/>
      <c r="J83" s="497"/>
      <c r="K83" s="497"/>
      <c r="L83" s="497"/>
      <c r="M83" s="497"/>
      <c r="N83" s="497"/>
      <c r="O83" s="497"/>
      <c r="P83" s="497"/>
      <c r="Q83" s="497"/>
      <c r="R83" s="498"/>
      <c r="S83" s="374" t="s">
        <v>560</v>
      </c>
      <c r="T83" s="375"/>
      <c r="U83" s="375"/>
      <c r="V83" s="375"/>
      <c r="W83" s="375"/>
      <c r="X83" s="375"/>
      <c r="Y83" s="375"/>
      <c r="Z83" s="375"/>
      <c r="AA83" s="375"/>
      <c r="AB83" s="375"/>
      <c r="AC83" s="375"/>
      <c r="AD83" s="375"/>
      <c r="AE83" s="375"/>
      <c r="AF83" s="375"/>
      <c r="AG83" s="375"/>
      <c r="AH83" s="58"/>
      <c r="AI83" s="58"/>
      <c r="AJ83" s="58"/>
      <c r="AK83" s="58"/>
      <c r="AL83" s="58"/>
      <c r="AM83" s="58"/>
      <c r="AN83" s="58"/>
      <c r="AO83" s="58"/>
      <c r="AP83" s="58"/>
      <c r="AQ83" s="58"/>
      <c r="AR83" s="58"/>
      <c r="AS83" s="58"/>
      <c r="AT83" s="58"/>
      <c r="AU83" s="58"/>
      <c r="AV83" s="58"/>
      <c r="AW83" s="58"/>
      <c r="AX83" s="58"/>
      <c r="AY83" s="58"/>
      <c r="AZ83" s="403"/>
      <c r="BA83" s="404"/>
      <c r="BB83" s="477">
        <v>1</v>
      </c>
      <c r="BC83" s="477"/>
      <c r="BD83" s="477"/>
      <c r="BE83" s="477"/>
      <c r="BF83" s="478" t="str">
        <f>IF(AZ83&gt;0,IF(AZ83&gt;1,1,AZ83)," ")</f>
        <v xml:space="preserve"> </v>
      </c>
      <c r="BG83" s="478"/>
      <c r="BH83" s="478"/>
      <c r="BI83" s="479"/>
    </row>
    <row r="84" spans="2:61" ht="12" customHeight="1">
      <c r="B84" s="471"/>
      <c r="C84" s="472"/>
      <c r="D84" s="472"/>
      <c r="E84" s="472"/>
      <c r="F84" s="473"/>
      <c r="G84" s="496"/>
      <c r="H84" s="497"/>
      <c r="I84" s="497"/>
      <c r="J84" s="497"/>
      <c r="K84" s="497"/>
      <c r="L84" s="497"/>
      <c r="M84" s="497"/>
      <c r="N84" s="497"/>
      <c r="O84" s="497"/>
      <c r="P84" s="497"/>
      <c r="Q84" s="497"/>
      <c r="R84" s="498"/>
      <c r="S84" s="374" t="s">
        <v>598</v>
      </c>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58"/>
      <c r="AQ84" s="58"/>
      <c r="AR84" s="58"/>
      <c r="AS84" s="58"/>
      <c r="AT84" s="58"/>
      <c r="AU84" s="58"/>
      <c r="AV84" s="58"/>
      <c r="AW84" s="58"/>
      <c r="AX84" s="58"/>
      <c r="AY84" s="58"/>
      <c r="AZ84" s="403"/>
      <c r="BA84" s="404"/>
      <c r="BB84" s="477">
        <v>2</v>
      </c>
      <c r="BC84" s="477"/>
      <c r="BD84" s="477"/>
      <c r="BE84" s="477"/>
      <c r="BF84" s="478" t="str">
        <f>IF(AZ84&gt;0,IF(AZ84&gt;2,2,AZ84)," ")</f>
        <v xml:space="preserve"> </v>
      </c>
      <c r="BG84" s="478"/>
      <c r="BH84" s="478"/>
      <c r="BI84" s="479"/>
    </row>
    <row r="85" spans="2:61" ht="12" customHeight="1">
      <c r="B85" s="471"/>
      <c r="C85" s="472"/>
      <c r="D85" s="472"/>
      <c r="E85" s="472"/>
      <c r="F85" s="473"/>
      <c r="G85" s="496"/>
      <c r="H85" s="497"/>
      <c r="I85" s="497"/>
      <c r="J85" s="497"/>
      <c r="K85" s="497"/>
      <c r="L85" s="497"/>
      <c r="M85" s="497"/>
      <c r="N85" s="497"/>
      <c r="O85" s="497"/>
      <c r="P85" s="497"/>
      <c r="Q85" s="497"/>
      <c r="R85" s="498"/>
      <c r="S85" s="374" t="s">
        <v>561</v>
      </c>
      <c r="T85" s="375"/>
      <c r="U85" s="375"/>
      <c r="V85" s="375"/>
      <c r="W85" s="375"/>
      <c r="X85" s="375"/>
      <c r="Y85" s="375"/>
      <c r="Z85" s="375"/>
      <c r="AA85" s="375"/>
      <c r="AB85" s="375"/>
      <c r="AC85" s="375"/>
      <c r="AD85" s="375"/>
      <c r="AE85" s="375"/>
      <c r="AF85" s="375"/>
      <c r="AG85" s="375"/>
      <c r="AH85" s="375"/>
      <c r="AI85" s="375"/>
      <c r="AJ85" s="375"/>
      <c r="AK85" s="375"/>
      <c r="AL85" s="375"/>
      <c r="AM85" s="375"/>
      <c r="AN85" s="375"/>
      <c r="AO85" s="58"/>
      <c r="AP85" s="58"/>
      <c r="AQ85" s="58"/>
      <c r="AR85" s="58"/>
      <c r="AS85" s="58"/>
      <c r="AT85" s="58"/>
      <c r="AU85" s="58"/>
      <c r="AV85" s="58"/>
      <c r="AW85" s="58"/>
      <c r="AX85" s="58"/>
      <c r="AY85" s="58"/>
      <c r="AZ85" s="403"/>
      <c r="BA85" s="404"/>
      <c r="BB85" s="477">
        <v>1</v>
      </c>
      <c r="BC85" s="477"/>
      <c r="BD85" s="477"/>
      <c r="BE85" s="477"/>
      <c r="BF85" s="478" t="str">
        <f>IF(AZ85&gt;0,IF(AZ85&gt;1,1,AZ85)," ")</f>
        <v xml:space="preserve"> </v>
      </c>
      <c r="BG85" s="478"/>
      <c r="BH85" s="478"/>
      <c r="BI85" s="479"/>
    </row>
    <row r="86" spans="2:61" ht="12" customHeight="1">
      <c r="B86" s="289"/>
      <c r="C86" s="290"/>
      <c r="D86" s="290"/>
      <c r="E86" s="290"/>
      <c r="F86" s="291"/>
      <c r="G86" s="57"/>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9"/>
      <c r="BB86" s="357" t="s">
        <v>166</v>
      </c>
      <c r="BC86" s="357"/>
      <c r="BD86" s="357"/>
      <c r="BE86" s="357"/>
      <c r="BF86" s="482">
        <f>SUM(BF82:BI85)</f>
        <v>0</v>
      </c>
      <c r="BG86" s="482"/>
      <c r="BH86" s="482"/>
      <c r="BI86" s="483"/>
    </row>
    <row r="87" spans="2:61" ht="12" customHeight="1">
      <c r="B87" s="287" t="s">
        <v>232</v>
      </c>
      <c r="C87" s="277"/>
      <c r="D87" s="277"/>
      <c r="E87" s="277"/>
      <c r="F87" s="288"/>
      <c r="G87" s="464" t="s">
        <v>219</v>
      </c>
      <c r="H87" s="464"/>
      <c r="I87" s="464"/>
      <c r="J87" s="464"/>
      <c r="K87" s="464"/>
      <c r="L87" s="464"/>
      <c r="M87" s="464"/>
      <c r="N87" s="464"/>
      <c r="O87" s="464"/>
      <c r="P87" s="464"/>
      <c r="Q87" s="464"/>
      <c r="R87" s="464"/>
      <c r="S87" s="329" t="s">
        <v>225</v>
      </c>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67"/>
      <c r="AZ87" s="332" t="s">
        <v>276</v>
      </c>
      <c r="BA87" s="333"/>
      <c r="BB87" s="334" t="s">
        <v>211</v>
      </c>
      <c r="BC87" s="334"/>
      <c r="BD87" s="334"/>
      <c r="BE87" s="334"/>
      <c r="BF87" s="334" t="s">
        <v>212</v>
      </c>
      <c r="BG87" s="334"/>
      <c r="BH87" s="334"/>
      <c r="BI87" s="335"/>
    </row>
    <row r="88" spans="2:61" ht="12" customHeight="1">
      <c r="B88" s="471"/>
      <c r="C88" s="472"/>
      <c r="D88" s="472"/>
      <c r="E88" s="472"/>
      <c r="F88" s="473"/>
      <c r="G88" s="493" t="s">
        <v>562</v>
      </c>
      <c r="H88" s="494"/>
      <c r="I88" s="494"/>
      <c r="J88" s="494"/>
      <c r="K88" s="494"/>
      <c r="L88" s="494"/>
      <c r="M88" s="494"/>
      <c r="N88" s="494"/>
      <c r="O88" s="494"/>
      <c r="P88" s="494"/>
      <c r="Q88" s="494"/>
      <c r="R88" s="495"/>
      <c r="S88" s="374" t="s">
        <v>563</v>
      </c>
      <c r="T88" s="375"/>
      <c r="U88" s="375"/>
      <c r="V88" s="375"/>
      <c r="W88" s="375"/>
      <c r="X88" s="375"/>
      <c r="Y88" s="375"/>
      <c r="Z88" s="375"/>
      <c r="AA88" s="375"/>
      <c r="AB88" s="375"/>
      <c r="AC88" s="375"/>
      <c r="AD88" s="375"/>
      <c r="AE88" s="375"/>
      <c r="AF88" s="375"/>
      <c r="AG88" s="375"/>
      <c r="AH88" s="375"/>
      <c r="AI88" s="375"/>
      <c r="AJ88" s="375"/>
      <c r="AK88" s="58"/>
      <c r="AL88" s="58"/>
      <c r="AM88" s="58"/>
      <c r="AN88" s="58"/>
      <c r="AO88" s="58"/>
      <c r="AP88" s="58"/>
      <c r="AQ88" s="58"/>
      <c r="AR88" s="58"/>
      <c r="AS88" s="58"/>
      <c r="AT88" s="58"/>
      <c r="AU88" s="58"/>
      <c r="AV88" s="58"/>
      <c r="AW88" s="58"/>
      <c r="AX88" s="58"/>
      <c r="AY88" s="58"/>
      <c r="AZ88" s="403"/>
      <c r="BA88" s="404"/>
      <c r="BB88" s="477">
        <v>3</v>
      </c>
      <c r="BC88" s="477"/>
      <c r="BD88" s="477"/>
      <c r="BE88" s="477"/>
      <c r="BF88" s="478">
        <f>IF(AZ88&gt;3,3,AZ88)</f>
        <v>0</v>
      </c>
      <c r="BG88" s="478"/>
      <c r="BH88" s="478"/>
      <c r="BI88" s="479"/>
    </row>
    <row r="89" spans="2:61" ht="12" customHeight="1">
      <c r="B89" s="471"/>
      <c r="C89" s="472"/>
      <c r="D89" s="472"/>
      <c r="E89" s="472"/>
      <c r="F89" s="473"/>
      <c r="G89" s="496"/>
      <c r="H89" s="497"/>
      <c r="I89" s="497"/>
      <c r="J89" s="497"/>
      <c r="K89" s="497"/>
      <c r="L89" s="497"/>
      <c r="M89" s="497"/>
      <c r="N89" s="497"/>
      <c r="O89" s="497"/>
      <c r="P89" s="497"/>
      <c r="Q89" s="497"/>
      <c r="R89" s="498"/>
      <c r="S89" s="374" t="s">
        <v>593</v>
      </c>
      <c r="T89" s="375"/>
      <c r="U89" s="375"/>
      <c r="V89" s="375"/>
      <c r="W89" s="375"/>
      <c r="X89" s="375"/>
      <c r="Y89" s="375"/>
      <c r="Z89" s="375"/>
      <c r="AA89" s="375"/>
      <c r="AB89" s="375"/>
      <c r="AC89" s="375"/>
      <c r="AD89" s="375"/>
      <c r="AE89" s="375"/>
      <c r="AF89" s="375"/>
      <c r="AG89" s="375"/>
      <c r="AH89" s="375"/>
      <c r="AI89" s="375"/>
      <c r="AJ89" s="375"/>
      <c r="AK89" s="58"/>
      <c r="AL89" s="58"/>
      <c r="AM89" s="58"/>
      <c r="AN89" s="58"/>
      <c r="AO89" s="58"/>
      <c r="AP89" s="58"/>
      <c r="AQ89" s="58"/>
      <c r="AR89" s="58"/>
      <c r="AS89" s="58"/>
      <c r="AT89" s="58"/>
      <c r="AU89" s="58"/>
      <c r="AV89" s="58"/>
      <c r="AW89" s="58"/>
      <c r="AX89" s="58"/>
      <c r="AY89" s="58"/>
      <c r="AZ89" s="403"/>
      <c r="BA89" s="404"/>
      <c r="BB89" s="477">
        <v>2</v>
      </c>
      <c r="BC89" s="477"/>
      <c r="BD89" s="477"/>
      <c r="BE89" s="477"/>
      <c r="BF89" s="478">
        <f>IF(AZ89&gt;2,2,AZ89)</f>
        <v>0</v>
      </c>
      <c r="BG89" s="478"/>
      <c r="BH89" s="478"/>
      <c r="BI89" s="479"/>
    </row>
    <row r="90" spans="2:61" ht="12" customHeight="1">
      <c r="B90" s="471"/>
      <c r="C90" s="472"/>
      <c r="D90" s="472"/>
      <c r="E90" s="472"/>
      <c r="F90" s="473"/>
      <c r="G90" s="496"/>
      <c r="H90" s="497"/>
      <c r="I90" s="497"/>
      <c r="J90" s="497"/>
      <c r="K90" s="497"/>
      <c r="L90" s="497"/>
      <c r="M90" s="497"/>
      <c r="N90" s="497"/>
      <c r="O90" s="497"/>
      <c r="P90" s="497"/>
      <c r="Q90" s="497"/>
      <c r="R90" s="498"/>
      <c r="S90" s="374" t="s">
        <v>564</v>
      </c>
      <c r="T90" s="375"/>
      <c r="U90" s="375"/>
      <c r="V90" s="375"/>
      <c r="W90" s="375"/>
      <c r="X90" s="375"/>
      <c r="Y90" s="375"/>
      <c r="Z90" s="375"/>
      <c r="AA90" s="375"/>
      <c r="AB90" s="375"/>
      <c r="AC90" s="375"/>
      <c r="AD90" s="375"/>
      <c r="AE90" s="375"/>
      <c r="AF90" s="375"/>
      <c r="AG90" s="375"/>
      <c r="AH90" s="375"/>
      <c r="AI90" s="375"/>
      <c r="AJ90" s="375"/>
      <c r="AK90" s="375"/>
      <c r="AL90" s="375"/>
      <c r="AM90" s="375"/>
      <c r="AN90" s="375"/>
      <c r="AO90" s="58"/>
      <c r="AP90" s="58"/>
      <c r="AQ90" s="58"/>
      <c r="AR90" s="58"/>
      <c r="AS90" s="58"/>
      <c r="AT90" s="58"/>
      <c r="AU90" s="58"/>
      <c r="AV90" s="58"/>
      <c r="AW90" s="58"/>
      <c r="AX90" s="58"/>
      <c r="AY90" s="58"/>
      <c r="AZ90" s="403"/>
      <c r="BA90" s="404"/>
      <c r="BB90" s="477">
        <v>3</v>
      </c>
      <c r="BC90" s="477"/>
      <c r="BD90" s="477"/>
      <c r="BE90" s="477"/>
      <c r="BF90" s="478">
        <f>IF(AZ90&gt;3,3,AZ90)</f>
        <v>0</v>
      </c>
      <c r="BG90" s="478"/>
      <c r="BH90" s="478"/>
      <c r="BI90" s="479"/>
    </row>
    <row r="91" spans="2:61" ht="12" customHeight="1">
      <c r="B91" s="289"/>
      <c r="C91" s="290"/>
      <c r="D91" s="290"/>
      <c r="E91" s="290"/>
      <c r="F91" s="291"/>
      <c r="G91" s="507"/>
      <c r="H91" s="508"/>
      <c r="I91" s="508"/>
      <c r="J91" s="508"/>
      <c r="K91" s="508"/>
      <c r="L91" s="508"/>
      <c r="M91" s="508"/>
      <c r="N91" s="508"/>
      <c r="O91" s="508"/>
      <c r="P91" s="508"/>
      <c r="Q91" s="508"/>
      <c r="R91" s="509"/>
      <c r="S91" s="374" t="s">
        <v>565</v>
      </c>
      <c r="T91" s="375"/>
      <c r="U91" s="375"/>
      <c r="V91" s="375"/>
      <c r="W91" s="375"/>
      <c r="X91" s="375"/>
      <c r="Y91" s="375"/>
      <c r="Z91" s="375"/>
      <c r="AA91" s="375"/>
      <c r="AB91" s="375"/>
      <c r="AC91" s="375"/>
      <c r="AD91" s="375"/>
      <c r="AE91" s="375"/>
      <c r="AF91" s="375"/>
      <c r="AG91" s="375"/>
      <c r="AH91" s="375"/>
      <c r="AI91" s="375"/>
      <c r="AJ91" s="375"/>
      <c r="AK91" s="375"/>
      <c r="AL91" s="375"/>
      <c r="AM91" s="375"/>
      <c r="AN91" s="58"/>
      <c r="AO91" s="58"/>
      <c r="AP91" s="58"/>
      <c r="AQ91" s="58"/>
      <c r="AR91" s="58"/>
      <c r="AS91" s="58"/>
      <c r="AT91" s="58"/>
      <c r="AU91" s="58"/>
      <c r="AV91" s="58"/>
      <c r="AW91" s="58"/>
      <c r="AX91" s="58"/>
      <c r="AY91" s="58"/>
      <c r="AZ91" s="403"/>
      <c r="BA91" s="404"/>
      <c r="BB91" s="477">
        <v>2</v>
      </c>
      <c r="BC91" s="477"/>
      <c r="BD91" s="477"/>
      <c r="BE91" s="477"/>
      <c r="BF91" s="478">
        <f>IF(AZ91&gt;2,2,AZ91)</f>
        <v>0</v>
      </c>
      <c r="BG91" s="478"/>
      <c r="BH91" s="478"/>
      <c r="BI91" s="479"/>
    </row>
    <row r="92" spans="2:61" ht="12" customHeight="1">
      <c r="B92" s="60"/>
      <c r="C92" s="146"/>
      <c r="D92" s="146"/>
      <c r="E92" s="146"/>
      <c r="F92" s="146"/>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9"/>
      <c r="BB92" s="357" t="s">
        <v>166</v>
      </c>
      <c r="BC92" s="357"/>
      <c r="BD92" s="357"/>
      <c r="BE92" s="357"/>
      <c r="BF92" s="482">
        <f>SUM(BF88:BI91)</f>
        <v>0</v>
      </c>
      <c r="BG92" s="482"/>
      <c r="BH92" s="482"/>
      <c r="BI92" s="483"/>
    </row>
    <row r="93" spans="2:61" ht="12" customHeight="1">
      <c r="B93" s="499" t="s">
        <v>4276</v>
      </c>
      <c r="C93" s="500"/>
      <c r="D93" s="500"/>
      <c r="E93" s="500"/>
      <c r="F93" s="500"/>
      <c r="G93" s="500"/>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94"/>
      <c r="AL93" s="94"/>
      <c r="AM93" s="94"/>
      <c r="AN93" s="94"/>
      <c r="AO93" s="94"/>
      <c r="AP93" s="94"/>
      <c r="AQ93" s="94"/>
      <c r="AR93" s="94"/>
      <c r="AS93" s="94"/>
      <c r="AT93" s="94"/>
      <c r="AU93" s="94"/>
      <c r="AV93" s="94"/>
      <c r="AW93" s="94"/>
      <c r="AX93" s="94"/>
      <c r="AY93" s="94"/>
      <c r="AZ93" s="94"/>
      <c r="BA93" s="94"/>
      <c r="BB93" s="501"/>
      <c r="BC93" s="501"/>
      <c r="BD93" s="501"/>
      <c r="BE93" s="501"/>
      <c r="BF93" s="501"/>
      <c r="BG93" s="501"/>
      <c r="BH93" s="501"/>
      <c r="BI93" s="502"/>
    </row>
    <row r="94" spans="2:61" ht="12" customHeight="1">
      <c r="B94" s="503" t="s">
        <v>234</v>
      </c>
      <c r="C94" s="504"/>
      <c r="D94" s="504"/>
      <c r="E94" s="504"/>
      <c r="F94" s="504"/>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5"/>
      <c r="AY94" s="505"/>
      <c r="AZ94" s="505"/>
      <c r="BA94" s="505"/>
      <c r="BB94" s="505"/>
      <c r="BC94" s="505"/>
      <c r="BD94" s="505"/>
      <c r="BE94" s="505"/>
      <c r="BF94" s="505"/>
      <c r="BG94" s="505"/>
      <c r="BH94" s="505"/>
      <c r="BI94" s="506"/>
    </row>
    <row r="95" spans="2:61" ht="12" customHeight="1">
      <c r="B95" s="510" t="s">
        <v>235</v>
      </c>
      <c r="C95" s="511"/>
      <c r="D95" s="511"/>
      <c r="E95" s="511"/>
      <c r="F95" s="511"/>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512"/>
      <c r="BE95" s="512"/>
      <c r="BF95" s="512"/>
      <c r="BG95" s="512"/>
      <c r="BH95" s="512"/>
      <c r="BI95" s="513"/>
    </row>
    <row r="96" spans="2:61" ht="12" customHeight="1" thickBot="1">
      <c r="B96" s="510" t="s">
        <v>236</v>
      </c>
      <c r="C96" s="511"/>
      <c r="D96" s="511"/>
      <c r="E96" s="511"/>
      <c r="F96" s="511"/>
      <c r="G96" s="514"/>
      <c r="H96" s="514"/>
      <c r="I96" s="514"/>
      <c r="J96" s="514"/>
      <c r="K96" s="514"/>
      <c r="L96" s="514"/>
      <c r="M96" s="514"/>
      <c r="N96" s="514"/>
      <c r="O96" s="514"/>
      <c r="P96" s="514"/>
      <c r="Q96" s="514"/>
      <c r="R96" s="514"/>
      <c r="S96" s="514"/>
      <c r="T96" s="514"/>
      <c r="U96" s="514"/>
      <c r="V96" s="514"/>
      <c r="W96" s="514"/>
      <c r="X96" s="514"/>
      <c r="Y96" s="514"/>
      <c r="Z96" s="514"/>
      <c r="AA96" s="514"/>
      <c r="AB96" s="514"/>
      <c r="AC96" s="514"/>
      <c r="AD96" s="514"/>
      <c r="AE96" s="514"/>
      <c r="AF96" s="514"/>
      <c r="AG96" s="514"/>
      <c r="AH96" s="514"/>
      <c r="AI96" s="514"/>
      <c r="AJ96" s="514"/>
      <c r="AK96" s="514"/>
      <c r="AL96" s="514"/>
      <c r="AM96" s="514"/>
      <c r="AN96" s="514"/>
      <c r="AO96" s="514"/>
      <c r="AP96" s="514"/>
      <c r="AQ96" s="514"/>
      <c r="AR96" s="514"/>
      <c r="AS96" s="514"/>
      <c r="AT96" s="514"/>
      <c r="AU96" s="514"/>
      <c r="AV96" s="514"/>
      <c r="AW96" s="514"/>
      <c r="AX96" s="514"/>
      <c r="AY96" s="514"/>
      <c r="AZ96" s="514"/>
      <c r="BA96" s="514"/>
      <c r="BB96" s="514"/>
      <c r="BC96" s="514"/>
      <c r="BD96" s="514"/>
      <c r="BE96" s="514"/>
      <c r="BF96" s="514"/>
      <c r="BG96" s="514"/>
      <c r="BH96" s="514"/>
      <c r="BI96" s="515"/>
    </row>
    <row r="97" spans="2:61" ht="12" customHeight="1">
      <c r="B97" s="516">
        <v>-11</v>
      </c>
      <c r="C97" s="517"/>
      <c r="D97" s="518" t="s">
        <v>580</v>
      </c>
      <c r="E97" s="519"/>
      <c r="F97" s="519"/>
      <c r="G97" s="519"/>
      <c r="H97" s="519"/>
      <c r="I97" s="519"/>
      <c r="J97" s="519"/>
      <c r="K97" s="519"/>
      <c r="L97" s="519"/>
      <c r="M97" s="520"/>
      <c r="N97" s="521">
        <f>BF30</f>
        <v>0</v>
      </c>
      <c r="O97" s="522"/>
      <c r="P97" s="522"/>
      <c r="Q97" s="522"/>
      <c r="R97" s="523" t="s">
        <v>240</v>
      </c>
      <c r="S97" s="523"/>
      <c r="T97" s="524" t="s">
        <v>243</v>
      </c>
      <c r="U97" s="525"/>
      <c r="V97" s="525"/>
      <c r="W97" s="525"/>
      <c r="X97" s="525"/>
      <c r="Y97" s="525"/>
      <c r="Z97" s="525"/>
      <c r="AA97" s="525"/>
      <c r="AB97" s="525"/>
      <c r="AC97" s="525"/>
      <c r="AD97" s="526"/>
      <c r="AE97" s="527">
        <f>IF(AY4&gt;0,VLOOKUP(AY4,List!C:X,18,0)," ")</f>
        <v>0</v>
      </c>
      <c r="AF97" s="527"/>
      <c r="AG97" s="527"/>
      <c r="AH97" s="527"/>
      <c r="AI97" s="527"/>
      <c r="AJ97" s="527"/>
      <c r="AK97" s="527"/>
      <c r="AL97" s="527"/>
      <c r="AM97" s="527"/>
      <c r="AN97" s="527"/>
      <c r="AO97" s="524" t="s">
        <v>238</v>
      </c>
      <c r="AP97" s="525"/>
      <c r="AQ97" s="526"/>
      <c r="AR97" s="527">
        <f>IF(AY4&gt; 0,VLOOKUP(AY4,List!C:X,19,0)," ")</f>
        <v>0</v>
      </c>
      <c r="AS97" s="527"/>
      <c r="AT97" s="527"/>
      <c r="AU97" s="527"/>
      <c r="AV97" s="527"/>
      <c r="AW97" s="527"/>
      <c r="AX97" s="527"/>
      <c r="AY97" s="527"/>
      <c r="AZ97" s="527"/>
      <c r="BA97" s="527"/>
      <c r="BB97" s="527"/>
      <c r="BC97" s="527"/>
      <c r="BD97" s="527"/>
      <c r="BE97" s="527"/>
      <c r="BF97" s="524" t="s">
        <v>239</v>
      </c>
      <c r="BG97" s="525"/>
      <c r="BH97" s="525"/>
      <c r="BI97" s="528"/>
    </row>
    <row r="98" spans="2:61" ht="12" customHeight="1">
      <c r="B98" s="535">
        <v>-12</v>
      </c>
      <c r="C98" s="536"/>
      <c r="D98" s="537" t="s">
        <v>573</v>
      </c>
      <c r="E98" s="538"/>
      <c r="F98" s="538"/>
      <c r="G98" s="538"/>
      <c r="H98" s="538"/>
      <c r="I98" s="538"/>
      <c r="J98" s="538"/>
      <c r="K98" s="538"/>
      <c r="L98" s="538"/>
      <c r="M98" s="539"/>
      <c r="N98" s="547">
        <f>BF43</f>
        <v>0</v>
      </c>
      <c r="O98" s="548"/>
      <c r="P98" s="548"/>
      <c r="Q98" s="548"/>
      <c r="R98" s="549" t="s">
        <v>241</v>
      </c>
      <c r="S98" s="542"/>
      <c r="T98" s="532" t="s">
        <v>244</v>
      </c>
      <c r="U98" s="533"/>
      <c r="V98" s="533"/>
      <c r="W98" s="533"/>
      <c r="X98" s="533"/>
      <c r="Y98" s="533"/>
      <c r="Z98" s="533"/>
      <c r="AA98" s="533"/>
      <c r="AB98" s="533"/>
      <c r="AC98" s="533"/>
      <c r="AD98" s="550"/>
      <c r="AE98" s="531">
        <f>IF(AY4&gt;0,VLOOKUP(AY4,List!C:X,21,0)," ")</f>
        <v>0</v>
      </c>
      <c r="AF98" s="531"/>
      <c r="AG98" s="531"/>
      <c r="AH98" s="531"/>
      <c r="AI98" s="531"/>
      <c r="AJ98" s="531"/>
      <c r="AK98" s="531"/>
      <c r="AL98" s="531"/>
      <c r="AM98" s="531"/>
      <c r="AN98" s="531"/>
      <c r="AO98" s="532" t="s">
        <v>238</v>
      </c>
      <c r="AP98" s="533"/>
      <c r="AQ98" s="550"/>
      <c r="AR98" s="531">
        <f>IF(AY4&gt; 0,VLOOKUP(AY4,List!C:X,22,0)," ")</f>
        <v>0</v>
      </c>
      <c r="AS98" s="531"/>
      <c r="AT98" s="531"/>
      <c r="AU98" s="531"/>
      <c r="AV98" s="531"/>
      <c r="AW98" s="531"/>
      <c r="AX98" s="531"/>
      <c r="AY98" s="531"/>
      <c r="AZ98" s="531"/>
      <c r="BA98" s="531"/>
      <c r="BB98" s="531"/>
      <c r="BC98" s="531"/>
      <c r="BD98" s="531"/>
      <c r="BE98" s="531"/>
      <c r="BF98" s="532" t="s">
        <v>239</v>
      </c>
      <c r="BG98" s="533"/>
      <c r="BH98" s="533"/>
      <c r="BI98" s="534"/>
    </row>
    <row r="99" spans="2:61" ht="12" customHeight="1">
      <c r="B99" s="535">
        <v>-13</v>
      </c>
      <c r="C99" s="536"/>
      <c r="D99" s="537" t="s">
        <v>581</v>
      </c>
      <c r="E99" s="538"/>
      <c r="F99" s="538"/>
      <c r="G99" s="538"/>
      <c r="H99" s="538"/>
      <c r="I99" s="538"/>
      <c r="J99" s="538"/>
      <c r="K99" s="538"/>
      <c r="L99" s="538"/>
      <c r="M99" s="539"/>
      <c r="N99" s="540">
        <f>BF92+BF86+BF80+BF73+BF55</f>
        <v>0</v>
      </c>
      <c r="O99" s="541"/>
      <c r="P99" s="541"/>
      <c r="Q99" s="541"/>
      <c r="R99" s="542" t="s">
        <v>242</v>
      </c>
      <c r="S99" s="542"/>
      <c r="T99" s="543" t="s">
        <v>245</v>
      </c>
      <c r="U99" s="543"/>
      <c r="V99" s="543"/>
      <c r="W99" s="543"/>
      <c r="X99" s="543"/>
      <c r="Y99" s="543"/>
      <c r="Z99" s="543"/>
      <c r="AA99" s="543"/>
      <c r="AB99" s="543"/>
      <c r="AC99" s="543"/>
      <c r="AD99" s="543"/>
      <c r="AE99" s="544"/>
      <c r="AF99" s="544"/>
      <c r="AG99" s="544"/>
      <c r="AH99" s="544"/>
      <c r="AI99" s="544"/>
      <c r="AJ99" s="544"/>
      <c r="AK99" s="544"/>
      <c r="AL99" s="544"/>
      <c r="AM99" s="544"/>
      <c r="AN99" s="544"/>
      <c r="AO99" s="545"/>
      <c r="AP99" s="545"/>
      <c r="AQ99" s="545"/>
      <c r="AR99" s="545"/>
      <c r="AS99" s="545"/>
      <c r="AT99" s="545"/>
      <c r="AU99" s="545"/>
      <c r="AV99" s="545"/>
      <c r="AW99" s="545"/>
      <c r="AX99" s="545"/>
      <c r="AY99" s="545"/>
      <c r="AZ99" s="545"/>
      <c r="BA99" s="545"/>
      <c r="BB99" s="545"/>
      <c r="BC99" s="545"/>
      <c r="BD99" s="545"/>
      <c r="BE99" s="545"/>
      <c r="BF99" s="545"/>
      <c r="BG99" s="545"/>
      <c r="BH99" s="545"/>
      <c r="BI99" s="546"/>
    </row>
    <row r="100" spans="2:61" ht="12" customHeight="1">
      <c r="B100" s="551"/>
      <c r="C100" s="552"/>
      <c r="D100" s="553"/>
      <c r="E100" s="554"/>
      <c r="F100" s="554"/>
      <c r="G100" s="554"/>
      <c r="H100" s="554"/>
      <c r="I100" s="554"/>
      <c r="J100" s="554"/>
      <c r="K100" s="554"/>
      <c r="L100" s="554"/>
      <c r="M100" s="555"/>
      <c r="N100" s="556"/>
      <c r="O100" s="557"/>
      <c r="P100" s="557"/>
      <c r="Q100" s="557"/>
      <c r="R100" s="558" t="s">
        <v>246</v>
      </c>
      <c r="S100" s="559"/>
      <c r="T100" s="559"/>
      <c r="U100" s="559"/>
      <c r="V100" s="559"/>
      <c r="W100" s="559"/>
      <c r="X100" s="559"/>
      <c r="Y100" s="559"/>
      <c r="Z100" s="559"/>
      <c r="AA100" s="530"/>
      <c r="AB100" s="530"/>
      <c r="AC100" s="530"/>
      <c r="AD100" s="530"/>
      <c r="AE100" s="530"/>
      <c r="AF100" s="530"/>
      <c r="AG100" s="530"/>
      <c r="AH100" s="530"/>
      <c r="AI100" s="530"/>
      <c r="AJ100" s="530"/>
      <c r="AK100" s="530"/>
      <c r="AL100" s="530"/>
      <c r="AM100" s="530"/>
      <c r="AN100" s="530"/>
      <c r="AO100" s="530"/>
      <c r="AP100" s="530"/>
      <c r="AQ100" s="530"/>
      <c r="AR100" s="530"/>
      <c r="AS100" s="530"/>
      <c r="AT100" s="530"/>
      <c r="AU100" s="530"/>
      <c r="AV100" s="530"/>
      <c r="AW100" s="529" t="s">
        <v>247</v>
      </c>
      <c r="AX100" s="529"/>
      <c r="AY100" s="529"/>
      <c r="AZ100" s="529"/>
      <c r="BA100" s="115"/>
      <c r="BB100" s="115"/>
      <c r="BC100" s="115"/>
      <c r="BD100" s="115"/>
      <c r="BE100" s="115"/>
      <c r="BF100" s="115"/>
      <c r="BG100" s="115"/>
      <c r="BH100" s="115"/>
      <c r="BI100" s="116"/>
    </row>
    <row r="101" spans="2:61" ht="12" customHeight="1">
      <c r="B101" s="560">
        <v>-14</v>
      </c>
      <c r="C101" s="561"/>
      <c r="D101" s="562" t="s">
        <v>237</v>
      </c>
      <c r="E101" s="563"/>
      <c r="F101" s="563"/>
      <c r="G101" s="563"/>
      <c r="H101" s="563"/>
      <c r="I101" s="563"/>
      <c r="J101" s="563"/>
      <c r="K101" s="563"/>
      <c r="L101" s="563"/>
      <c r="M101" s="564"/>
      <c r="N101" s="565">
        <f>N99+N98+N97</f>
        <v>0</v>
      </c>
      <c r="O101" s="566"/>
      <c r="P101" s="566"/>
      <c r="Q101" s="566"/>
      <c r="R101" s="558" t="s">
        <v>248</v>
      </c>
      <c r="S101" s="559"/>
      <c r="T101" s="559"/>
      <c r="U101" s="559"/>
      <c r="V101" s="559"/>
      <c r="W101" s="559"/>
      <c r="X101" s="559"/>
      <c r="Y101" s="559"/>
      <c r="Z101" s="559"/>
      <c r="AA101" s="559"/>
      <c r="AB101" s="559"/>
      <c r="AC101" s="559"/>
      <c r="AD101" s="559"/>
      <c r="AE101" s="559"/>
      <c r="AF101" s="559"/>
      <c r="AG101" s="559"/>
      <c r="AH101" s="559"/>
      <c r="AI101" s="559"/>
      <c r="AJ101" s="559"/>
      <c r="AK101" s="497" t="s">
        <v>169</v>
      </c>
      <c r="AL101" s="497"/>
      <c r="AM101" s="497"/>
      <c r="AN101" s="567"/>
      <c r="AO101" s="567"/>
      <c r="AP101" s="567"/>
      <c r="AQ101" s="567"/>
      <c r="AR101" s="497" t="s">
        <v>249</v>
      </c>
      <c r="AS101" s="497"/>
      <c r="AT101" s="497"/>
      <c r="AU101" s="567"/>
      <c r="AV101" s="567"/>
      <c r="AW101" s="567"/>
      <c r="AX101" s="567"/>
      <c r="AY101" s="85"/>
      <c r="AZ101" s="85"/>
      <c r="BA101" s="85"/>
      <c r="BB101" s="85"/>
      <c r="BC101" s="85"/>
      <c r="BD101" s="85"/>
      <c r="BE101" s="85"/>
      <c r="BF101" s="497" t="s">
        <v>239</v>
      </c>
      <c r="BG101" s="497"/>
      <c r="BH101" s="497"/>
      <c r="BI101" s="568"/>
    </row>
    <row r="102" spans="2:61" ht="12" customHeight="1">
      <c r="B102" s="86"/>
      <c r="C102" s="87"/>
      <c r="D102" s="87"/>
      <c r="E102" s="87"/>
      <c r="F102" s="87"/>
      <c r="G102" s="87"/>
      <c r="H102" s="87"/>
      <c r="I102" s="87"/>
      <c r="J102" s="87"/>
      <c r="K102" s="87"/>
      <c r="L102" s="87"/>
      <c r="M102" s="87"/>
      <c r="N102" s="88"/>
      <c r="O102" s="88"/>
      <c r="P102" s="88"/>
      <c r="Q102" s="88"/>
      <c r="R102" s="154"/>
      <c r="S102" s="154"/>
      <c r="T102" s="154"/>
      <c r="U102" s="154"/>
      <c r="V102" s="154"/>
      <c r="W102" s="154"/>
      <c r="X102" s="154"/>
      <c r="Y102" s="154"/>
      <c r="Z102" s="154"/>
      <c r="AA102" s="154"/>
      <c r="AB102" s="154"/>
      <c r="AC102" s="154"/>
      <c r="AD102" s="154"/>
      <c r="AE102" s="154"/>
      <c r="AF102" s="154"/>
      <c r="AG102" s="154"/>
      <c r="AH102" s="154"/>
      <c r="AI102" s="154"/>
      <c r="AJ102" s="154"/>
      <c r="AK102" s="155"/>
      <c r="AL102" s="155"/>
      <c r="AM102" s="155"/>
      <c r="AN102" s="89"/>
      <c r="AO102" s="89"/>
      <c r="AP102" s="89"/>
      <c r="AQ102" s="89"/>
      <c r="AR102" s="155"/>
      <c r="AS102" s="155"/>
      <c r="AT102" s="155"/>
      <c r="AU102" s="89"/>
      <c r="AV102" s="89"/>
      <c r="AW102" s="89"/>
      <c r="AX102" s="89"/>
      <c r="AY102" s="90"/>
      <c r="AZ102" s="90"/>
      <c r="BA102" s="90"/>
      <c r="BB102" s="90"/>
      <c r="BC102" s="90"/>
      <c r="BD102" s="90"/>
      <c r="BE102" s="90"/>
      <c r="BF102" s="150"/>
      <c r="BG102" s="150"/>
      <c r="BH102" s="150"/>
      <c r="BI102" s="91"/>
    </row>
    <row r="103" spans="2:61" ht="12" customHeight="1" thickBot="1">
      <c r="B103" s="587">
        <v>-18</v>
      </c>
      <c r="C103" s="588"/>
      <c r="D103" s="588" t="s">
        <v>253</v>
      </c>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9"/>
      <c r="AA103" s="589"/>
      <c r="AB103" s="589"/>
      <c r="AC103" s="589"/>
      <c r="AD103" s="589"/>
      <c r="AE103" s="589"/>
      <c r="AF103" s="589"/>
      <c r="AG103" s="589"/>
      <c r="AH103" s="589"/>
      <c r="AI103" s="589"/>
      <c r="AJ103" s="589"/>
      <c r="AK103" s="589"/>
      <c r="AL103" s="590" t="s">
        <v>4302</v>
      </c>
      <c r="AM103" s="590"/>
      <c r="AN103" s="590"/>
      <c r="AO103" s="590"/>
      <c r="AP103" s="92"/>
      <c r="AQ103" s="92"/>
      <c r="AR103" s="156"/>
      <c r="AS103" s="156"/>
      <c r="AT103" s="156"/>
      <c r="AU103" s="92"/>
      <c r="AV103" s="590" t="s">
        <v>252</v>
      </c>
      <c r="AW103" s="590"/>
      <c r="AX103" s="590"/>
      <c r="AY103" s="591"/>
      <c r="AZ103" s="591"/>
      <c r="BA103" s="75" t="s">
        <v>87</v>
      </c>
      <c r="BB103" s="577"/>
      <c r="BC103" s="577"/>
      <c r="BD103" s="75" t="s">
        <v>87</v>
      </c>
      <c r="BE103" s="190">
        <v>9</v>
      </c>
      <c r="BF103" s="592">
        <v>139</v>
      </c>
      <c r="BG103" s="592"/>
      <c r="BH103" s="189"/>
      <c r="BI103" s="93"/>
    </row>
    <row r="104" spans="2:61" ht="12" customHeight="1">
      <c r="B104" s="578" t="s">
        <v>599</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79"/>
      <c r="AL104" s="579"/>
      <c r="AM104" s="579"/>
      <c r="AN104" s="579"/>
      <c r="AO104" s="579"/>
      <c r="AP104" s="579"/>
      <c r="AQ104" s="579"/>
      <c r="AR104" s="579"/>
      <c r="AS104" s="579"/>
      <c r="AT104" s="579"/>
      <c r="AU104" s="579"/>
      <c r="AV104" s="579"/>
      <c r="AW104" s="579"/>
      <c r="AX104" s="579"/>
      <c r="AY104" s="579"/>
      <c r="AZ104" s="579"/>
      <c r="BA104" s="579"/>
      <c r="BB104" s="579"/>
      <c r="BC104" s="579"/>
      <c r="BD104" s="579"/>
      <c r="BE104" s="579"/>
      <c r="BF104" s="579"/>
      <c r="BG104" s="579"/>
      <c r="BH104" s="579"/>
      <c r="BI104" s="580"/>
    </row>
    <row r="105" spans="2:61" ht="12" customHeight="1">
      <c r="B105" s="581" t="s">
        <v>600</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2"/>
      <c r="AL105" s="582"/>
      <c r="AM105" s="582"/>
      <c r="AN105" s="582"/>
      <c r="AO105" s="582"/>
      <c r="AP105" s="582"/>
      <c r="AQ105" s="582"/>
      <c r="AR105" s="582"/>
      <c r="AS105" s="582"/>
      <c r="AT105" s="582"/>
      <c r="AU105" s="582"/>
      <c r="AV105" s="582"/>
      <c r="AW105" s="582"/>
      <c r="AX105" s="582"/>
      <c r="AY105" s="582"/>
      <c r="AZ105" s="582"/>
      <c r="BA105" s="582"/>
      <c r="BB105" s="582"/>
      <c r="BC105" s="582"/>
      <c r="BD105" s="582"/>
      <c r="BE105" s="582"/>
      <c r="BF105" s="582"/>
      <c r="BG105" s="582"/>
      <c r="BH105" s="582"/>
      <c r="BI105" s="583"/>
    </row>
    <row r="106" spans="2:61" ht="12" customHeight="1">
      <c r="B106" s="584" t="s">
        <v>601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5"/>
      <c r="AL106" s="585"/>
      <c r="AM106" s="585"/>
      <c r="AN106" s="585"/>
      <c r="AO106" s="585"/>
      <c r="AP106" s="585"/>
      <c r="AQ106" s="585"/>
      <c r="AR106" s="585"/>
      <c r="AS106" s="585"/>
      <c r="AT106" s="585"/>
      <c r="AU106" s="585"/>
      <c r="AV106" s="585"/>
      <c r="AW106" s="585"/>
      <c r="AX106" s="585"/>
      <c r="AY106" s="585"/>
      <c r="AZ106" s="585"/>
      <c r="BA106" s="585"/>
      <c r="BB106" s="585"/>
      <c r="BC106" s="585"/>
      <c r="BD106" s="585"/>
      <c r="BE106" s="585"/>
      <c r="BF106" s="585"/>
      <c r="BG106" s="585"/>
      <c r="BH106" s="585"/>
      <c r="BI106" s="586"/>
    </row>
    <row r="107" spans="2:61" ht="12" customHeight="1">
      <c r="B107" s="581" t="s">
        <v>602</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2"/>
      <c r="AL107" s="582"/>
      <c r="AM107" s="582"/>
      <c r="AN107" s="582"/>
      <c r="AO107" s="582"/>
      <c r="AP107" s="582"/>
      <c r="AQ107" s="582"/>
      <c r="AR107" s="582"/>
      <c r="AS107" s="582"/>
      <c r="AT107" s="582"/>
      <c r="AU107" s="582"/>
      <c r="AV107" s="582"/>
      <c r="AW107" s="582"/>
      <c r="AX107" s="582"/>
      <c r="AY107" s="582"/>
      <c r="AZ107" s="582"/>
      <c r="BA107" s="582"/>
      <c r="BB107" s="582"/>
      <c r="BC107" s="582"/>
      <c r="BD107" s="582"/>
      <c r="BE107" s="582"/>
      <c r="BF107" s="582"/>
      <c r="BG107" s="582"/>
      <c r="BH107" s="582"/>
      <c r="BI107" s="583"/>
    </row>
    <row r="108" spans="2:61" ht="12" customHeight="1">
      <c r="B108" s="569" t="s">
        <v>250</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570"/>
      <c r="BH108" s="570"/>
      <c r="BI108" s="571"/>
    </row>
    <row r="109" spans="2:61" ht="12" customHeight="1">
      <c r="B109" s="572" t="s">
        <v>603</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3"/>
      <c r="AL109" s="573"/>
      <c r="AM109" s="573"/>
      <c r="AN109" s="573"/>
      <c r="AO109" s="573"/>
      <c r="AP109" s="573"/>
      <c r="AQ109" s="573"/>
      <c r="AR109" s="573"/>
      <c r="AS109" s="573"/>
      <c r="AT109" s="573"/>
      <c r="AU109" s="573"/>
      <c r="AV109" s="573"/>
      <c r="AW109" s="573"/>
      <c r="AX109" s="573"/>
      <c r="AY109" s="573"/>
      <c r="AZ109" s="573"/>
      <c r="BA109" s="573"/>
      <c r="BB109" s="573"/>
      <c r="BC109" s="573"/>
      <c r="BD109" s="573"/>
      <c r="BE109" s="573"/>
      <c r="BF109" s="573"/>
      <c r="BG109" s="573"/>
      <c r="BH109" s="573"/>
      <c r="BI109" s="574"/>
    </row>
    <row r="110" spans="2:61" ht="12" customHeight="1">
      <c r="B110" s="575" t="s">
        <v>251</v>
      </c>
      <c r="C110" s="575"/>
      <c r="D110" s="575"/>
      <c r="E110" s="575"/>
      <c r="F110" s="575"/>
      <c r="G110" s="575"/>
      <c r="H110" s="575"/>
      <c r="I110" s="575"/>
      <c r="J110" s="575"/>
      <c r="K110" s="575"/>
      <c r="L110" s="575"/>
      <c r="M110" s="575"/>
      <c r="N110" s="575"/>
      <c r="O110" s="575"/>
      <c r="P110" s="575"/>
      <c r="Q110" s="575"/>
      <c r="R110" s="575"/>
      <c r="S110" s="575"/>
      <c r="T110" s="575"/>
      <c r="U110" s="575"/>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576" t="s">
        <v>587</v>
      </c>
      <c r="BB110" s="576"/>
      <c r="BC110" s="576"/>
      <c r="BD110" s="576"/>
      <c r="BE110" s="576"/>
      <c r="BF110" s="576"/>
      <c r="BG110" s="576"/>
      <c r="BH110" s="63"/>
      <c r="BI110" s="63"/>
    </row>
    <row r="111" spans="2:61" ht="12" customHeight="1">
      <c r="B111" s="575"/>
      <c r="C111" s="575"/>
      <c r="D111" s="575"/>
      <c r="E111" s="575"/>
      <c r="F111" s="575"/>
      <c r="G111" s="575"/>
      <c r="H111" s="575"/>
      <c r="I111" s="575"/>
      <c r="J111" s="575"/>
      <c r="K111" s="575"/>
      <c r="L111" s="575"/>
      <c r="M111" s="575"/>
      <c r="N111" s="575"/>
      <c r="O111" s="575"/>
      <c r="P111" s="575"/>
      <c r="Q111" s="575"/>
      <c r="R111" s="575"/>
      <c r="S111" s="575"/>
      <c r="T111" s="575"/>
      <c r="U111" s="575"/>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576"/>
      <c r="BB111" s="576"/>
      <c r="BC111" s="576"/>
      <c r="BD111" s="576"/>
      <c r="BE111" s="576"/>
      <c r="BF111" s="576"/>
      <c r="BG111" s="576"/>
      <c r="BH111" s="95"/>
      <c r="BI111" s="95"/>
    </row>
  </sheetData>
  <sheetProtection password="C633" sheet="1" objects="1" scenarios="1" formatCells="0" formatColumns="0" formatRows="0" sort="0" autoFilter="0" pivotTables="0"/>
  <mergeCells count="482">
    <mergeCell ref="B108:BI108"/>
    <mergeCell ref="B109:BI109"/>
    <mergeCell ref="B111:P111"/>
    <mergeCell ref="Q111:U111"/>
    <mergeCell ref="BA111:BG111"/>
    <mergeCell ref="BB103:BC103"/>
    <mergeCell ref="B104:BI104"/>
    <mergeCell ref="B105:BI105"/>
    <mergeCell ref="B106:BI106"/>
    <mergeCell ref="B107:BI107"/>
    <mergeCell ref="B103:C103"/>
    <mergeCell ref="D103:Y103"/>
    <mergeCell ref="Z103:AK103"/>
    <mergeCell ref="AL103:AO103"/>
    <mergeCell ref="AV103:AX103"/>
    <mergeCell ref="AY103:AZ103"/>
    <mergeCell ref="B110:P110"/>
    <mergeCell ref="Q110:U110"/>
    <mergeCell ref="BA110:BG110"/>
    <mergeCell ref="BF103:BG103"/>
    <mergeCell ref="B101:C101"/>
    <mergeCell ref="D101:M101"/>
    <mergeCell ref="N101:Q101"/>
    <mergeCell ref="R101:AJ101"/>
    <mergeCell ref="AK101:AM101"/>
    <mergeCell ref="AN101:AQ101"/>
    <mergeCell ref="AR101:AT101"/>
    <mergeCell ref="AU101:AX101"/>
    <mergeCell ref="BF101:BI101"/>
    <mergeCell ref="AW100:AZ100"/>
    <mergeCell ref="AA100:AV100"/>
    <mergeCell ref="AR98:BE98"/>
    <mergeCell ref="BF98:BI98"/>
    <mergeCell ref="B99:C99"/>
    <mergeCell ref="D99:M99"/>
    <mergeCell ref="N99:Q99"/>
    <mergeCell ref="R99:S99"/>
    <mergeCell ref="T99:AD99"/>
    <mergeCell ref="AE99:BI99"/>
    <mergeCell ref="B98:C98"/>
    <mergeCell ref="D98:M98"/>
    <mergeCell ref="N98:Q98"/>
    <mergeCell ref="R98:S98"/>
    <mergeCell ref="T98:AD98"/>
    <mergeCell ref="AE98:AN98"/>
    <mergeCell ref="AO98:AQ98"/>
    <mergeCell ref="B100:C100"/>
    <mergeCell ref="D100:M100"/>
    <mergeCell ref="N100:Q100"/>
    <mergeCell ref="R100:Z100"/>
    <mergeCell ref="B95:F95"/>
    <mergeCell ref="G95:BI95"/>
    <mergeCell ref="B96:F96"/>
    <mergeCell ref="G96:BI96"/>
    <mergeCell ref="B97:C97"/>
    <mergeCell ref="D97:M97"/>
    <mergeCell ref="N97:Q97"/>
    <mergeCell ref="R97:S97"/>
    <mergeCell ref="T97:AD97"/>
    <mergeCell ref="AE97:AN97"/>
    <mergeCell ref="AO97:AQ97"/>
    <mergeCell ref="AR97:BE97"/>
    <mergeCell ref="BF97:BI97"/>
    <mergeCell ref="BB92:BE92"/>
    <mergeCell ref="BF92:BI92"/>
    <mergeCell ref="B93:AJ93"/>
    <mergeCell ref="BB93:BE93"/>
    <mergeCell ref="BF93:BI93"/>
    <mergeCell ref="B94:F94"/>
    <mergeCell ref="G94:BI94"/>
    <mergeCell ref="S90:AN90"/>
    <mergeCell ref="AZ90:BA90"/>
    <mergeCell ref="BB90:BE90"/>
    <mergeCell ref="BF90:BI90"/>
    <mergeCell ref="S91:AM91"/>
    <mergeCell ref="AZ91:BA91"/>
    <mergeCell ref="BB91:BE91"/>
    <mergeCell ref="BF91:BI91"/>
    <mergeCell ref="B87:F91"/>
    <mergeCell ref="G87:R87"/>
    <mergeCell ref="G88:R91"/>
    <mergeCell ref="AZ88:BA88"/>
    <mergeCell ref="BB88:BE88"/>
    <mergeCell ref="BF88:BI88"/>
    <mergeCell ref="S89:AJ89"/>
    <mergeCell ref="AZ89:BA89"/>
    <mergeCell ref="BB89:BE89"/>
    <mergeCell ref="BF89:BI89"/>
    <mergeCell ref="BB86:BE86"/>
    <mergeCell ref="BF86:BI86"/>
    <mergeCell ref="S87:AX87"/>
    <mergeCell ref="AZ87:BA87"/>
    <mergeCell ref="BB87:BE87"/>
    <mergeCell ref="BF87:BI87"/>
    <mergeCell ref="S88:AJ88"/>
    <mergeCell ref="G82:R85"/>
    <mergeCell ref="S82:AM82"/>
    <mergeCell ref="AZ82:BA82"/>
    <mergeCell ref="BB82:BE82"/>
    <mergeCell ref="BF82:BI82"/>
    <mergeCell ref="S83:AG83"/>
    <mergeCell ref="AZ83:BA83"/>
    <mergeCell ref="BB83:BE83"/>
    <mergeCell ref="BF83:BI83"/>
    <mergeCell ref="S84:AO84"/>
    <mergeCell ref="S79:AG79"/>
    <mergeCell ref="AH79:AW79"/>
    <mergeCell ref="AZ79:BA79"/>
    <mergeCell ref="BB79:BE79"/>
    <mergeCell ref="AZ84:BA84"/>
    <mergeCell ref="BB84:BE84"/>
    <mergeCell ref="BF84:BI84"/>
    <mergeCell ref="S85:AN85"/>
    <mergeCell ref="AZ85:BA85"/>
    <mergeCell ref="BB85:BE85"/>
    <mergeCell ref="BF85:BI85"/>
    <mergeCell ref="B76:F86"/>
    <mergeCell ref="G76:R76"/>
    <mergeCell ref="S76:AT76"/>
    <mergeCell ref="AZ76:BA76"/>
    <mergeCell ref="BB76:BE76"/>
    <mergeCell ref="BF76:BI76"/>
    <mergeCell ref="G77:R77"/>
    <mergeCell ref="S77:AK77"/>
    <mergeCell ref="AZ77:BA77"/>
    <mergeCell ref="BB77:BE77"/>
    <mergeCell ref="BF79:BH79"/>
    <mergeCell ref="BB80:BE80"/>
    <mergeCell ref="BF80:BI80"/>
    <mergeCell ref="G81:R81"/>
    <mergeCell ref="S81:AX81"/>
    <mergeCell ref="AZ81:BA81"/>
    <mergeCell ref="BB81:BE81"/>
    <mergeCell ref="BF81:BI81"/>
    <mergeCell ref="BF77:BI77"/>
    <mergeCell ref="G78:R80"/>
    <mergeCell ref="S78:AK78"/>
    <mergeCell ref="AZ78:BA78"/>
    <mergeCell ref="BB78:BE78"/>
    <mergeCell ref="BF78:BI78"/>
    <mergeCell ref="B75:F75"/>
    <mergeCell ref="G75:R75"/>
    <mergeCell ref="S75:AX75"/>
    <mergeCell ref="AZ75:BA75"/>
    <mergeCell ref="BB75:BE75"/>
    <mergeCell ref="BF75:BI75"/>
    <mergeCell ref="BB73:BE73"/>
    <mergeCell ref="BF73:BI73"/>
    <mergeCell ref="B74:L74"/>
    <mergeCell ref="AX74:BA74"/>
    <mergeCell ref="BB74:BE74"/>
    <mergeCell ref="BF74:BI74"/>
    <mergeCell ref="AV68:AW68"/>
    <mergeCell ref="AY68:BA71"/>
    <mergeCell ref="AF69:AL69"/>
    <mergeCell ref="AN69:AP69"/>
    <mergeCell ref="AR69:AS69"/>
    <mergeCell ref="AV69:AW69"/>
    <mergeCell ref="Q72:AE72"/>
    <mergeCell ref="AF72:AL72"/>
    <mergeCell ref="AN72:AP72"/>
    <mergeCell ref="AR72:AS72"/>
    <mergeCell ref="AV72:AW72"/>
    <mergeCell ref="AY72:BA72"/>
    <mergeCell ref="Q70:AE71"/>
    <mergeCell ref="AF70:AL70"/>
    <mergeCell ref="AN70:AP70"/>
    <mergeCell ref="AR70:AS70"/>
    <mergeCell ref="AV70:AW70"/>
    <mergeCell ref="AF71:AL71"/>
    <mergeCell ref="AN71:AP71"/>
    <mergeCell ref="AR71:AS71"/>
    <mergeCell ref="AV71:AW71"/>
    <mergeCell ref="AV63:AW63"/>
    <mergeCell ref="Q64:AE64"/>
    <mergeCell ref="AF64:AL64"/>
    <mergeCell ref="AN64:AP64"/>
    <mergeCell ref="AR64:AS64"/>
    <mergeCell ref="AV64:AW64"/>
    <mergeCell ref="AY66:BA67"/>
    <mergeCell ref="Q67:AE67"/>
    <mergeCell ref="AF67:AL67"/>
    <mergeCell ref="AN67:AP67"/>
    <mergeCell ref="AR67:AS67"/>
    <mergeCell ref="AV67:AW67"/>
    <mergeCell ref="Q65:AE65"/>
    <mergeCell ref="AF65:AL65"/>
    <mergeCell ref="AN65:AP65"/>
    <mergeCell ref="AR65:AS65"/>
    <mergeCell ref="AV65:AW65"/>
    <mergeCell ref="Q66:AE66"/>
    <mergeCell ref="AF66:AL66"/>
    <mergeCell ref="AN66:AP66"/>
    <mergeCell ref="AR66:AS66"/>
    <mergeCell ref="AV66:AW66"/>
    <mergeCell ref="B62:P72"/>
    <mergeCell ref="Q62:AE62"/>
    <mergeCell ref="AF62:AL62"/>
    <mergeCell ref="AN62:AP62"/>
    <mergeCell ref="AR62:AS62"/>
    <mergeCell ref="Q63:AE63"/>
    <mergeCell ref="AF63:AL63"/>
    <mergeCell ref="AN63:AP63"/>
    <mergeCell ref="AR63:AS63"/>
    <mergeCell ref="Q68:AE69"/>
    <mergeCell ref="AF68:AL68"/>
    <mergeCell ref="AN68:AP68"/>
    <mergeCell ref="AR68:AS68"/>
    <mergeCell ref="AV59:AW59"/>
    <mergeCell ref="Q60:AE60"/>
    <mergeCell ref="AF60:AL60"/>
    <mergeCell ref="AN60:AP60"/>
    <mergeCell ref="AR60:AS60"/>
    <mergeCell ref="AV60:AW60"/>
    <mergeCell ref="Q61:AE61"/>
    <mergeCell ref="AF61:AL61"/>
    <mergeCell ref="AN61:AP61"/>
    <mergeCell ref="AR61:AS61"/>
    <mergeCell ref="AV61:AW61"/>
    <mergeCell ref="B56:L56"/>
    <mergeCell ref="BB56:BE56"/>
    <mergeCell ref="BF56:BI56"/>
    <mergeCell ref="B57:P61"/>
    <mergeCell ref="Q57:AT57"/>
    <mergeCell ref="AX57:BA57"/>
    <mergeCell ref="BB57:BE57"/>
    <mergeCell ref="BF57:BI57"/>
    <mergeCell ref="Q58:AE58"/>
    <mergeCell ref="AF58:AL58"/>
    <mergeCell ref="AN58:AP58"/>
    <mergeCell ref="AR58:AS58"/>
    <mergeCell ref="AV58:AW58"/>
    <mergeCell ref="AY58:BA59"/>
    <mergeCell ref="BB58:BE72"/>
    <mergeCell ref="BF58:BI72"/>
    <mergeCell ref="AY60:BA61"/>
    <mergeCell ref="AV62:AW62"/>
    <mergeCell ref="AY62:BA63"/>
    <mergeCell ref="AY64:BA65"/>
    <mergeCell ref="Q59:AE59"/>
    <mergeCell ref="AF59:AL59"/>
    <mergeCell ref="AN59:AP59"/>
    <mergeCell ref="AR59:AS59"/>
    <mergeCell ref="BB55:BE55"/>
    <mergeCell ref="BF55:BI55"/>
    <mergeCell ref="AZ54:BA54"/>
    <mergeCell ref="BC54:BE54"/>
    <mergeCell ref="BF54:BI54"/>
    <mergeCell ref="AG53:AH53"/>
    <mergeCell ref="AJ53:AO53"/>
    <mergeCell ref="AQ53:AR53"/>
    <mergeCell ref="AT53:AU53"/>
    <mergeCell ref="AX53:AY53"/>
    <mergeCell ref="B54:N54"/>
    <mergeCell ref="O54:AS54"/>
    <mergeCell ref="BB51:BE51"/>
    <mergeCell ref="BF51:BI51"/>
    <mergeCell ref="B52:N53"/>
    <mergeCell ref="O52:AU52"/>
    <mergeCell ref="AZ52:BA53"/>
    <mergeCell ref="BC52:BE53"/>
    <mergeCell ref="BF52:BI53"/>
    <mergeCell ref="Z53:AA53"/>
    <mergeCell ref="AC53:AD53"/>
    <mergeCell ref="O53:X53"/>
    <mergeCell ref="B49:L49"/>
    <mergeCell ref="B50:L50"/>
    <mergeCell ref="AZ50:BA50"/>
    <mergeCell ref="B51:L51"/>
    <mergeCell ref="M51:AY51"/>
    <mergeCell ref="AZ51:BA51"/>
    <mergeCell ref="BA44:BF44"/>
    <mergeCell ref="B47:BI47"/>
    <mergeCell ref="C48:L48"/>
    <mergeCell ref="M48:U48"/>
    <mergeCell ref="V48:AA48"/>
    <mergeCell ref="AB48:AJ48"/>
    <mergeCell ref="AK48:BI48"/>
    <mergeCell ref="B42:L42"/>
    <mergeCell ref="M42:AW42"/>
    <mergeCell ref="AZ42:BA42"/>
    <mergeCell ref="BC42:BE42"/>
    <mergeCell ref="BF42:BI42"/>
    <mergeCell ref="AX43:BA43"/>
    <mergeCell ref="BB43:BE43"/>
    <mergeCell ref="BF43:BI43"/>
    <mergeCell ref="B40:L40"/>
    <mergeCell ref="M40:AW40"/>
    <mergeCell ref="AZ40:BA40"/>
    <mergeCell ref="BC40:BE40"/>
    <mergeCell ref="BF40:BI40"/>
    <mergeCell ref="B41:L41"/>
    <mergeCell ref="M41:AW41"/>
    <mergeCell ref="AZ41:BA41"/>
    <mergeCell ref="BC41:BE41"/>
    <mergeCell ref="BF41:BI41"/>
    <mergeCell ref="B38:L38"/>
    <mergeCell ref="M38:AW38"/>
    <mergeCell ref="AZ38:BA38"/>
    <mergeCell ref="BC38:BE38"/>
    <mergeCell ref="BF38:BI38"/>
    <mergeCell ref="B39:L39"/>
    <mergeCell ref="M39:AW39"/>
    <mergeCell ref="AZ39:BA39"/>
    <mergeCell ref="BC39:BE39"/>
    <mergeCell ref="BF39:BI39"/>
    <mergeCell ref="B36:BI36"/>
    <mergeCell ref="B37:L37"/>
    <mergeCell ref="M37:AY37"/>
    <mergeCell ref="AZ37:BA37"/>
    <mergeCell ref="BB37:BE37"/>
    <mergeCell ref="BF37:BI37"/>
    <mergeCell ref="B32:BI32"/>
    <mergeCell ref="B33:I33"/>
    <mergeCell ref="J33:BI33"/>
    <mergeCell ref="B34:BI34"/>
    <mergeCell ref="B35:C35"/>
    <mergeCell ref="E35:L35"/>
    <mergeCell ref="B30:E30"/>
    <mergeCell ref="F30:AS30"/>
    <mergeCell ref="AT30:BA30"/>
    <mergeCell ref="BF30:BI30"/>
    <mergeCell ref="B31:M31"/>
    <mergeCell ref="N31:BI31"/>
    <mergeCell ref="C29:AB29"/>
    <mergeCell ref="AC29:AS29"/>
    <mergeCell ref="AT29:AW29"/>
    <mergeCell ref="AX29:BA29"/>
    <mergeCell ref="BB29:BE29"/>
    <mergeCell ref="BF29:BI29"/>
    <mergeCell ref="BC30:BE30"/>
    <mergeCell ref="C28:AB28"/>
    <mergeCell ref="AC28:AS28"/>
    <mergeCell ref="AT28:AW28"/>
    <mergeCell ref="AX28:BA28"/>
    <mergeCell ref="BB28:BE28"/>
    <mergeCell ref="BF28:BI28"/>
    <mergeCell ref="C26:AB26"/>
    <mergeCell ref="AT26:AW26"/>
    <mergeCell ref="AX26:BA26"/>
    <mergeCell ref="BB26:BE26"/>
    <mergeCell ref="BF26:BI26"/>
    <mergeCell ref="C27:AB27"/>
    <mergeCell ref="AT27:AW27"/>
    <mergeCell ref="AX27:BA27"/>
    <mergeCell ref="BB27:BE27"/>
    <mergeCell ref="BF27:BI27"/>
    <mergeCell ref="AC26:AS26"/>
    <mergeCell ref="AC27:AS27"/>
    <mergeCell ref="C25:AB25"/>
    <mergeCell ref="AC25:AS25"/>
    <mergeCell ref="AT25:AW25"/>
    <mergeCell ref="AX25:BA25"/>
    <mergeCell ref="BB25:BE25"/>
    <mergeCell ref="BF25:BI25"/>
    <mergeCell ref="C24:AB24"/>
    <mergeCell ref="AC24:AS24"/>
    <mergeCell ref="AT24:AW24"/>
    <mergeCell ref="AX24:BA24"/>
    <mergeCell ref="BB24:BE24"/>
    <mergeCell ref="BF24:BI24"/>
    <mergeCell ref="C23:AB23"/>
    <mergeCell ref="AC23:AS23"/>
    <mergeCell ref="AT23:AW23"/>
    <mergeCell ref="AX23:BA23"/>
    <mergeCell ref="BB23:BE23"/>
    <mergeCell ref="BF23:BI23"/>
    <mergeCell ref="C22:AB22"/>
    <mergeCell ref="AC22:AS22"/>
    <mergeCell ref="AT22:AW22"/>
    <mergeCell ref="AX22:BA22"/>
    <mergeCell ref="BB22:BE22"/>
    <mergeCell ref="BF22:BI22"/>
    <mergeCell ref="C21:AB21"/>
    <mergeCell ref="AC21:AS21"/>
    <mergeCell ref="AT21:AW21"/>
    <mergeCell ref="AX21:BA21"/>
    <mergeCell ref="BB21:BE21"/>
    <mergeCell ref="BF21:BI21"/>
    <mergeCell ref="C20:AB20"/>
    <mergeCell ref="AC20:AS20"/>
    <mergeCell ref="AT20:AW20"/>
    <mergeCell ref="AX20:BA20"/>
    <mergeCell ref="BB20:BE20"/>
    <mergeCell ref="BF20:BI20"/>
    <mergeCell ref="B16:BI16"/>
    <mergeCell ref="B17:BI17"/>
    <mergeCell ref="B18:AB19"/>
    <mergeCell ref="AC18:AS19"/>
    <mergeCell ref="AT18:BA18"/>
    <mergeCell ref="BB18:BI18"/>
    <mergeCell ref="AT19:AW19"/>
    <mergeCell ref="AX19:BA19"/>
    <mergeCell ref="BB19:BE19"/>
    <mergeCell ref="BF19:BI19"/>
    <mergeCell ref="C15:M15"/>
    <mergeCell ref="N15:Y15"/>
    <mergeCell ref="Z15:AE15"/>
    <mergeCell ref="AG15:AQ15"/>
    <mergeCell ref="AR15:BC15"/>
    <mergeCell ref="BD15:BI15"/>
    <mergeCell ref="B14:C14"/>
    <mergeCell ref="E14:AA14"/>
    <mergeCell ref="AB14:AE14"/>
    <mergeCell ref="AF14:AG14"/>
    <mergeCell ref="AI14:BE14"/>
    <mergeCell ref="BF14:BI14"/>
    <mergeCell ref="B13:C13"/>
    <mergeCell ref="E13:AA13"/>
    <mergeCell ref="AB13:AE13"/>
    <mergeCell ref="AF13:AG13"/>
    <mergeCell ref="AI13:BE13"/>
    <mergeCell ref="BF13:BI13"/>
    <mergeCell ref="B12:C12"/>
    <mergeCell ref="E12:AA12"/>
    <mergeCell ref="AB12:AE12"/>
    <mergeCell ref="AF12:AG12"/>
    <mergeCell ref="AI12:BE12"/>
    <mergeCell ref="BF12:BI12"/>
    <mergeCell ref="BA6:BI6"/>
    <mergeCell ref="B7:C7"/>
    <mergeCell ref="D7:L7"/>
    <mergeCell ref="M7:BI7"/>
    <mergeCell ref="BE5:BF5"/>
    <mergeCell ref="BH5:BI5"/>
    <mergeCell ref="B6:C6"/>
    <mergeCell ref="B11:C11"/>
    <mergeCell ref="E11:AA11"/>
    <mergeCell ref="AB11:AE11"/>
    <mergeCell ref="AF11:AG11"/>
    <mergeCell ref="AI11:BE11"/>
    <mergeCell ref="BF11:BI11"/>
    <mergeCell ref="AI9:BE9"/>
    <mergeCell ref="BF9:BI9"/>
    <mergeCell ref="B10:C10"/>
    <mergeCell ref="E10:AA10"/>
    <mergeCell ref="AB10:AE10"/>
    <mergeCell ref="AF10:AG10"/>
    <mergeCell ref="AI10:BE10"/>
    <mergeCell ref="BF10:BI10"/>
    <mergeCell ref="B8:C8"/>
    <mergeCell ref="E8:L8"/>
    <mergeCell ref="B9:C9"/>
    <mergeCell ref="AV5:AW5"/>
    <mergeCell ref="E9:AA9"/>
    <mergeCell ref="AB9:AE9"/>
    <mergeCell ref="AF9:AG9"/>
    <mergeCell ref="AA6:AL6"/>
    <mergeCell ref="AM6:AP6"/>
    <mergeCell ref="AQ6:AZ6"/>
    <mergeCell ref="D6:J6"/>
    <mergeCell ref="K6:L6"/>
    <mergeCell ref="M6:N6"/>
    <mergeCell ref="O6:P6"/>
    <mergeCell ref="Q6:R6"/>
    <mergeCell ref="S6:T6"/>
    <mergeCell ref="U6:Z6"/>
    <mergeCell ref="AY5:AZ5"/>
    <mergeCell ref="BB5:BC5"/>
    <mergeCell ref="B5:C5"/>
    <mergeCell ref="B1:BI1"/>
    <mergeCell ref="B2:AC2"/>
    <mergeCell ref="AD2:AH2"/>
    <mergeCell ref="AI2:BI2"/>
    <mergeCell ref="B3:BI3"/>
    <mergeCell ref="B4:C4"/>
    <mergeCell ref="D4:H4"/>
    <mergeCell ref="I4:R4"/>
    <mergeCell ref="S4:T4"/>
    <mergeCell ref="U4:AF4"/>
    <mergeCell ref="AG4:AQ4"/>
    <mergeCell ref="AR4:AS4"/>
    <mergeCell ref="AT4:AX4"/>
    <mergeCell ref="AY4:BI4"/>
    <mergeCell ref="AK5:AL5"/>
    <mergeCell ref="AM5:AR5"/>
    <mergeCell ref="D5:J5"/>
    <mergeCell ref="K5:R5"/>
    <mergeCell ref="S5:T5"/>
    <mergeCell ref="U5:W5"/>
    <mergeCell ref="X5:AJ5"/>
    <mergeCell ref="AS5:AT5"/>
  </mergeCells>
  <dataValidations xWindow="476" yWindow="444" count="30">
    <dataValidation allowBlank="1" showInputMessage="1" showErrorMessage="1" prompt="ارزشیابی شونده نظر خودرا در این قسمت بنویسد." sqref="AE99:BI99"/>
    <dataValidation allowBlank="1" showInputMessage="1" showErrorMessage="1" prompt="سمت تایید کننده را در شیت List  ثبت نمایید." sqref="AR98:BE98"/>
    <dataValidation allowBlank="1" showInputMessage="1" showErrorMessage="1" prompt="سمت ارزشیابی کننده را در شیت List  ثبت نمایید." sqref="AR97:BE97"/>
    <dataValidation allowBlank="1" showInputMessage="1" showErrorMessage="1" prompt="نام و نام خانوادگی تایید کننده را در شیت List  ثبت نمایید." sqref="AE98:AN98"/>
    <dataValidation allowBlank="1" showInputMessage="1" showErrorMessage="1" prompt="نام و نام خانوادگی ارزشیابی کننده را در شیت List  ثبت نمایید." sqref="AE97:AN97"/>
    <dataValidation allowBlank="1" showInputMessage="1" showErrorMessage="1" prompt="جمع ساعات درج گردد." sqref="AZ52:BA53"/>
    <dataValidation allowBlank="1" showInputMessage="1" showErrorMessage="1" prompt="امتیاز بدون علامت مثبت یا منفی ثبت گردد." sqref="AZ79:BA79"/>
    <dataValidation allowBlank="1" showInputMessage="1" showErrorMessage="1" prompt="درسلول زرد رنگ امتیاز دهید." sqref="BI76:BI79 BF38:BF42 BG76:BH78 BF82:BI85 BF88:BI91 BF76:BF79 BG52:BI53 BF52:BF54"/>
    <dataValidation allowBlank="1" showInputMessage="1" showErrorMessage="1" prompt="ستون درج امتیازات " sqref="AZ37:BA37 AZ75:BA75 AZ81:BA81 AZ87:BA87 AZ51:BA51"/>
    <dataValidation allowBlank="1" showInputMessage="1" showErrorMessage="1" prompt="در صورت نبودن شرح وظایف مورد نظردر شیت شرح وظایف ایجاد گردد." sqref="E10:AA14 AI10:BE14"/>
    <dataValidation allowBlank="1" showInputMessage="1" showErrorMessage="1" prompt="کد شرح و ظایف مندرج در شیت شرح وظایف پیشنهادی استخراج و در این ستون ثبت گردد." sqref="B9:C9 AF9:AG9"/>
    <dataValidation allowBlank="1" showInputMessage="1" showErrorMessage="1" prompt="نتیجه اقدام و فعالیت این ردیف درج گردد." sqref="AC20:AC29 AD20:AS25 AD28:AS29"/>
    <dataValidation allowBlank="1" showInputMessage="1" showErrorMessage="1" prompt="عنوان اقدام و فعالیت مورد توافق بند (الف-1) ثبت گردد." sqref="C20:AB29"/>
    <dataValidation allowBlank="1" showInputMessage="1" showErrorMessage="1" prompt="با عنایت به بند (الف-1) امتیاز حداکثر مشخص گرددوجمع امتیازات (الف -2) از 50 بیشتر نباشد." sqref="BB20:BE29"/>
    <dataValidation allowBlank="1" showInputMessage="1" showErrorMessage="1" prompt="ارزشیابی کننده به صورت درصد ارزیابی کند." sqref="AX20:BA29"/>
    <dataValidation allowBlank="1" showInputMessage="1" showErrorMessage="1" prompt="ارزشیابی شونده به صورت درصد خودش ارزیابی کند." sqref="AT20:AW29"/>
    <dataValidation type="textLength" allowBlank="1" showInputMessage="1" showErrorMessage="1" error="کد پرسنلی کمتر یا بیشتر از 8 رقمی نمی باشد." prompt="لطفاًدر ثبت کد پرسنلی دقت شوددر غیر اینصورت به سیستم پرسنلی انتقال نخواهد یافت ." sqref="AY4:BI4">
      <formula1>8</formula1>
      <formula2>8</formula2>
    </dataValidation>
    <dataValidation allowBlank="1" showInputMessage="1" showErrorMessage="1" prompt="نوع استخدام در شیت List ثبت گردد" sqref="AQ6:AZ6"/>
    <dataValidation allowBlank="1" showInputMessage="1" showErrorMessage="1" prompt="کد ملی در شیت List ثبت گردد" sqref="X5:AJ5"/>
    <dataValidation allowBlank="1" showInputMessage="1" showErrorMessage="1" prompt="نام و نام خانوادگی  در شیت List ثبت گردد" sqref="AG4:AQ4"/>
    <dataValidation allowBlank="1" showInputMessage="1" showErrorMessage="1" prompt="عنوان پست سازمانی مندرج در آخرین حکم پرسنلی   در شیت List ثبت گردد" sqref="K5:R5"/>
    <dataValidation allowBlank="1" showInputMessage="1" showErrorMessage="1" prompt="واحد سازمانی در شیت List درج گردد" sqref="AA6"/>
    <dataValidation allowBlank="1" showInputMessage="1" showErrorMessage="1" prompt="در صورت نیاز اصلاح گردد." sqref="K6:L6"/>
    <dataValidation allowBlank="1" showInputMessage="1" showErrorMessage="1" prompt="درصورت کم بودن اصلاح گرددوبرای همکاران کمتر از 6 ماه اشتغال فرم تکمیل نگردد." sqref="O6:P6"/>
    <dataValidation allowBlank="1" showInputMessage="1" showErrorMessage="1" prompt="کد شرح وظایف را ثبت نمایید." sqref="B10:C14 AF10:AG14"/>
    <dataValidation allowBlank="1" showInputMessage="1" showErrorMessage="1" prompt="ملاک تاریخ پایان دوره آموزشی می باشد." sqref="O52"/>
    <dataValidation allowBlank="1" showInputMessage="1" showErrorMessage="1" prompt="شماره تقدیر نامه ها و تاریخ صدور را ثبت نمایید." sqref="BF58:BI72"/>
    <dataValidation allowBlank="1" showInputMessage="1" showErrorMessage="1" prompt="با ثبت شماره تقدیرنامه امتیاز خودکار ثبت می گردد." sqref="AF58:AF72"/>
    <dataValidation allowBlank="1" showInputMessage="1" showErrorMessage="1" prompt="شماره گواهینامه ثبت گردد." sqref="O53:X53 AJ53:AO53"/>
    <dataValidation type="decimal" allowBlank="1" showInputMessage="1" showErrorMessage="1" error="بین امتیاز صفر تا شش ثبت گردد." prompt="امتیازی که ارزشیابی کننده به فعالیت این ردیف با مستندات می دهد" sqref="BF20:BI29">
      <formula1>0</formula1>
      <formula2>6</formula2>
    </dataValidation>
  </dataValidations>
  <printOptions horizontalCentered="1"/>
  <pageMargins left="0.19685039370078741" right="0.19685039370078741" top="0.19685039370078741" bottom="0.19685039370078741" header="0.19685039370078741" footer="0.19685039370078741"/>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B1:BI114"/>
  <sheetViews>
    <sheetView rightToLeft="1" view="pageBreakPreview" zoomScale="130" zoomScaleNormal="160" zoomScaleSheetLayoutView="130" zoomScalePageLayoutView="130" workbookViewId="0">
      <selection activeCell="I4" sqref="I4:R4"/>
    </sheetView>
  </sheetViews>
  <sheetFormatPr defaultColWidth="9" defaultRowHeight="14.25"/>
  <cols>
    <col min="1" max="1" width="1" style="38" customWidth="1"/>
    <col min="2" max="61" width="1.375" style="38" customWidth="1"/>
    <col min="62" max="62" width="0.875" style="38" customWidth="1"/>
    <col min="63" max="16384" width="9" style="38"/>
  </cols>
  <sheetData>
    <row r="1" spans="2:61" ht="15" customHeight="1">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row>
    <row r="2" spans="2:61" ht="18" customHeight="1">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20" t="s">
        <v>213</v>
      </c>
      <c r="AE2" s="220"/>
      <c r="AF2" s="220"/>
      <c r="AG2" s="220"/>
      <c r="AH2" s="220"/>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row>
    <row r="3" spans="2:61" ht="24.95" customHeight="1" thickBot="1">
      <c r="B3" s="222" t="s">
        <v>574</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row>
    <row r="4" spans="2:61" ht="18.95" customHeight="1">
      <c r="B4" s="223">
        <v>-1</v>
      </c>
      <c r="C4" s="224"/>
      <c r="D4" s="225" t="s">
        <v>95</v>
      </c>
      <c r="E4" s="225"/>
      <c r="F4" s="225"/>
      <c r="G4" s="225"/>
      <c r="H4" s="225"/>
      <c r="I4" s="226" t="s">
        <v>96</v>
      </c>
      <c r="J4" s="226"/>
      <c r="K4" s="226"/>
      <c r="L4" s="226"/>
      <c r="M4" s="226"/>
      <c r="N4" s="226"/>
      <c r="O4" s="226"/>
      <c r="P4" s="226"/>
      <c r="Q4" s="226"/>
      <c r="R4" s="227"/>
      <c r="S4" s="228">
        <v>-2</v>
      </c>
      <c r="T4" s="224"/>
      <c r="U4" s="229" t="s">
        <v>216</v>
      </c>
      <c r="V4" s="229"/>
      <c r="W4" s="229"/>
      <c r="X4" s="229"/>
      <c r="Y4" s="229"/>
      <c r="Z4" s="229"/>
      <c r="AA4" s="229"/>
      <c r="AB4" s="229"/>
      <c r="AC4" s="229"/>
      <c r="AD4" s="229"/>
      <c r="AE4" s="229"/>
      <c r="AF4" s="229"/>
      <c r="AG4" s="230" t="str">
        <f>IF(AY4&gt;0,VLOOKUP(AY4,List!C:D,2,0)," ")</f>
        <v>محمدي ن‍ژاد</v>
      </c>
      <c r="AH4" s="230"/>
      <c r="AI4" s="230"/>
      <c r="AJ4" s="230"/>
      <c r="AK4" s="231"/>
      <c r="AL4" s="231"/>
      <c r="AM4" s="230"/>
      <c r="AN4" s="230"/>
      <c r="AO4" s="230"/>
      <c r="AP4" s="230"/>
      <c r="AQ4" s="232"/>
      <c r="AR4" s="228">
        <v>-3</v>
      </c>
      <c r="AS4" s="224"/>
      <c r="AT4" s="225" t="s">
        <v>265</v>
      </c>
      <c r="AU4" s="225"/>
      <c r="AV4" s="225"/>
      <c r="AW4" s="225"/>
      <c r="AX4" s="225"/>
      <c r="AY4" s="233">
        <v>11111111</v>
      </c>
      <c r="AZ4" s="233"/>
      <c r="BA4" s="233"/>
      <c r="BB4" s="233"/>
      <c r="BC4" s="233"/>
      <c r="BD4" s="233"/>
      <c r="BE4" s="233"/>
      <c r="BF4" s="233"/>
      <c r="BG4" s="233"/>
      <c r="BH4" s="233"/>
      <c r="BI4" s="234"/>
    </row>
    <row r="5" spans="2:61" ht="18.95" customHeight="1">
      <c r="B5" s="217">
        <v>-4</v>
      </c>
      <c r="C5" s="218"/>
      <c r="D5" s="237" t="s">
        <v>191</v>
      </c>
      <c r="E5" s="237"/>
      <c r="F5" s="237"/>
      <c r="G5" s="237"/>
      <c r="H5" s="237"/>
      <c r="I5" s="237"/>
      <c r="J5" s="237"/>
      <c r="K5" s="238">
        <f>IF(AY4&gt;0,VLOOKUP(AY4,List!C:E,3,0)," ")</f>
        <v>0</v>
      </c>
      <c r="L5" s="238"/>
      <c r="M5" s="238"/>
      <c r="N5" s="238"/>
      <c r="O5" s="238"/>
      <c r="P5" s="238"/>
      <c r="Q5" s="238"/>
      <c r="R5" s="239"/>
      <c r="S5" s="240">
        <v>-5</v>
      </c>
      <c r="T5" s="241"/>
      <c r="U5" s="236" t="s">
        <v>264</v>
      </c>
      <c r="V5" s="236"/>
      <c r="W5" s="236"/>
      <c r="X5" s="242">
        <f>IF(AY4&gt;0,VLOOKUP(AY4,List!C:X,15,0)," ")</f>
        <v>0</v>
      </c>
      <c r="Y5" s="242"/>
      <c r="Z5" s="242"/>
      <c r="AA5" s="242"/>
      <c r="AB5" s="242"/>
      <c r="AC5" s="242"/>
      <c r="AD5" s="242"/>
      <c r="AE5" s="242"/>
      <c r="AF5" s="242"/>
      <c r="AG5" s="242"/>
      <c r="AH5" s="242"/>
      <c r="AI5" s="242"/>
      <c r="AJ5" s="243"/>
      <c r="AK5" s="235">
        <v>-6</v>
      </c>
      <c r="AL5" s="218"/>
      <c r="AM5" s="236" t="s">
        <v>196</v>
      </c>
      <c r="AN5" s="236"/>
      <c r="AO5" s="236"/>
      <c r="AP5" s="236"/>
      <c r="AQ5" s="236"/>
      <c r="AR5" s="236"/>
      <c r="AS5" s="216" t="s">
        <v>88</v>
      </c>
      <c r="AT5" s="216"/>
      <c r="AU5" s="1" t="s">
        <v>87</v>
      </c>
      <c r="AV5" s="216" t="s">
        <v>89</v>
      </c>
      <c r="AW5" s="216"/>
      <c r="AX5" s="1" t="s">
        <v>87</v>
      </c>
      <c r="AY5" s="258" t="s">
        <v>4301</v>
      </c>
      <c r="AZ5" s="258"/>
      <c r="BA5" s="1" t="s">
        <v>90</v>
      </c>
      <c r="BB5" s="216" t="s">
        <v>91</v>
      </c>
      <c r="BC5" s="216"/>
      <c r="BD5" s="1" t="s">
        <v>87</v>
      </c>
      <c r="BE5" s="216" t="s">
        <v>92</v>
      </c>
      <c r="BF5" s="216"/>
      <c r="BG5" s="1" t="s">
        <v>87</v>
      </c>
      <c r="BH5" s="593" t="s">
        <v>4304</v>
      </c>
      <c r="BI5" s="594"/>
    </row>
    <row r="6" spans="2:61" s="141" customFormat="1" ht="18.95" customHeight="1">
      <c r="B6" s="217">
        <v>-7</v>
      </c>
      <c r="C6" s="218"/>
      <c r="D6" s="237" t="s">
        <v>193</v>
      </c>
      <c r="E6" s="237"/>
      <c r="F6" s="237"/>
      <c r="G6" s="237"/>
      <c r="H6" s="237"/>
      <c r="I6" s="237"/>
      <c r="J6" s="237"/>
      <c r="K6" s="255">
        <v>0</v>
      </c>
      <c r="L6" s="255"/>
      <c r="M6" s="253" t="s">
        <v>194</v>
      </c>
      <c r="N6" s="253"/>
      <c r="O6" s="256">
        <v>12</v>
      </c>
      <c r="P6" s="256"/>
      <c r="Q6" s="253" t="s">
        <v>195</v>
      </c>
      <c r="R6" s="253"/>
      <c r="S6" s="240">
        <v>-8</v>
      </c>
      <c r="T6" s="241"/>
      <c r="U6" s="257" t="s">
        <v>192</v>
      </c>
      <c r="V6" s="257"/>
      <c r="W6" s="257"/>
      <c r="X6" s="257"/>
      <c r="Y6" s="257"/>
      <c r="Z6" s="257"/>
      <c r="AA6" s="251">
        <f>IF(AY4&gt;0,VLOOKUP(AY4,List!C:X,16,0)," ")</f>
        <v>0</v>
      </c>
      <c r="AB6" s="251"/>
      <c r="AC6" s="251"/>
      <c r="AD6" s="251"/>
      <c r="AE6" s="251"/>
      <c r="AF6" s="251"/>
      <c r="AG6" s="251"/>
      <c r="AH6" s="251"/>
      <c r="AI6" s="251"/>
      <c r="AJ6" s="251"/>
      <c r="AK6" s="251"/>
      <c r="AL6" s="252"/>
      <c r="AM6" s="253" t="s">
        <v>162</v>
      </c>
      <c r="AN6" s="253"/>
      <c r="AO6" s="253"/>
      <c r="AP6" s="253"/>
      <c r="AQ6" s="254">
        <f>IF(AY4&gt;0,VLOOKUP(AY4,List!C:F,4,0)," ")</f>
        <v>0</v>
      </c>
      <c r="AR6" s="254"/>
      <c r="AS6" s="254"/>
      <c r="AT6" s="254"/>
      <c r="AU6" s="254"/>
      <c r="AV6" s="254"/>
      <c r="AW6" s="254"/>
      <c r="AX6" s="254"/>
      <c r="AY6" s="254"/>
      <c r="AZ6" s="254"/>
      <c r="BA6" s="259"/>
      <c r="BB6" s="259"/>
      <c r="BC6" s="259"/>
      <c r="BD6" s="259"/>
      <c r="BE6" s="259"/>
      <c r="BF6" s="259"/>
      <c r="BG6" s="259"/>
      <c r="BH6" s="259"/>
      <c r="BI6" s="260"/>
    </row>
    <row r="7" spans="2:61" s="141" customFormat="1" ht="18.95" customHeight="1">
      <c r="B7" s="261">
        <v>-9</v>
      </c>
      <c r="C7" s="262"/>
      <c r="D7" s="263" t="s">
        <v>197</v>
      </c>
      <c r="E7" s="263"/>
      <c r="F7" s="263"/>
      <c r="G7" s="263"/>
      <c r="H7" s="263"/>
      <c r="I7" s="263"/>
      <c r="J7" s="263"/>
      <c r="K7" s="263"/>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5"/>
    </row>
    <row r="8" spans="2:61" s="141" customFormat="1" ht="18.95" customHeight="1">
      <c r="B8" s="275" t="s">
        <v>198</v>
      </c>
      <c r="C8" s="276"/>
      <c r="D8" s="64" t="s">
        <v>85</v>
      </c>
      <c r="E8" s="276" t="s">
        <v>199</v>
      </c>
      <c r="F8" s="276"/>
      <c r="G8" s="276"/>
      <c r="H8" s="276"/>
      <c r="I8" s="276"/>
      <c r="J8" s="276"/>
      <c r="K8" s="276"/>
      <c r="L8" s="276"/>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6"/>
    </row>
    <row r="9" spans="2:61" ht="18.95" customHeight="1">
      <c r="B9" s="249" t="s">
        <v>273</v>
      </c>
      <c r="C9" s="250"/>
      <c r="D9" s="144"/>
      <c r="E9" s="244" t="s">
        <v>569</v>
      </c>
      <c r="F9" s="244"/>
      <c r="G9" s="244"/>
      <c r="H9" s="244"/>
      <c r="I9" s="244"/>
      <c r="J9" s="244"/>
      <c r="K9" s="244"/>
      <c r="L9" s="244"/>
      <c r="M9" s="244"/>
      <c r="N9" s="244"/>
      <c r="O9" s="244"/>
      <c r="P9" s="244"/>
      <c r="Q9" s="244"/>
      <c r="R9" s="244"/>
      <c r="S9" s="244"/>
      <c r="T9" s="244"/>
      <c r="U9" s="244"/>
      <c r="V9" s="244"/>
      <c r="W9" s="244"/>
      <c r="X9" s="244"/>
      <c r="Y9" s="244"/>
      <c r="Z9" s="244"/>
      <c r="AA9" s="245"/>
      <c r="AB9" s="246" t="s">
        <v>200</v>
      </c>
      <c r="AC9" s="247"/>
      <c r="AD9" s="247"/>
      <c r="AE9" s="248"/>
      <c r="AF9" s="249" t="s">
        <v>273</v>
      </c>
      <c r="AG9" s="250"/>
      <c r="AH9" s="144"/>
      <c r="AI9" s="244" t="s">
        <v>569</v>
      </c>
      <c r="AJ9" s="244"/>
      <c r="AK9" s="244"/>
      <c r="AL9" s="244"/>
      <c r="AM9" s="244"/>
      <c r="AN9" s="244"/>
      <c r="AO9" s="244"/>
      <c r="AP9" s="244"/>
      <c r="AQ9" s="244"/>
      <c r="AR9" s="244"/>
      <c r="AS9" s="244"/>
      <c r="AT9" s="244"/>
      <c r="AU9" s="244"/>
      <c r="AV9" s="244"/>
      <c r="AW9" s="244"/>
      <c r="AX9" s="244"/>
      <c r="AY9" s="244"/>
      <c r="AZ9" s="244"/>
      <c r="BA9" s="244"/>
      <c r="BB9" s="244"/>
      <c r="BC9" s="244"/>
      <c r="BD9" s="244"/>
      <c r="BE9" s="245"/>
      <c r="BF9" s="246" t="s">
        <v>200</v>
      </c>
      <c r="BG9" s="247"/>
      <c r="BH9" s="247"/>
      <c r="BI9" s="274"/>
    </row>
    <row r="10" spans="2:61" ht="18.95" customHeight="1">
      <c r="B10" s="268"/>
      <c r="C10" s="269"/>
      <c r="D10" s="84">
        <v>1</v>
      </c>
      <c r="E10" s="270" t="str">
        <f>IF(B10&gt;0,VLOOKUP(B10,'شرح وظایف  پیشنهادی'!A:D,4,0)," ")</f>
        <v xml:space="preserve"> </v>
      </c>
      <c r="F10" s="270"/>
      <c r="G10" s="270"/>
      <c r="H10" s="270"/>
      <c r="I10" s="270"/>
      <c r="J10" s="270"/>
      <c r="K10" s="270"/>
      <c r="L10" s="270"/>
      <c r="M10" s="270"/>
      <c r="N10" s="270"/>
      <c r="O10" s="270"/>
      <c r="P10" s="270"/>
      <c r="Q10" s="270"/>
      <c r="R10" s="270"/>
      <c r="S10" s="270"/>
      <c r="T10" s="270"/>
      <c r="U10" s="270"/>
      <c r="V10" s="270"/>
      <c r="W10" s="270"/>
      <c r="X10" s="270"/>
      <c r="Y10" s="270"/>
      <c r="Z10" s="270"/>
      <c r="AA10" s="271"/>
      <c r="AB10" s="272" t="s">
        <v>4299</v>
      </c>
      <c r="AC10" s="272"/>
      <c r="AD10" s="272"/>
      <c r="AE10" s="272"/>
      <c r="AF10" s="268"/>
      <c r="AG10" s="269"/>
      <c r="AH10" s="84">
        <v>6</v>
      </c>
      <c r="AI10" s="270" t="str">
        <f>IF(AF10&gt;AB101014,VLOOKUP(AF10,'شرح وظایف  پیشنهادی'!A:D,4,0)," ")</f>
        <v xml:space="preserve"> </v>
      </c>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1"/>
      <c r="BF10" s="272" t="s">
        <v>4299</v>
      </c>
      <c r="BG10" s="272"/>
      <c r="BH10" s="272"/>
      <c r="BI10" s="273"/>
    </row>
    <row r="11" spans="2:61" ht="18.95" customHeight="1">
      <c r="B11" s="268"/>
      <c r="C11" s="269"/>
      <c r="D11" s="84">
        <v>2</v>
      </c>
      <c r="E11" s="270" t="str">
        <f>IF(B11&gt;0,VLOOKUP(B11,'شرح وظایف  پیشنهادی'!A:D,4,0)," ")</f>
        <v xml:space="preserve"> </v>
      </c>
      <c r="F11" s="270"/>
      <c r="G11" s="270"/>
      <c r="H11" s="270"/>
      <c r="I11" s="270"/>
      <c r="J11" s="270"/>
      <c r="K11" s="270"/>
      <c r="L11" s="270"/>
      <c r="M11" s="270"/>
      <c r="N11" s="270"/>
      <c r="O11" s="270"/>
      <c r="P11" s="270"/>
      <c r="Q11" s="270"/>
      <c r="R11" s="270"/>
      <c r="S11" s="270"/>
      <c r="T11" s="270"/>
      <c r="U11" s="270"/>
      <c r="V11" s="270"/>
      <c r="W11" s="270"/>
      <c r="X11" s="270"/>
      <c r="Y11" s="270"/>
      <c r="Z11" s="270"/>
      <c r="AA11" s="271"/>
      <c r="AB11" s="272" t="s">
        <v>4299</v>
      </c>
      <c r="AC11" s="272"/>
      <c r="AD11" s="272"/>
      <c r="AE11" s="272"/>
      <c r="AF11" s="268"/>
      <c r="AG11" s="269"/>
      <c r="AH11" s="84">
        <v>7</v>
      </c>
      <c r="AI11" s="270" t="str">
        <f>IF(AF11&gt;AB101015,VLOOKUP(AF11,'شرح وظایف  پیشنهادی'!A:D,4,0)," ")</f>
        <v xml:space="preserve"> </v>
      </c>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1"/>
      <c r="BF11" s="272" t="s">
        <v>4299</v>
      </c>
      <c r="BG11" s="272"/>
      <c r="BH11" s="272"/>
      <c r="BI11" s="273"/>
    </row>
    <row r="12" spans="2:61" ht="18.95" customHeight="1">
      <c r="B12" s="268"/>
      <c r="C12" s="269"/>
      <c r="D12" s="84">
        <v>3</v>
      </c>
      <c r="E12" s="270" t="str">
        <f>IF(B12&gt;0,VLOOKUP(B12,'شرح وظایف  پیشنهادی'!A:D,4,0)," ")</f>
        <v xml:space="preserve"> </v>
      </c>
      <c r="F12" s="270"/>
      <c r="G12" s="270"/>
      <c r="H12" s="270"/>
      <c r="I12" s="270"/>
      <c r="J12" s="270"/>
      <c r="K12" s="270"/>
      <c r="L12" s="270"/>
      <c r="M12" s="270"/>
      <c r="N12" s="270"/>
      <c r="O12" s="270"/>
      <c r="P12" s="270"/>
      <c r="Q12" s="270"/>
      <c r="R12" s="270"/>
      <c r="S12" s="270"/>
      <c r="T12" s="270"/>
      <c r="U12" s="270"/>
      <c r="V12" s="270"/>
      <c r="W12" s="270"/>
      <c r="X12" s="270"/>
      <c r="Y12" s="270"/>
      <c r="Z12" s="270"/>
      <c r="AA12" s="271"/>
      <c r="AB12" s="272" t="s">
        <v>4299</v>
      </c>
      <c r="AC12" s="272"/>
      <c r="AD12" s="272"/>
      <c r="AE12" s="272"/>
      <c r="AF12" s="268"/>
      <c r="AG12" s="269"/>
      <c r="AH12" s="84">
        <v>8</v>
      </c>
      <c r="AI12" s="270" t="str">
        <f>IF(AF12&gt;AB101016,VLOOKUP(AF12,'شرح وظایف  پیشنهادی'!A:D,4,0)," ")</f>
        <v xml:space="preserve"> </v>
      </c>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1"/>
      <c r="BF12" s="272" t="s">
        <v>4299</v>
      </c>
      <c r="BG12" s="272"/>
      <c r="BH12" s="272"/>
      <c r="BI12" s="273"/>
    </row>
    <row r="13" spans="2:61" ht="18.95" customHeight="1">
      <c r="B13" s="268"/>
      <c r="C13" s="269"/>
      <c r="D13" s="84">
        <v>4</v>
      </c>
      <c r="E13" s="270" t="str">
        <f>IF(B13&gt;0,VLOOKUP(B13,'شرح وظایف  پیشنهادی'!A:D,4,0)," ")</f>
        <v xml:space="preserve"> </v>
      </c>
      <c r="F13" s="270"/>
      <c r="G13" s="270"/>
      <c r="H13" s="270"/>
      <c r="I13" s="270"/>
      <c r="J13" s="270"/>
      <c r="K13" s="270"/>
      <c r="L13" s="270"/>
      <c r="M13" s="270"/>
      <c r="N13" s="270"/>
      <c r="O13" s="270"/>
      <c r="P13" s="270"/>
      <c r="Q13" s="270"/>
      <c r="R13" s="270"/>
      <c r="S13" s="270"/>
      <c r="T13" s="270"/>
      <c r="U13" s="270"/>
      <c r="V13" s="270"/>
      <c r="W13" s="270"/>
      <c r="X13" s="270"/>
      <c r="Y13" s="270"/>
      <c r="Z13" s="270"/>
      <c r="AA13" s="271"/>
      <c r="AB13" s="272" t="s">
        <v>4299</v>
      </c>
      <c r="AC13" s="272"/>
      <c r="AD13" s="272"/>
      <c r="AE13" s="272"/>
      <c r="AF13" s="268"/>
      <c r="AG13" s="269"/>
      <c r="AH13" s="84">
        <v>9</v>
      </c>
      <c r="AI13" s="270" t="str">
        <f>IF(AF13&gt;AB101017,VLOOKUP(AF13,'شرح وظایف  پیشنهادی'!A:D,4,0)," ")</f>
        <v xml:space="preserve"> </v>
      </c>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1"/>
      <c r="BF13" s="272" t="s">
        <v>4299</v>
      </c>
      <c r="BG13" s="272"/>
      <c r="BH13" s="272"/>
      <c r="BI13" s="273"/>
    </row>
    <row r="14" spans="2:61" ht="18.95" customHeight="1">
      <c r="B14" s="268"/>
      <c r="C14" s="269"/>
      <c r="D14" s="84">
        <v>5</v>
      </c>
      <c r="E14" s="270" t="str">
        <f>IF(B14&gt;0,VLOOKUP(B14,'شرح وظایف  پیشنهادی'!A:D,4,0)," ")</f>
        <v xml:space="preserve"> </v>
      </c>
      <c r="F14" s="270"/>
      <c r="G14" s="270"/>
      <c r="H14" s="270"/>
      <c r="I14" s="270"/>
      <c r="J14" s="270"/>
      <c r="K14" s="270"/>
      <c r="L14" s="270"/>
      <c r="M14" s="270"/>
      <c r="N14" s="270"/>
      <c r="O14" s="270"/>
      <c r="P14" s="270"/>
      <c r="Q14" s="270"/>
      <c r="R14" s="270"/>
      <c r="S14" s="270"/>
      <c r="T14" s="270"/>
      <c r="U14" s="270"/>
      <c r="V14" s="270"/>
      <c r="W14" s="270"/>
      <c r="X14" s="270"/>
      <c r="Y14" s="270"/>
      <c r="Z14" s="270"/>
      <c r="AA14" s="271"/>
      <c r="AB14" s="272" t="s">
        <v>4299</v>
      </c>
      <c r="AC14" s="272"/>
      <c r="AD14" s="272"/>
      <c r="AE14" s="272"/>
      <c r="AF14" s="268"/>
      <c r="AG14" s="269"/>
      <c r="AH14" s="40">
        <v>10</v>
      </c>
      <c r="AI14" s="270" t="str">
        <f>IF(AF14&gt;AB101018,VLOOKUP(AF14,'شرح وظایف  پیشنهادی'!A:D,4,0)," ")</f>
        <v xml:space="preserve"> </v>
      </c>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1"/>
      <c r="BF14" s="272" t="s">
        <v>4299</v>
      </c>
      <c r="BG14" s="272"/>
      <c r="BH14" s="272"/>
      <c r="BI14" s="273"/>
    </row>
    <row r="15" spans="2:61" ht="18.95" customHeight="1">
      <c r="B15" s="41"/>
      <c r="C15" s="595" t="s">
        <v>201</v>
      </c>
      <c r="D15" s="595"/>
      <c r="E15" s="595"/>
      <c r="F15" s="595"/>
      <c r="G15" s="595"/>
      <c r="H15" s="595"/>
      <c r="I15" s="595"/>
      <c r="J15" s="595"/>
      <c r="K15" s="595"/>
      <c r="L15" s="595"/>
      <c r="M15" s="595"/>
      <c r="N15" s="278">
        <f>IF(AY4&gt;0,VLOOKUP(AY4,List!C:X,18,0)," ")</f>
        <v>0</v>
      </c>
      <c r="O15" s="278"/>
      <c r="P15" s="278"/>
      <c r="Q15" s="278"/>
      <c r="R15" s="278"/>
      <c r="S15" s="278"/>
      <c r="T15" s="278"/>
      <c r="U15" s="278"/>
      <c r="V15" s="278"/>
      <c r="W15" s="278"/>
      <c r="X15" s="278"/>
      <c r="Y15" s="278"/>
      <c r="Z15" s="279" t="s">
        <v>203</v>
      </c>
      <c r="AA15" s="279"/>
      <c r="AB15" s="279"/>
      <c r="AC15" s="279"/>
      <c r="AD15" s="279"/>
      <c r="AE15" s="279"/>
      <c r="AF15" s="42"/>
      <c r="AG15" s="595" t="s">
        <v>202</v>
      </c>
      <c r="AH15" s="595"/>
      <c r="AI15" s="595"/>
      <c r="AJ15" s="595"/>
      <c r="AK15" s="595"/>
      <c r="AL15" s="595"/>
      <c r="AM15" s="595"/>
      <c r="AN15" s="595"/>
      <c r="AO15" s="595"/>
      <c r="AP15" s="595"/>
      <c r="AQ15" s="595"/>
      <c r="AR15" s="278" t="str">
        <f>AG4</f>
        <v>محمدي ن‍ژاد</v>
      </c>
      <c r="AS15" s="278"/>
      <c r="AT15" s="278"/>
      <c r="AU15" s="278"/>
      <c r="AV15" s="278"/>
      <c r="AW15" s="278"/>
      <c r="AX15" s="278"/>
      <c r="AY15" s="278"/>
      <c r="AZ15" s="278"/>
      <c r="BA15" s="278"/>
      <c r="BB15" s="278"/>
      <c r="BC15" s="278"/>
      <c r="BD15" s="279" t="s">
        <v>203</v>
      </c>
      <c r="BE15" s="279"/>
      <c r="BF15" s="279"/>
      <c r="BG15" s="279"/>
      <c r="BH15" s="279"/>
      <c r="BI15" s="280"/>
    </row>
    <row r="16" spans="2:61" ht="18.95" customHeight="1">
      <c r="B16" s="281" t="s">
        <v>204</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3"/>
    </row>
    <row r="17" spans="2:61" ht="18.95" customHeight="1">
      <c r="B17" s="284" t="s">
        <v>567</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6"/>
    </row>
    <row r="18" spans="2:61" ht="18.95" customHeight="1">
      <c r="B18" s="287" t="s">
        <v>205</v>
      </c>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88"/>
      <c r="AC18" s="292" t="s">
        <v>206</v>
      </c>
      <c r="AD18" s="277"/>
      <c r="AE18" s="277"/>
      <c r="AF18" s="277"/>
      <c r="AG18" s="277"/>
      <c r="AH18" s="277"/>
      <c r="AI18" s="277"/>
      <c r="AJ18" s="277"/>
      <c r="AK18" s="277"/>
      <c r="AL18" s="277"/>
      <c r="AM18" s="277"/>
      <c r="AN18" s="277"/>
      <c r="AO18" s="277"/>
      <c r="AP18" s="277"/>
      <c r="AQ18" s="277"/>
      <c r="AR18" s="277"/>
      <c r="AS18" s="288"/>
      <c r="AT18" s="294" t="s">
        <v>207</v>
      </c>
      <c r="AU18" s="295"/>
      <c r="AV18" s="295"/>
      <c r="AW18" s="295"/>
      <c r="AX18" s="295"/>
      <c r="AY18" s="295"/>
      <c r="AZ18" s="295"/>
      <c r="BA18" s="296"/>
      <c r="BB18" s="297" t="s">
        <v>208</v>
      </c>
      <c r="BC18" s="298"/>
      <c r="BD18" s="298"/>
      <c r="BE18" s="298"/>
      <c r="BF18" s="298"/>
      <c r="BG18" s="298"/>
      <c r="BH18" s="298"/>
      <c r="BI18" s="299"/>
    </row>
    <row r="19" spans="2:61" ht="18.95" customHeight="1">
      <c r="B19" s="289"/>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1"/>
      <c r="AC19" s="293"/>
      <c r="AD19" s="290"/>
      <c r="AE19" s="290"/>
      <c r="AF19" s="290"/>
      <c r="AG19" s="290"/>
      <c r="AH19" s="290"/>
      <c r="AI19" s="290"/>
      <c r="AJ19" s="290"/>
      <c r="AK19" s="290"/>
      <c r="AL19" s="290"/>
      <c r="AM19" s="290"/>
      <c r="AN19" s="290"/>
      <c r="AO19" s="290"/>
      <c r="AP19" s="290"/>
      <c r="AQ19" s="290"/>
      <c r="AR19" s="290"/>
      <c r="AS19" s="291"/>
      <c r="AT19" s="300" t="s">
        <v>209</v>
      </c>
      <c r="AU19" s="300"/>
      <c r="AV19" s="300"/>
      <c r="AW19" s="300"/>
      <c r="AX19" s="300" t="s">
        <v>210</v>
      </c>
      <c r="AY19" s="300"/>
      <c r="AZ19" s="300"/>
      <c r="BA19" s="300"/>
      <c r="BB19" s="300" t="s">
        <v>211</v>
      </c>
      <c r="BC19" s="300"/>
      <c r="BD19" s="300"/>
      <c r="BE19" s="300"/>
      <c r="BF19" s="300" t="s">
        <v>212</v>
      </c>
      <c r="BG19" s="300"/>
      <c r="BH19" s="300"/>
      <c r="BI19" s="301"/>
    </row>
    <row r="20" spans="2:61" ht="18.95" customHeight="1">
      <c r="B20" s="43">
        <v>1</v>
      </c>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3"/>
      <c r="AD20" s="304"/>
      <c r="AE20" s="304"/>
      <c r="AF20" s="304"/>
      <c r="AG20" s="304"/>
      <c r="AH20" s="304"/>
      <c r="AI20" s="304"/>
      <c r="AJ20" s="304"/>
      <c r="AK20" s="304"/>
      <c r="AL20" s="304"/>
      <c r="AM20" s="304"/>
      <c r="AN20" s="304"/>
      <c r="AO20" s="304"/>
      <c r="AP20" s="304"/>
      <c r="AQ20" s="304"/>
      <c r="AR20" s="304"/>
      <c r="AS20" s="305"/>
      <c r="AT20" s="306">
        <v>100</v>
      </c>
      <c r="AU20" s="306"/>
      <c r="AV20" s="306"/>
      <c r="AW20" s="306"/>
      <c r="AX20" s="300">
        <f>BF20*100/BB20</f>
        <v>0</v>
      </c>
      <c r="AY20" s="300"/>
      <c r="AZ20" s="300"/>
      <c r="BA20" s="300"/>
      <c r="BB20" s="300">
        <v>5</v>
      </c>
      <c r="BC20" s="300"/>
      <c r="BD20" s="300"/>
      <c r="BE20" s="300"/>
      <c r="BF20" s="309"/>
      <c r="BG20" s="309"/>
      <c r="BH20" s="309"/>
      <c r="BI20" s="310"/>
    </row>
    <row r="21" spans="2:61" ht="18.95" customHeight="1">
      <c r="B21" s="43">
        <v>2</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3"/>
      <c r="AD21" s="304"/>
      <c r="AE21" s="304"/>
      <c r="AF21" s="304"/>
      <c r="AG21" s="304"/>
      <c r="AH21" s="304"/>
      <c r="AI21" s="304"/>
      <c r="AJ21" s="304"/>
      <c r="AK21" s="304"/>
      <c r="AL21" s="304"/>
      <c r="AM21" s="304"/>
      <c r="AN21" s="304"/>
      <c r="AO21" s="304"/>
      <c r="AP21" s="304"/>
      <c r="AQ21" s="304"/>
      <c r="AR21" s="304"/>
      <c r="AS21" s="305"/>
      <c r="AT21" s="306">
        <v>100</v>
      </c>
      <c r="AU21" s="306"/>
      <c r="AV21" s="306"/>
      <c r="AW21" s="306"/>
      <c r="AX21" s="300">
        <f t="shared" ref="AX21:AX29" si="0">BF21*100/BB21</f>
        <v>0</v>
      </c>
      <c r="AY21" s="300"/>
      <c r="AZ21" s="300"/>
      <c r="BA21" s="300"/>
      <c r="BB21" s="300">
        <v>5</v>
      </c>
      <c r="BC21" s="300"/>
      <c r="BD21" s="300"/>
      <c r="BE21" s="300"/>
      <c r="BF21" s="309"/>
      <c r="BG21" s="309"/>
      <c r="BH21" s="309"/>
      <c r="BI21" s="310"/>
    </row>
    <row r="22" spans="2:61" ht="18.95" customHeight="1">
      <c r="B22" s="43">
        <v>3</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3"/>
      <c r="AD22" s="304"/>
      <c r="AE22" s="304"/>
      <c r="AF22" s="304"/>
      <c r="AG22" s="304"/>
      <c r="AH22" s="304"/>
      <c r="AI22" s="304"/>
      <c r="AJ22" s="304"/>
      <c r="AK22" s="304"/>
      <c r="AL22" s="304"/>
      <c r="AM22" s="304"/>
      <c r="AN22" s="304"/>
      <c r="AO22" s="304"/>
      <c r="AP22" s="304"/>
      <c r="AQ22" s="304"/>
      <c r="AR22" s="304"/>
      <c r="AS22" s="305"/>
      <c r="AT22" s="306">
        <v>100</v>
      </c>
      <c r="AU22" s="306"/>
      <c r="AV22" s="306"/>
      <c r="AW22" s="306"/>
      <c r="AX22" s="300">
        <f t="shared" si="0"/>
        <v>0</v>
      </c>
      <c r="AY22" s="300"/>
      <c r="AZ22" s="300"/>
      <c r="BA22" s="300"/>
      <c r="BB22" s="300">
        <v>5</v>
      </c>
      <c r="BC22" s="300"/>
      <c r="BD22" s="300"/>
      <c r="BE22" s="300"/>
      <c r="BF22" s="309"/>
      <c r="BG22" s="309"/>
      <c r="BH22" s="309"/>
      <c r="BI22" s="310"/>
    </row>
    <row r="23" spans="2:61" ht="18.95" customHeight="1">
      <c r="B23" s="43">
        <v>4</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3"/>
      <c r="AD23" s="304"/>
      <c r="AE23" s="304"/>
      <c r="AF23" s="304"/>
      <c r="AG23" s="304"/>
      <c r="AH23" s="304"/>
      <c r="AI23" s="304"/>
      <c r="AJ23" s="304"/>
      <c r="AK23" s="304"/>
      <c r="AL23" s="304"/>
      <c r="AM23" s="304"/>
      <c r="AN23" s="304"/>
      <c r="AO23" s="304"/>
      <c r="AP23" s="304"/>
      <c r="AQ23" s="304"/>
      <c r="AR23" s="304"/>
      <c r="AS23" s="305"/>
      <c r="AT23" s="306">
        <v>100</v>
      </c>
      <c r="AU23" s="306"/>
      <c r="AV23" s="306"/>
      <c r="AW23" s="306"/>
      <c r="AX23" s="300">
        <f t="shared" si="0"/>
        <v>0</v>
      </c>
      <c r="AY23" s="300"/>
      <c r="AZ23" s="300"/>
      <c r="BA23" s="300"/>
      <c r="BB23" s="300">
        <v>5</v>
      </c>
      <c r="BC23" s="300"/>
      <c r="BD23" s="300"/>
      <c r="BE23" s="300"/>
      <c r="BF23" s="309"/>
      <c r="BG23" s="309"/>
      <c r="BH23" s="309"/>
      <c r="BI23" s="310"/>
    </row>
    <row r="24" spans="2:61" ht="18.95" customHeight="1">
      <c r="B24" s="43">
        <v>5</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3"/>
      <c r="AD24" s="304"/>
      <c r="AE24" s="304"/>
      <c r="AF24" s="304"/>
      <c r="AG24" s="304"/>
      <c r="AH24" s="304"/>
      <c r="AI24" s="304"/>
      <c r="AJ24" s="304"/>
      <c r="AK24" s="304"/>
      <c r="AL24" s="304"/>
      <c r="AM24" s="304"/>
      <c r="AN24" s="304"/>
      <c r="AO24" s="304"/>
      <c r="AP24" s="304"/>
      <c r="AQ24" s="304"/>
      <c r="AR24" s="304"/>
      <c r="AS24" s="305"/>
      <c r="AT24" s="306">
        <v>100</v>
      </c>
      <c r="AU24" s="306"/>
      <c r="AV24" s="306"/>
      <c r="AW24" s="306"/>
      <c r="AX24" s="300">
        <f t="shared" si="0"/>
        <v>0</v>
      </c>
      <c r="AY24" s="300"/>
      <c r="AZ24" s="300"/>
      <c r="BA24" s="300"/>
      <c r="BB24" s="300">
        <v>5</v>
      </c>
      <c r="BC24" s="300"/>
      <c r="BD24" s="300"/>
      <c r="BE24" s="300"/>
      <c r="BF24" s="309"/>
      <c r="BG24" s="309"/>
      <c r="BH24" s="309"/>
      <c r="BI24" s="310"/>
    </row>
    <row r="25" spans="2:61" ht="18.95" customHeight="1">
      <c r="B25" s="43">
        <v>6</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3"/>
      <c r="AD25" s="304"/>
      <c r="AE25" s="304"/>
      <c r="AF25" s="304"/>
      <c r="AG25" s="304"/>
      <c r="AH25" s="304"/>
      <c r="AI25" s="304"/>
      <c r="AJ25" s="304"/>
      <c r="AK25" s="304"/>
      <c r="AL25" s="304"/>
      <c r="AM25" s="304"/>
      <c r="AN25" s="304"/>
      <c r="AO25" s="304"/>
      <c r="AP25" s="304"/>
      <c r="AQ25" s="304"/>
      <c r="AR25" s="304"/>
      <c r="AS25" s="305"/>
      <c r="AT25" s="306">
        <v>100</v>
      </c>
      <c r="AU25" s="306"/>
      <c r="AV25" s="306"/>
      <c r="AW25" s="306"/>
      <c r="AX25" s="300">
        <f t="shared" si="0"/>
        <v>0</v>
      </c>
      <c r="AY25" s="300"/>
      <c r="AZ25" s="300"/>
      <c r="BA25" s="300"/>
      <c r="BB25" s="300">
        <v>5</v>
      </c>
      <c r="BC25" s="300"/>
      <c r="BD25" s="300"/>
      <c r="BE25" s="300"/>
      <c r="BF25" s="309"/>
      <c r="BG25" s="309"/>
      <c r="BH25" s="309"/>
      <c r="BI25" s="310"/>
    </row>
    <row r="26" spans="2:61" ht="18.95" customHeight="1">
      <c r="B26" s="43">
        <v>7</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3"/>
      <c r="AD26" s="304"/>
      <c r="AE26" s="304"/>
      <c r="AF26" s="304"/>
      <c r="AG26" s="304"/>
      <c r="AH26" s="304"/>
      <c r="AI26" s="304"/>
      <c r="AJ26" s="304"/>
      <c r="AK26" s="304"/>
      <c r="AL26" s="304"/>
      <c r="AM26" s="304"/>
      <c r="AN26" s="304"/>
      <c r="AO26" s="304"/>
      <c r="AP26" s="304"/>
      <c r="AQ26" s="304"/>
      <c r="AR26" s="304"/>
      <c r="AS26" s="305"/>
      <c r="AT26" s="306">
        <v>100</v>
      </c>
      <c r="AU26" s="306"/>
      <c r="AV26" s="306"/>
      <c r="AW26" s="306"/>
      <c r="AX26" s="300">
        <f t="shared" si="0"/>
        <v>0</v>
      </c>
      <c r="AY26" s="300"/>
      <c r="AZ26" s="300"/>
      <c r="BA26" s="300"/>
      <c r="BB26" s="300">
        <v>5</v>
      </c>
      <c r="BC26" s="300"/>
      <c r="BD26" s="300"/>
      <c r="BE26" s="300"/>
      <c r="BF26" s="309"/>
      <c r="BG26" s="309"/>
      <c r="BH26" s="309"/>
      <c r="BI26" s="310"/>
    </row>
    <row r="27" spans="2:61" ht="18.95" customHeight="1">
      <c r="B27" s="43">
        <v>8</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3"/>
      <c r="AD27" s="304"/>
      <c r="AE27" s="304"/>
      <c r="AF27" s="304"/>
      <c r="AG27" s="304"/>
      <c r="AH27" s="304"/>
      <c r="AI27" s="304"/>
      <c r="AJ27" s="304"/>
      <c r="AK27" s="304"/>
      <c r="AL27" s="304"/>
      <c r="AM27" s="304"/>
      <c r="AN27" s="304"/>
      <c r="AO27" s="304"/>
      <c r="AP27" s="304"/>
      <c r="AQ27" s="304"/>
      <c r="AR27" s="304"/>
      <c r="AS27" s="305"/>
      <c r="AT27" s="306">
        <v>100</v>
      </c>
      <c r="AU27" s="306"/>
      <c r="AV27" s="306"/>
      <c r="AW27" s="306"/>
      <c r="AX27" s="300">
        <f t="shared" si="0"/>
        <v>0</v>
      </c>
      <c r="AY27" s="300"/>
      <c r="AZ27" s="300"/>
      <c r="BA27" s="300"/>
      <c r="BB27" s="300">
        <v>5</v>
      </c>
      <c r="BC27" s="300"/>
      <c r="BD27" s="300"/>
      <c r="BE27" s="300"/>
      <c r="BF27" s="309"/>
      <c r="BG27" s="309"/>
      <c r="BH27" s="309"/>
      <c r="BI27" s="310"/>
    </row>
    <row r="28" spans="2:61" ht="18.95" customHeight="1">
      <c r="B28" s="43">
        <v>9</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3"/>
      <c r="AD28" s="304"/>
      <c r="AE28" s="304"/>
      <c r="AF28" s="304"/>
      <c r="AG28" s="304"/>
      <c r="AH28" s="304"/>
      <c r="AI28" s="304"/>
      <c r="AJ28" s="304"/>
      <c r="AK28" s="304"/>
      <c r="AL28" s="304"/>
      <c r="AM28" s="304"/>
      <c r="AN28" s="304"/>
      <c r="AO28" s="304"/>
      <c r="AP28" s="304"/>
      <c r="AQ28" s="304"/>
      <c r="AR28" s="304"/>
      <c r="AS28" s="305"/>
      <c r="AT28" s="306">
        <v>100</v>
      </c>
      <c r="AU28" s="306"/>
      <c r="AV28" s="306"/>
      <c r="AW28" s="306"/>
      <c r="AX28" s="300">
        <f t="shared" si="0"/>
        <v>0</v>
      </c>
      <c r="AY28" s="300"/>
      <c r="AZ28" s="300"/>
      <c r="BA28" s="300"/>
      <c r="BB28" s="300">
        <v>5</v>
      </c>
      <c r="BC28" s="300"/>
      <c r="BD28" s="300"/>
      <c r="BE28" s="300"/>
      <c r="BF28" s="309"/>
      <c r="BG28" s="309"/>
      <c r="BH28" s="309"/>
      <c r="BI28" s="310"/>
    </row>
    <row r="29" spans="2:61" ht="18.95" customHeight="1">
      <c r="B29" s="43">
        <v>10</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3"/>
      <c r="AD29" s="304"/>
      <c r="AE29" s="304"/>
      <c r="AF29" s="304"/>
      <c r="AG29" s="304"/>
      <c r="AH29" s="304"/>
      <c r="AI29" s="304"/>
      <c r="AJ29" s="304"/>
      <c r="AK29" s="304"/>
      <c r="AL29" s="304"/>
      <c r="AM29" s="304"/>
      <c r="AN29" s="304"/>
      <c r="AO29" s="304"/>
      <c r="AP29" s="304"/>
      <c r="AQ29" s="304"/>
      <c r="AR29" s="304"/>
      <c r="AS29" s="305"/>
      <c r="AT29" s="306">
        <v>100</v>
      </c>
      <c r="AU29" s="306"/>
      <c r="AV29" s="306"/>
      <c r="AW29" s="306"/>
      <c r="AX29" s="300">
        <f t="shared" si="0"/>
        <v>0</v>
      </c>
      <c r="AY29" s="300"/>
      <c r="AZ29" s="300"/>
      <c r="BA29" s="300"/>
      <c r="BB29" s="300">
        <v>5</v>
      </c>
      <c r="BC29" s="300"/>
      <c r="BD29" s="300"/>
      <c r="BE29" s="300"/>
      <c r="BF29" s="309"/>
      <c r="BG29" s="309"/>
      <c r="BH29" s="309"/>
      <c r="BI29" s="310"/>
    </row>
    <row r="30" spans="2:61" ht="18.95" customHeight="1">
      <c r="B30" s="596" t="s">
        <v>260</v>
      </c>
      <c r="C30" s="321"/>
      <c r="D30" s="321"/>
      <c r="E30" s="321"/>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4" t="s">
        <v>94</v>
      </c>
      <c r="AU30" s="314"/>
      <c r="AV30" s="314"/>
      <c r="AW30" s="314"/>
      <c r="AX30" s="314"/>
      <c r="AY30" s="314"/>
      <c r="AZ30" s="314"/>
      <c r="BA30" s="314"/>
      <c r="BB30" s="161">
        <f>BF29+BF28+BF27+BF26+BF25+BF24+BF23+BF22+BF21+BF20</f>
        <v>0</v>
      </c>
      <c r="BC30" s="321">
        <v>50</v>
      </c>
      <c r="BD30" s="321"/>
      <c r="BE30" s="322"/>
      <c r="BF30" s="315">
        <f>IF(BB30&gt;50,50,BB30)</f>
        <v>0</v>
      </c>
      <c r="BG30" s="315"/>
      <c r="BH30" s="315"/>
      <c r="BI30" s="316"/>
    </row>
    <row r="31" spans="2:61" ht="18.95" customHeight="1">
      <c r="B31" s="317" t="s">
        <v>214</v>
      </c>
      <c r="C31" s="318"/>
      <c r="D31" s="318"/>
      <c r="E31" s="318"/>
      <c r="F31" s="318"/>
      <c r="G31" s="318"/>
      <c r="H31" s="318"/>
      <c r="I31" s="318"/>
      <c r="J31" s="318"/>
      <c r="K31" s="318"/>
      <c r="L31" s="318"/>
      <c r="M31" s="318"/>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20"/>
    </row>
    <row r="32" spans="2:61" ht="18.95" customHeight="1">
      <c r="B32" s="336"/>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8"/>
    </row>
    <row r="33" spans="2:61" ht="18.95" customHeight="1">
      <c r="B33" s="317" t="s">
        <v>215</v>
      </c>
      <c r="C33" s="318"/>
      <c r="D33" s="318"/>
      <c r="E33" s="318"/>
      <c r="F33" s="318"/>
      <c r="G33" s="318"/>
      <c r="H33" s="318"/>
      <c r="I33" s="318"/>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20"/>
    </row>
    <row r="34" spans="2:61" ht="18.95" customHeight="1">
      <c r="B34" s="33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1"/>
    </row>
    <row r="35" spans="2:61" ht="18.95" customHeight="1">
      <c r="B35" s="342" t="s">
        <v>217</v>
      </c>
      <c r="C35" s="343"/>
      <c r="D35" s="39" t="s">
        <v>85</v>
      </c>
      <c r="E35" s="343" t="s">
        <v>539</v>
      </c>
      <c r="F35" s="343"/>
      <c r="G35" s="343"/>
      <c r="H35" s="343"/>
      <c r="I35" s="343"/>
      <c r="J35" s="343"/>
      <c r="K35" s="343"/>
      <c r="L35" s="343"/>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1"/>
    </row>
    <row r="36" spans="2:61" ht="18.95" customHeight="1">
      <c r="B36" s="323" t="s">
        <v>576</v>
      </c>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5"/>
    </row>
    <row r="37" spans="2:61" ht="18.95" customHeight="1">
      <c r="B37" s="326" t="s">
        <v>219</v>
      </c>
      <c r="C37" s="327"/>
      <c r="D37" s="327"/>
      <c r="E37" s="327"/>
      <c r="F37" s="327"/>
      <c r="G37" s="327"/>
      <c r="H37" s="327"/>
      <c r="I37" s="327"/>
      <c r="J37" s="327"/>
      <c r="K37" s="327"/>
      <c r="L37" s="328"/>
      <c r="M37" s="329" t="s">
        <v>225</v>
      </c>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1"/>
      <c r="AZ37" s="332" t="s">
        <v>276</v>
      </c>
      <c r="BA37" s="333"/>
      <c r="BB37" s="334" t="s">
        <v>211</v>
      </c>
      <c r="BC37" s="334"/>
      <c r="BD37" s="334"/>
      <c r="BE37" s="334"/>
      <c r="BF37" s="334" t="s">
        <v>212</v>
      </c>
      <c r="BG37" s="334"/>
      <c r="BH37" s="334"/>
      <c r="BI37" s="335"/>
    </row>
    <row r="38" spans="2:61" ht="18.95" customHeight="1">
      <c r="B38" s="344" t="s">
        <v>540</v>
      </c>
      <c r="C38" s="345"/>
      <c r="D38" s="345"/>
      <c r="E38" s="345"/>
      <c r="F38" s="345"/>
      <c r="G38" s="345"/>
      <c r="H38" s="345"/>
      <c r="I38" s="345"/>
      <c r="J38" s="345"/>
      <c r="K38" s="345"/>
      <c r="L38" s="346"/>
      <c r="M38" s="347" t="s">
        <v>594</v>
      </c>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77"/>
      <c r="AY38" s="77"/>
      <c r="AZ38" s="349"/>
      <c r="BA38" s="350"/>
      <c r="BB38" s="68"/>
      <c r="BC38" s="279">
        <v>2</v>
      </c>
      <c r="BD38" s="279"/>
      <c r="BE38" s="351"/>
      <c r="BF38" s="352">
        <f>IF(AZ38&gt;2,2,AZ38)</f>
        <v>0</v>
      </c>
      <c r="BG38" s="353"/>
      <c r="BH38" s="353"/>
      <c r="BI38" s="354"/>
    </row>
    <row r="39" spans="2:61" ht="18.95" customHeight="1">
      <c r="B39" s="344" t="s">
        <v>541</v>
      </c>
      <c r="C39" s="345"/>
      <c r="D39" s="345"/>
      <c r="E39" s="345"/>
      <c r="F39" s="345"/>
      <c r="G39" s="345"/>
      <c r="H39" s="345"/>
      <c r="I39" s="345"/>
      <c r="J39" s="345"/>
      <c r="K39" s="345"/>
      <c r="L39" s="346"/>
      <c r="M39" s="348" t="s">
        <v>542</v>
      </c>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77"/>
      <c r="AY39" s="77"/>
      <c r="AZ39" s="349"/>
      <c r="BA39" s="350"/>
      <c r="BB39" s="68"/>
      <c r="BC39" s="279">
        <v>2</v>
      </c>
      <c r="BD39" s="279"/>
      <c r="BE39" s="351"/>
      <c r="BF39" s="352">
        <f t="shared" ref="BF39:BF42" si="1">IF(AZ39&gt;2,2,AZ39)</f>
        <v>0</v>
      </c>
      <c r="BG39" s="353"/>
      <c r="BH39" s="353"/>
      <c r="BI39" s="354"/>
    </row>
    <row r="40" spans="2:61" ht="18.95" customHeight="1">
      <c r="B40" s="360" t="s">
        <v>543</v>
      </c>
      <c r="C40" s="361"/>
      <c r="D40" s="361"/>
      <c r="E40" s="361"/>
      <c r="F40" s="361"/>
      <c r="G40" s="361"/>
      <c r="H40" s="361"/>
      <c r="I40" s="361"/>
      <c r="J40" s="361"/>
      <c r="K40" s="361"/>
      <c r="L40" s="362"/>
      <c r="M40" s="348" t="s">
        <v>544</v>
      </c>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77"/>
      <c r="AY40" s="77"/>
      <c r="AZ40" s="349"/>
      <c r="BA40" s="350"/>
      <c r="BB40" s="68"/>
      <c r="BC40" s="295">
        <v>2</v>
      </c>
      <c r="BD40" s="295"/>
      <c r="BE40" s="296"/>
      <c r="BF40" s="352">
        <f t="shared" si="1"/>
        <v>0</v>
      </c>
      <c r="BG40" s="353"/>
      <c r="BH40" s="353"/>
      <c r="BI40" s="354"/>
    </row>
    <row r="41" spans="2:61" ht="18.95" customHeight="1">
      <c r="B41" s="360" t="s">
        <v>545</v>
      </c>
      <c r="C41" s="361"/>
      <c r="D41" s="361"/>
      <c r="E41" s="361"/>
      <c r="F41" s="361"/>
      <c r="G41" s="361"/>
      <c r="H41" s="361"/>
      <c r="I41" s="361"/>
      <c r="J41" s="361"/>
      <c r="K41" s="361"/>
      <c r="L41" s="362"/>
      <c r="M41" s="348" t="s">
        <v>595</v>
      </c>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77"/>
      <c r="AY41" s="77"/>
      <c r="AZ41" s="349"/>
      <c r="BA41" s="350"/>
      <c r="BB41" s="68"/>
      <c r="BC41" s="295">
        <v>2</v>
      </c>
      <c r="BD41" s="295"/>
      <c r="BE41" s="296"/>
      <c r="BF41" s="352">
        <f t="shared" si="1"/>
        <v>0</v>
      </c>
      <c r="BG41" s="353"/>
      <c r="BH41" s="353"/>
      <c r="BI41" s="354"/>
    </row>
    <row r="42" spans="2:61" ht="18.95" customHeight="1">
      <c r="B42" s="344" t="s">
        <v>546</v>
      </c>
      <c r="C42" s="345"/>
      <c r="D42" s="345"/>
      <c r="E42" s="345"/>
      <c r="F42" s="345"/>
      <c r="G42" s="345"/>
      <c r="H42" s="345"/>
      <c r="I42" s="345"/>
      <c r="J42" s="345"/>
      <c r="K42" s="345"/>
      <c r="L42" s="345"/>
      <c r="M42" s="347" t="s">
        <v>591</v>
      </c>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77"/>
      <c r="AY42" s="77"/>
      <c r="AZ42" s="349"/>
      <c r="BA42" s="350"/>
      <c r="BB42" s="68"/>
      <c r="BC42" s="295">
        <v>2</v>
      </c>
      <c r="BD42" s="295"/>
      <c r="BE42" s="296"/>
      <c r="BF42" s="352">
        <f t="shared" si="1"/>
        <v>0</v>
      </c>
      <c r="BG42" s="353"/>
      <c r="BH42" s="353"/>
      <c r="BI42" s="354"/>
    </row>
    <row r="43" spans="2:61" s="78" customFormat="1" ht="18.95" customHeight="1">
      <c r="B43" s="148"/>
      <c r="C43" s="149"/>
      <c r="D43" s="149"/>
      <c r="E43" s="149"/>
      <c r="F43" s="149"/>
      <c r="G43" s="152"/>
      <c r="H43" s="152"/>
      <c r="I43" s="152"/>
      <c r="J43" s="152"/>
      <c r="K43" s="152"/>
      <c r="L43" s="152"/>
      <c r="M43" s="152"/>
      <c r="N43" s="152"/>
      <c r="O43" s="152"/>
      <c r="P43" s="152"/>
      <c r="Q43" s="152"/>
      <c r="R43" s="152"/>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355"/>
      <c r="AY43" s="355"/>
      <c r="AZ43" s="355"/>
      <c r="BA43" s="356"/>
      <c r="BB43" s="357" t="s">
        <v>166</v>
      </c>
      <c r="BC43" s="357"/>
      <c r="BD43" s="357"/>
      <c r="BE43" s="357"/>
      <c r="BF43" s="358">
        <f>SUM(BF38:BI42)</f>
        <v>0</v>
      </c>
      <c r="BG43" s="358"/>
      <c r="BH43" s="358"/>
      <c r="BI43" s="359"/>
    </row>
    <row r="44" spans="2:61" s="78" customFormat="1" ht="26.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367" t="s">
        <v>566</v>
      </c>
      <c r="BB44" s="367"/>
      <c r="BC44" s="367"/>
      <c r="BD44" s="367"/>
      <c r="BE44" s="367"/>
      <c r="BF44" s="367"/>
      <c r="BG44" s="44"/>
      <c r="BH44" s="44"/>
      <c r="BI44" s="44"/>
    </row>
    <row r="45" spans="2:61" s="78" customFormat="1" ht="26.25" hidden="1" customHeight="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72"/>
      <c r="BB45" s="172"/>
      <c r="BC45" s="172"/>
      <c r="BD45" s="172"/>
      <c r="BE45" s="172"/>
      <c r="BF45" s="172"/>
      <c r="BG45" s="44"/>
      <c r="BH45" s="44"/>
      <c r="BI45" s="44"/>
    </row>
    <row r="46" spans="2:61" s="78" customFormat="1" ht="15" customHeight="1">
      <c r="B46" s="141"/>
      <c r="C46" s="141"/>
      <c r="D46" s="141"/>
      <c r="E46" s="141"/>
      <c r="F46" s="141"/>
      <c r="G46" s="141"/>
      <c r="H46" s="141"/>
      <c r="I46" s="141"/>
      <c r="J46" s="141"/>
      <c r="K46" s="141"/>
      <c r="L46" s="141"/>
      <c r="M46" s="141"/>
      <c r="N46" s="141"/>
      <c r="O46" s="141"/>
      <c r="P46" s="141"/>
      <c r="Q46" s="141"/>
      <c r="R46" s="142"/>
      <c r="S46" s="142"/>
      <c r="T46" s="141"/>
      <c r="U46" s="141"/>
      <c r="V46" s="141"/>
      <c r="W46" s="141"/>
      <c r="X46" s="141"/>
      <c r="Y46" s="141"/>
      <c r="Z46" s="141"/>
      <c r="AA46" s="141"/>
      <c r="AB46" s="141"/>
      <c r="AC46" s="141"/>
      <c r="AD46" s="141"/>
      <c r="AE46" s="141"/>
      <c r="AF46" s="141"/>
      <c r="AG46" s="141"/>
      <c r="AH46" s="141"/>
      <c r="AI46" s="141"/>
      <c r="AJ46" s="141"/>
      <c r="AK46" s="142"/>
      <c r="AL46" s="142"/>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row>
    <row r="47" spans="2:61" s="82" customFormat="1" ht="15" customHeight="1">
      <c r="B47" s="222" t="s">
        <v>575</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row>
    <row r="48" spans="2:61" s="78" customFormat="1" ht="12.95" customHeight="1">
      <c r="B48" s="45"/>
      <c r="C48" s="368" t="s">
        <v>216</v>
      </c>
      <c r="D48" s="368"/>
      <c r="E48" s="368"/>
      <c r="F48" s="368"/>
      <c r="G48" s="368"/>
      <c r="H48" s="368"/>
      <c r="I48" s="368"/>
      <c r="J48" s="368"/>
      <c r="K48" s="368"/>
      <c r="L48" s="368"/>
      <c r="M48" s="369" t="str">
        <f>AG4</f>
        <v>محمدي ن‍ژاد</v>
      </c>
      <c r="N48" s="369"/>
      <c r="O48" s="369"/>
      <c r="P48" s="369"/>
      <c r="Q48" s="369"/>
      <c r="R48" s="369"/>
      <c r="S48" s="369"/>
      <c r="T48" s="369"/>
      <c r="U48" s="369"/>
      <c r="V48" s="368" t="s">
        <v>86</v>
      </c>
      <c r="W48" s="368"/>
      <c r="X48" s="368"/>
      <c r="Y48" s="368"/>
      <c r="Z48" s="368"/>
      <c r="AA48" s="368"/>
      <c r="AB48" s="369">
        <f>AY4</f>
        <v>11111111</v>
      </c>
      <c r="AC48" s="369"/>
      <c r="AD48" s="369"/>
      <c r="AE48" s="369"/>
      <c r="AF48" s="369"/>
      <c r="AG48" s="369"/>
      <c r="AH48" s="369"/>
      <c r="AI48" s="369"/>
      <c r="AJ48" s="369"/>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row>
    <row r="49" spans="2:61" ht="12.95" customHeight="1">
      <c r="B49" s="363" t="s">
        <v>548</v>
      </c>
      <c r="C49" s="364"/>
      <c r="D49" s="364"/>
      <c r="E49" s="364"/>
      <c r="F49" s="364"/>
      <c r="G49" s="364"/>
      <c r="H49" s="364"/>
      <c r="I49" s="364"/>
      <c r="J49" s="364"/>
      <c r="K49" s="364"/>
      <c r="L49" s="364"/>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row>
    <row r="50" spans="2:61" ht="12.95" customHeight="1">
      <c r="B50" s="365" t="s">
        <v>220</v>
      </c>
      <c r="C50" s="366"/>
      <c r="D50" s="366"/>
      <c r="E50" s="366"/>
      <c r="F50" s="366"/>
      <c r="G50" s="366"/>
      <c r="H50" s="366"/>
      <c r="I50" s="366"/>
      <c r="J50" s="366"/>
      <c r="K50" s="366"/>
      <c r="L50" s="366"/>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366"/>
      <c r="BA50" s="366"/>
      <c r="BB50" s="47"/>
      <c r="BC50" s="47"/>
      <c r="BD50" s="47"/>
      <c r="BE50" s="47"/>
      <c r="BF50" s="47"/>
      <c r="BG50" s="47"/>
      <c r="BH50" s="47"/>
      <c r="BI50" s="48"/>
    </row>
    <row r="51" spans="2:61" ht="12" customHeight="1">
      <c r="B51" s="326" t="s">
        <v>219</v>
      </c>
      <c r="C51" s="327"/>
      <c r="D51" s="327"/>
      <c r="E51" s="327"/>
      <c r="F51" s="327"/>
      <c r="G51" s="327"/>
      <c r="H51" s="327"/>
      <c r="I51" s="327"/>
      <c r="J51" s="327"/>
      <c r="K51" s="327"/>
      <c r="L51" s="327"/>
      <c r="M51" s="327"/>
      <c r="N51" s="328"/>
      <c r="O51" s="329" t="s">
        <v>225</v>
      </c>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67"/>
      <c r="AW51" s="67"/>
      <c r="AX51" s="67"/>
      <c r="AY51" s="114"/>
      <c r="AZ51" s="332" t="s">
        <v>276</v>
      </c>
      <c r="BA51" s="333"/>
      <c r="BB51" s="334" t="s">
        <v>211</v>
      </c>
      <c r="BC51" s="334"/>
      <c r="BD51" s="334"/>
      <c r="BE51" s="334"/>
      <c r="BF51" s="334" t="s">
        <v>212</v>
      </c>
      <c r="BG51" s="334"/>
      <c r="BH51" s="334"/>
      <c r="BI51" s="335"/>
    </row>
    <row r="52" spans="2:61" ht="12" customHeight="1">
      <c r="B52" s="376" t="s">
        <v>547</v>
      </c>
      <c r="C52" s="377"/>
      <c r="D52" s="377"/>
      <c r="E52" s="377"/>
      <c r="F52" s="377"/>
      <c r="G52" s="377"/>
      <c r="H52" s="377"/>
      <c r="I52" s="377"/>
      <c r="J52" s="377"/>
      <c r="K52" s="377"/>
      <c r="L52" s="377"/>
      <c r="M52" s="377"/>
      <c r="N52" s="378"/>
      <c r="O52" s="382" t="s">
        <v>588</v>
      </c>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79"/>
      <c r="AW52" s="79"/>
      <c r="AX52" s="79"/>
      <c r="AY52" s="79"/>
      <c r="AZ52" s="383"/>
      <c r="BA52" s="384"/>
      <c r="BB52" s="72">
        <f>AZ52/10</f>
        <v>0</v>
      </c>
      <c r="BC52" s="387">
        <v>4</v>
      </c>
      <c r="BD52" s="387"/>
      <c r="BE52" s="388"/>
      <c r="BF52" s="391">
        <f>IF(BB52&gt;4,4,BB52)</f>
        <v>0</v>
      </c>
      <c r="BG52" s="392"/>
      <c r="BH52" s="392"/>
      <c r="BI52" s="393"/>
    </row>
    <row r="53" spans="2:61" ht="12" customHeight="1">
      <c r="B53" s="598"/>
      <c r="C53" s="559"/>
      <c r="D53" s="559"/>
      <c r="E53" s="559"/>
      <c r="F53" s="559"/>
      <c r="G53" s="559"/>
      <c r="H53" s="559"/>
      <c r="I53" s="559"/>
      <c r="J53" s="559"/>
      <c r="K53" s="559"/>
      <c r="L53" s="559"/>
      <c r="M53" s="559"/>
      <c r="N53" s="599"/>
      <c r="O53" s="604"/>
      <c r="P53" s="605"/>
      <c r="Q53" s="605"/>
      <c r="R53" s="605"/>
      <c r="S53" s="605"/>
      <c r="T53" s="605"/>
      <c r="U53" s="605"/>
      <c r="V53" s="605"/>
      <c r="W53" s="605"/>
      <c r="X53" s="605"/>
      <c r="Y53" s="194" t="s">
        <v>85</v>
      </c>
      <c r="Z53" s="606"/>
      <c r="AA53" s="606"/>
      <c r="AB53" s="195" t="s">
        <v>87</v>
      </c>
      <c r="AC53" s="606"/>
      <c r="AD53" s="606"/>
      <c r="AE53" s="195" t="s">
        <v>87</v>
      </c>
      <c r="AF53" s="196"/>
      <c r="AG53" s="607">
        <v>139</v>
      </c>
      <c r="AH53" s="607"/>
      <c r="AI53" s="197"/>
      <c r="AJ53" s="606"/>
      <c r="AK53" s="606"/>
      <c r="AL53" s="606"/>
      <c r="AM53" s="606"/>
      <c r="AN53" s="606"/>
      <c r="AO53" s="606"/>
      <c r="AP53" s="194" t="s">
        <v>85</v>
      </c>
      <c r="AQ53" s="606"/>
      <c r="AR53" s="606"/>
      <c r="AS53" s="195" t="s">
        <v>87</v>
      </c>
      <c r="AT53" s="606"/>
      <c r="AU53" s="606"/>
      <c r="AV53" s="195" t="s">
        <v>87</v>
      </c>
      <c r="AW53" s="196"/>
      <c r="AX53" s="607">
        <v>139</v>
      </c>
      <c r="AY53" s="611"/>
      <c r="AZ53" s="600"/>
      <c r="BA53" s="601"/>
      <c r="BB53" s="192"/>
      <c r="BC53" s="427"/>
      <c r="BD53" s="427"/>
      <c r="BE53" s="428"/>
      <c r="BF53" s="430"/>
      <c r="BG53" s="431"/>
      <c r="BH53" s="431"/>
      <c r="BI53" s="432"/>
    </row>
    <row r="54" spans="2:61" ht="12" customHeight="1">
      <c r="B54" s="379"/>
      <c r="C54" s="380"/>
      <c r="D54" s="380"/>
      <c r="E54" s="380"/>
      <c r="F54" s="380"/>
      <c r="G54" s="380"/>
      <c r="H54" s="380"/>
      <c r="I54" s="380"/>
      <c r="J54" s="380"/>
      <c r="K54" s="380"/>
      <c r="L54" s="380"/>
      <c r="M54" s="380"/>
      <c r="N54" s="381"/>
      <c r="O54" s="602"/>
      <c r="P54" s="603"/>
      <c r="Q54" s="603"/>
      <c r="R54" s="603"/>
      <c r="S54" s="603"/>
      <c r="T54" s="603"/>
      <c r="U54" s="603"/>
      <c r="V54" s="603"/>
      <c r="W54" s="603"/>
      <c r="X54" s="603"/>
      <c r="Y54" s="188" t="s">
        <v>85</v>
      </c>
      <c r="Z54" s="597"/>
      <c r="AA54" s="597"/>
      <c r="AB54" s="96" t="s">
        <v>87</v>
      </c>
      <c r="AC54" s="597"/>
      <c r="AD54" s="597"/>
      <c r="AE54" s="96" t="s">
        <v>87</v>
      </c>
      <c r="AF54" s="191"/>
      <c r="AG54" s="241">
        <v>139</v>
      </c>
      <c r="AH54" s="241"/>
      <c r="AI54" s="202"/>
      <c r="AJ54" s="597"/>
      <c r="AK54" s="597"/>
      <c r="AL54" s="597"/>
      <c r="AM54" s="597"/>
      <c r="AN54" s="597"/>
      <c r="AO54" s="597"/>
      <c r="AP54" s="188" t="s">
        <v>85</v>
      </c>
      <c r="AQ54" s="597"/>
      <c r="AR54" s="597"/>
      <c r="AS54" s="96" t="s">
        <v>87</v>
      </c>
      <c r="AT54" s="597"/>
      <c r="AU54" s="597"/>
      <c r="AV54" s="96" t="s">
        <v>87</v>
      </c>
      <c r="AW54" s="191"/>
      <c r="AX54" s="241">
        <v>139</v>
      </c>
      <c r="AY54" s="241"/>
      <c r="AZ54" s="385"/>
      <c r="BA54" s="386"/>
      <c r="BB54" s="69"/>
      <c r="BC54" s="389"/>
      <c r="BD54" s="389"/>
      <c r="BE54" s="390"/>
      <c r="BF54" s="394"/>
      <c r="BG54" s="395"/>
      <c r="BH54" s="395"/>
      <c r="BI54" s="396"/>
    </row>
    <row r="55" spans="2:61" ht="12" customHeight="1">
      <c r="B55" s="371" t="s">
        <v>549</v>
      </c>
      <c r="C55" s="372"/>
      <c r="D55" s="372"/>
      <c r="E55" s="372"/>
      <c r="F55" s="372"/>
      <c r="G55" s="372"/>
      <c r="H55" s="372"/>
      <c r="I55" s="372"/>
      <c r="J55" s="372"/>
      <c r="K55" s="372"/>
      <c r="L55" s="372"/>
      <c r="M55" s="372"/>
      <c r="N55" s="373"/>
      <c r="O55" s="374" t="s">
        <v>596</v>
      </c>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58"/>
      <c r="AU55" s="58"/>
      <c r="AV55" s="58"/>
      <c r="AW55" s="58"/>
      <c r="AX55" s="58"/>
      <c r="AY55" s="58"/>
      <c r="AZ55" s="403"/>
      <c r="BA55" s="404"/>
      <c r="BB55" s="68"/>
      <c r="BC55" s="387">
        <v>2</v>
      </c>
      <c r="BD55" s="387"/>
      <c r="BE55" s="388"/>
      <c r="BF55" s="405">
        <f>IF(AZ55&gt;2,2,AZ55)</f>
        <v>0</v>
      </c>
      <c r="BG55" s="406"/>
      <c r="BH55" s="406"/>
      <c r="BI55" s="407"/>
    </row>
    <row r="56" spans="2:61" ht="12" customHeight="1">
      <c r="B56" s="371" t="s">
        <v>552</v>
      </c>
      <c r="C56" s="372"/>
      <c r="D56" s="372"/>
      <c r="E56" s="372"/>
      <c r="F56" s="372"/>
      <c r="G56" s="372"/>
      <c r="H56" s="372"/>
      <c r="I56" s="372"/>
      <c r="J56" s="372"/>
      <c r="K56" s="372"/>
      <c r="L56" s="372"/>
      <c r="M56" s="372"/>
      <c r="N56" s="373"/>
      <c r="O56" s="374" t="s">
        <v>550</v>
      </c>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610"/>
      <c r="AZ56" s="403"/>
      <c r="BA56" s="404"/>
      <c r="BB56" s="68"/>
      <c r="BC56" s="387">
        <v>2</v>
      </c>
      <c r="BD56" s="387"/>
      <c r="BE56" s="388"/>
      <c r="BF56" s="405">
        <f>IF(AZ56&gt;2,2,AZ56)</f>
        <v>0</v>
      </c>
      <c r="BG56" s="406"/>
      <c r="BH56" s="406"/>
      <c r="BI56" s="407"/>
    </row>
    <row r="57" spans="2:61" ht="12" customHeight="1">
      <c r="B57" s="371" t="s">
        <v>553</v>
      </c>
      <c r="C57" s="372"/>
      <c r="D57" s="372"/>
      <c r="E57" s="372"/>
      <c r="F57" s="372"/>
      <c r="G57" s="372"/>
      <c r="H57" s="372"/>
      <c r="I57" s="372"/>
      <c r="J57" s="372"/>
      <c r="K57" s="372"/>
      <c r="L57" s="372"/>
      <c r="M57" s="372"/>
      <c r="N57" s="373"/>
      <c r="O57" s="374" t="s">
        <v>597</v>
      </c>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58"/>
      <c r="AZ57" s="403"/>
      <c r="BA57" s="404"/>
      <c r="BB57" s="70"/>
      <c r="BC57" s="387">
        <v>2</v>
      </c>
      <c r="BD57" s="387"/>
      <c r="BE57" s="388"/>
      <c r="BF57" s="405">
        <f>IF(AZ57&gt;2,2,AZ57)</f>
        <v>0</v>
      </c>
      <c r="BG57" s="406"/>
      <c r="BH57" s="406"/>
      <c r="BI57" s="407"/>
    </row>
    <row r="58" spans="2:61" ht="12" customHeight="1">
      <c r="B58" s="148"/>
      <c r="C58" s="149"/>
      <c r="D58" s="149"/>
      <c r="E58" s="149"/>
      <c r="F58" s="149"/>
      <c r="G58" s="152"/>
      <c r="H58" s="152"/>
      <c r="I58" s="152"/>
      <c r="J58" s="152"/>
      <c r="K58" s="152"/>
      <c r="L58" s="152"/>
      <c r="M58" s="152"/>
      <c r="N58" s="152"/>
      <c r="O58" s="152"/>
      <c r="P58" s="152"/>
      <c r="Q58" s="152"/>
      <c r="R58" s="152"/>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7"/>
      <c r="BB58" s="357" t="s">
        <v>166</v>
      </c>
      <c r="BC58" s="357"/>
      <c r="BD58" s="357"/>
      <c r="BE58" s="357"/>
      <c r="BF58" s="608">
        <f>SUM(BF52:BI57)</f>
        <v>0</v>
      </c>
      <c r="BG58" s="608"/>
      <c r="BH58" s="608"/>
      <c r="BI58" s="609"/>
    </row>
    <row r="59" spans="2:61" ht="12" customHeight="1">
      <c r="B59" s="275" t="s">
        <v>221</v>
      </c>
      <c r="C59" s="276"/>
      <c r="D59" s="276"/>
      <c r="E59" s="276"/>
      <c r="F59" s="276"/>
      <c r="G59" s="366"/>
      <c r="H59" s="366"/>
      <c r="I59" s="366"/>
      <c r="J59" s="366"/>
      <c r="K59" s="366"/>
      <c r="L59" s="36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343"/>
      <c r="BC59" s="343"/>
      <c r="BD59" s="343"/>
      <c r="BE59" s="343"/>
      <c r="BF59" s="343"/>
      <c r="BG59" s="343"/>
      <c r="BH59" s="343"/>
      <c r="BI59" s="409"/>
    </row>
    <row r="60" spans="2:61" ht="12" customHeight="1">
      <c r="B60" s="410" t="s">
        <v>222</v>
      </c>
      <c r="C60" s="411"/>
      <c r="D60" s="411"/>
      <c r="E60" s="411"/>
      <c r="F60" s="411"/>
      <c r="G60" s="411"/>
      <c r="H60" s="411"/>
      <c r="I60" s="411"/>
      <c r="J60" s="411"/>
      <c r="K60" s="411"/>
      <c r="L60" s="411"/>
      <c r="M60" s="411"/>
      <c r="N60" s="411"/>
      <c r="O60" s="411"/>
      <c r="P60" s="412"/>
      <c r="Q60" s="416" t="s">
        <v>277</v>
      </c>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50"/>
      <c r="AV60" s="50"/>
      <c r="AW60" s="50"/>
      <c r="AX60" s="418" t="s">
        <v>211</v>
      </c>
      <c r="AY60" s="418"/>
      <c r="AZ60" s="418"/>
      <c r="BA60" s="418"/>
      <c r="BB60" s="418" t="s">
        <v>211</v>
      </c>
      <c r="BC60" s="418"/>
      <c r="BD60" s="418"/>
      <c r="BE60" s="418"/>
      <c r="BF60" s="418" t="s">
        <v>212</v>
      </c>
      <c r="BG60" s="418"/>
      <c r="BH60" s="418"/>
      <c r="BI60" s="419"/>
    </row>
    <row r="61" spans="2:61" ht="12" customHeight="1">
      <c r="B61" s="413"/>
      <c r="C61" s="414"/>
      <c r="D61" s="414"/>
      <c r="E61" s="414"/>
      <c r="F61" s="414"/>
      <c r="G61" s="414"/>
      <c r="H61" s="414"/>
      <c r="I61" s="414"/>
      <c r="J61" s="414"/>
      <c r="K61" s="414"/>
      <c r="L61" s="414"/>
      <c r="M61" s="414"/>
      <c r="N61" s="414"/>
      <c r="O61" s="414"/>
      <c r="P61" s="415"/>
      <c r="Q61" s="420" t="s">
        <v>254</v>
      </c>
      <c r="R61" s="421"/>
      <c r="S61" s="421"/>
      <c r="T61" s="421"/>
      <c r="U61" s="421"/>
      <c r="V61" s="421"/>
      <c r="W61" s="421"/>
      <c r="X61" s="421"/>
      <c r="Y61" s="421"/>
      <c r="Z61" s="421"/>
      <c r="AA61" s="421"/>
      <c r="AB61" s="421"/>
      <c r="AC61" s="421"/>
      <c r="AD61" s="421"/>
      <c r="AE61" s="422"/>
      <c r="AF61" s="423"/>
      <c r="AG61" s="423"/>
      <c r="AH61" s="423"/>
      <c r="AI61" s="423"/>
      <c r="AJ61" s="423"/>
      <c r="AK61" s="423"/>
      <c r="AL61" s="423"/>
      <c r="AM61" s="140" t="s">
        <v>85</v>
      </c>
      <c r="AN61" s="423"/>
      <c r="AO61" s="423"/>
      <c r="AP61" s="423"/>
      <c r="AQ61" s="2" t="s">
        <v>87</v>
      </c>
      <c r="AR61" s="423"/>
      <c r="AS61" s="423"/>
      <c r="AT61" s="2" t="s">
        <v>87</v>
      </c>
      <c r="AU61" s="74"/>
      <c r="AV61" s="218">
        <v>139</v>
      </c>
      <c r="AW61" s="424"/>
      <c r="AX61" s="51">
        <f>IF(AF61&gt;0,3.5,0)</f>
        <v>0</v>
      </c>
      <c r="AY61" s="387">
        <v>7</v>
      </c>
      <c r="AZ61" s="387"/>
      <c r="BA61" s="388"/>
      <c r="BB61" s="425">
        <v>7</v>
      </c>
      <c r="BC61" s="387"/>
      <c r="BD61" s="387"/>
      <c r="BE61" s="388"/>
      <c r="BF61" s="391">
        <f>IF(AX61+AX62+AX63+AX64+AX65+AX66+AX67+AX68+AX69+AX70+AX71+AX72+AX73+AX74+AX75&gt;7,7,AX61+AX62+AX63+AX64+AX65+AX66+AX67+AX68+AX69+AX70+AX71+AX72+AX73+AX74+AX75)</f>
        <v>0</v>
      </c>
      <c r="BG61" s="392"/>
      <c r="BH61" s="392"/>
      <c r="BI61" s="393"/>
    </row>
    <row r="62" spans="2:61" ht="12" customHeight="1">
      <c r="B62" s="413"/>
      <c r="C62" s="414"/>
      <c r="D62" s="414"/>
      <c r="E62" s="414"/>
      <c r="F62" s="414"/>
      <c r="G62" s="414"/>
      <c r="H62" s="414"/>
      <c r="I62" s="414"/>
      <c r="J62" s="414"/>
      <c r="K62" s="414"/>
      <c r="L62" s="414"/>
      <c r="M62" s="414"/>
      <c r="N62" s="414"/>
      <c r="O62" s="414"/>
      <c r="P62" s="415"/>
      <c r="Q62" s="433" t="s">
        <v>255</v>
      </c>
      <c r="R62" s="434"/>
      <c r="S62" s="434"/>
      <c r="T62" s="434"/>
      <c r="U62" s="434"/>
      <c r="V62" s="434"/>
      <c r="W62" s="434"/>
      <c r="X62" s="434"/>
      <c r="Y62" s="434"/>
      <c r="Z62" s="434"/>
      <c r="AA62" s="434"/>
      <c r="AB62" s="434"/>
      <c r="AC62" s="434"/>
      <c r="AD62" s="434"/>
      <c r="AE62" s="435"/>
      <c r="AF62" s="423"/>
      <c r="AG62" s="423"/>
      <c r="AH62" s="423"/>
      <c r="AI62" s="423"/>
      <c r="AJ62" s="423"/>
      <c r="AK62" s="423"/>
      <c r="AL62" s="423"/>
      <c r="AM62" s="140" t="s">
        <v>85</v>
      </c>
      <c r="AN62" s="423"/>
      <c r="AO62" s="423"/>
      <c r="AP62" s="423"/>
      <c r="AQ62" s="2" t="s">
        <v>87</v>
      </c>
      <c r="AR62" s="423"/>
      <c r="AS62" s="423"/>
      <c r="AT62" s="2" t="s">
        <v>87</v>
      </c>
      <c r="AU62" s="74"/>
      <c r="AV62" s="218">
        <v>139</v>
      </c>
      <c r="AW62" s="424"/>
      <c r="AX62" s="52">
        <f>IF(AF62&gt;0,3.5,0)</f>
        <v>0</v>
      </c>
      <c r="AY62" s="389"/>
      <c r="AZ62" s="389"/>
      <c r="BA62" s="390"/>
      <c r="BB62" s="426"/>
      <c r="BC62" s="427"/>
      <c r="BD62" s="427"/>
      <c r="BE62" s="428"/>
      <c r="BF62" s="430"/>
      <c r="BG62" s="431"/>
      <c r="BH62" s="431"/>
      <c r="BI62" s="432"/>
    </row>
    <row r="63" spans="2:61" ht="12" customHeight="1">
      <c r="B63" s="413"/>
      <c r="C63" s="414"/>
      <c r="D63" s="414"/>
      <c r="E63" s="414"/>
      <c r="F63" s="414"/>
      <c r="G63" s="414"/>
      <c r="H63" s="414"/>
      <c r="I63" s="414"/>
      <c r="J63" s="414"/>
      <c r="K63" s="414"/>
      <c r="L63" s="414"/>
      <c r="M63" s="414"/>
      <c r="N63" s="414"/>
      <c r="O63" s="414"/>
      <c r="P63" s="415"/>
      <c r="Q63" s="436" t="s">
        <v>256</v>
      </c>
      <c r="R63" s="437"/>
      <c r="S63" s="437"/>
      <c r="T63" s="437"/>
      <c r="U63" s="437"/>
      <c r="V63" s="437"/>
      <c r="W63" s="437"/>
      <c r="X63" s="437"/>
      <c r="Y63" s="437"/>
      <c r="Z63" s="437"/>
      <c r="AA63" s="437"/>
      <c r="AB63" s="437"/>
      <c r="AC63" s="437"/>
      <c r="AD63" s="437"/>
      <c r="AE63" s="438"/>
      <c r="AF63" s="423"/>
      <c r="AG63" s="423"/>
      <c r="AH63" s="423"/>
      <c r="AI63" s="423"/>
      <c r="AJ63" s="423"/>
      <c r="AK63" s="423"/>
      <c r="AL63" s="423"/>
      <c r="AM63" s="140" t="s">
        <v>85</v>
      </c>
      <c r="AN63" s="423"/>
      <c r="AO63" s="423"/>
      <c r="AP63" s="423"/>
      <c r="AQ63" s="2" t="s">
        <v>87</v>
      </c>
      <c r="AR63" s="423"/>
      <c r="AS63" s="423"/>
      <c r="AT63" s="2" t="s">
        <v>87</v>
      </c>
      <c r="AU63" s="74"/>
      <c r="AV63" s="218">
        <v>139</v>
      </c>
      <c r="AW63" s="424"/>
      <c r="AX63" s="51">
        <f>IF(AF63&gt;0,3,0)</f>
        <v>0</v>
      </c>
      <c r="AY63" s="387">
        <v>6</v>
      </c>
      <c r="AZ63" s="387"/>
      <c r="BA63" s="388"/>
      <c r="BB63" s="426"/>
      <c r="BC63" s="427"/>
      <c r="BD63" s="427"/>
      <c r="BE63" s="428"/>
      <c r="BF63" s="430"/>
      <c r="BG63" s="431"/>
      <c r="BH63" s="431"/>
      <c r="BI63" s="432"/>
    </row>
    <row r="64" spans="2:61" ht="12" customHeight="1">
      <c r="B64" s="413"/>
      <c r="C64" s="414"/>
      <c r="D64" s="414"/>
      <c r="E64" s="414"/>
      <c r="F64" s="414"/>
      <c r="G64" s="414"/>
      <c r="H64" s="414"/>
      <c r="I64" s="414"/>
      <c r="J64" s="414"/>
      <c r="K64" s="414"/>
      <c r="L64" s="414"/>
      <c r="M64" s="414"/>
      <c r="N64" s="414"/>
      <c r="O64" s="414"/>
      <c r="P64" s="415"/>
      <c r="Q64" s="433" t="s">
        <v>554</v>
      </c>
      <c r="R64" s="434"/>
      <c r="S64" s="434"/>
      <c r="T64" s="434"/>
      <c r="U64" s="434"/>
      <c r="V64" s="434"/>
      <c r="W64" s="434"/>
      <c r="X64" s="434"/>
      <c r="Y64" s="434"/>
      <c r="Z64" s="434"/>
      <c r="AA64" s="434"/>
      <c r="AB64" s="434"/>
      <c r="AC64" s="434"/>
      <c r="AD64" s="434"/>
      <c r="AE64" s="435"/>
      <c r="AF64" s="423"/>
      <c r="AG64" s="423"/>
      <c r="AH64" s="423"/>
      <c r="AI64" s="423"/>
      <c r="AJ64" s="423"/>
      <c r="AK64" s="423"/>
      <c r="AL64" s="423"/>
      <c r="AM64" s="140" t="s">
        <v>85</v>
      </c>
      <c r="AN64" s="423"/>
      <c r="AO64" s="423"/>
      <c r="AP64" s="423"/>
      <c r="AQ64" s="2" t="s">
        <v>87</v>
      </c>
      <c r="AR64" s="423"/>
      <c r="AS64" s="423"/>
      <c r="AT64" s="2" t="s">
        <v>87</v>
      </c>
      <c r="AU64" s="74"/>
      <c r="AV64" s="218">
        <v>139</v>
      </c>
      <c r="AW64" s="424"/>
      <c r="AX64" s="52">
        <f>IF(AF64&gt;0,3,0)</f>
        <v>0</v>
      </c>
      <c r="AY64" s="427"/>
      <c r="AZ64" s="427"/>
      <c r="BA64" s="428"/>
      <c r="BB64" s="426"/>
      <c r="BC64" s="427"/>
      <c r="BD64" s="427"/>
      <c r="BE64" s="428"/>
      <c r="BF64" s="430"/>
      <c r="BG64" s="431"/>
      <c r="BH64" s="431"/>
      <c r="BI64" s="432"/>
    </row>
    <row r="65" spans="2:61" ht="12" customHeight="1">
      <c r="B65" s="439" t="s">
        <v>223</v>
      </c>
      <c r="C65" s="440"/>
      <c r="D65" s="440"/>
      <c r="E65" s="440"/>
      <c r="F65" s="440"/>
      <c r="G65" s="440"/>
      <c r="H65" s="440"/>
      <c r="I65" s="440"/>
      <c r="J65" s="440"/>
      <c r="K65" s="440"/>
      <c r="L65" s="440"/>
      <c r="M65" s="440"/>
      <c r="N65" s="440"/>
      <c r="O65" s="440"/>
      <c r="P65" s="441"/>
      <c r="Q65" s="436" t="s">
        <v>257</v>
      </c>
      <c r="R65" s="437"/>
      <c r="S65" s="437"/>
      <c r="T65" s="437"/>
      <c r="U65" s="437"/>
      <c r="V65" s="437"/>
      <c r="W65" s="437"/>
      <c r="X65" s="437"/>
      <c r="Y65" s="437"/>
      <c r="Z65" s="437"/>
      <c r="AA65" s="437"/>
      <c r="AB65" s="437"/>
      <c r="AC65" s="437"/>
      <c r="AD65" s="437"/>
      <c r="AE65" s="438"/>
      <c r="AF65" s="423"/>
      <c r="AG65" s="423"/>
      <c r="AH65" s="423"/>
      <c r="AI65" s="423"/>
      <c r="AJ65" s="423"/>
      <c r="AK65" s="423"/>
      <c r="AL65" s="423"/>
      <c r="AM65" s="140" t="s">
        <v>85</v>
      </c>
      <c r="AN65" s="423"/>
      <c r="AO65" s="423"/>
      <c r="AP65" s="423"/>
      <c r="AQ65" s="2" t="s">
        <v>87</v>
      </c>
      <c r="AR65" s="423"/>
      <c r="AS65" s="423"/>
      <c r="AT65" s="2" t="s">
        <v>87</v>
      </c>
      <c r="AU65" s="74"/>
      <c r="AV65" s="218">
        <v>139</v>
      </c>
      <c r="AW65" s="424"/>
      <c r="AX65" s="51">
        <f>IF(AF65&gt;0,2,0)</f>
        <v>0</v>
      </c>
      <c r="AY65" s="387">
        <v>4</v>
      </c>
      <c r="AZ65" s="387"/>
      <c r="BA65" s="388"/>
      <c r="BB65" s="426"/>
      <c r="BC65" s="427"/>
      <c r="BD65" s="427"/>
      <c r="BE65" s="428"/>
      <c r="BF65" s="430"/>
      <c r="BG65" s="431"/>
      <c r="BH65" s="431"/>
      <c r="BI65" s="432"/>
    </row>
    <row r="66" spans="2:61" ht="12" customHeight="1">
      <c r="B66" s="439"/>
      <c r="C66" s="440"/>
      <c r="D66" s="440"/>
      <c r="E66" s="440"/>
      <c r="F66" s="440"/>
      <c r="G66" s="440"/>
      <c r="H66" s="440"/>
      <c r="I66" s="440"/>
      <c r="J66" s="440"/>
      <c r="K66" s="440"/>
      <c r="L66" s="440"/>
      <c r="M66" s="440"/>
      <c r="N66" s="440"/>
      <c r="O66" s="440"/>
      <c r="P66" s="441"/>
      <c r="Q66" s="445" t="s">
        <v>555</v>
      </c>
      <c r="R66" s="446"/>
      <c r="S66" s="446"/>
      <c r="T66" s="446"/>
      <c r="U66" s="446"/>
      <c r="V66" s="446"/>
      <c r="W66" s="446"/>
      <c r="X66" s="446"/>
      <c r="Y66" s="446"/>
      <c r="Z66" s="446"/>
      <c r="AA66" s="446"/>
      <c r="AB66" s="446"/>
      <c r="AC66" s="446"/>
      <c r="AD66" s="446"/>
      <c r="AE66" s="447"/>
      <c r="AF66" s="423"/>
      <c r="AG66" s="423"/>
      <c r="AH66" s="423"/>
      <c r="AI66" s="423"/>
      <c r="AJ66" s="423"/>
      <c r="AK66" s="423"/>
      <c r="AL66" s="423"/>
      <c r="AM66" s="140" t="s">
        <v>85</v>
      </c>
      <c r="AN66" s="423"/>
      <c r="AO66" s="423"/>
      <c r="AP66" s="423"/>
      <c r="AQ66" s="2" t="s">
        <v>87</v>
      </c>
      <c r="AR66" s="423"/>
      <c r="AS66" s="423"/>
      <c r="AT66" s="2" t="s">
        <v>87</v>
      </c>
      <c r="AU66" s="74"/>
      <c r="AV66" s="218">
        <v>139</v>
      </c>
      <c r="AW66" s="424"/>
      <c r="AX66" s="52">
        <f>IF(AF66&gt;0,2,0)</f>
        <v>0</v>
      </c>
      <c r="AY66" s="427"/>
      <c r="AZ66" s="427"/>
      <c r="BA66" s="428"/>
      <c r="BB66" s="426"/>
      <c r="BC66" s="427"/>
      <c r="BD66" s="427"/>
      <c r="BE66" s="428"/>
      <c r="BF66" s="430"/>
      <c r="BG66" s="431"/>
      <c r="BH66" s="431"/>
      <c r="BI66" s="432"/>
    </row>
    <row r="67" spans="2:61" ht="12" customHeight="1">
      <c r="B67" s="439"/>
      <c r="C67" s="440"/>
      <c r="D67" s="440"/>
      <c r="E67" s="440"/>
      <c r="F67" s="440"/>
      <c r="G67" s="440"/>
      <c r="H67" s="440"/>
      <c r="I67" s="440"/>
      <c r="J67" s="440"/>
      <c r="K67" s="440"/>
      <c r="L67" s="440"/>
      <c r="M67" s="440"/>
      <c r="N67" s="440"/>
      <c r="O67" s="440"/>
      <c r="P67" s="441"/>
      <c r="Q67" s="436" t="s">
        <v>259</v>
      </c>
      <c r="R67" s="437"/>
      <c r="S67" s="437"/>
      <c r="T67" s="437"/>
      <c r="U67" s="437"/>
      <c r="V67" s="437"/>
      <c r="W67" s="437"/>
      <c r="X67" s="437"/>
      <c r="Y67" s="437"/>
      <c r="Z67" s="437"/>
      <c r="AA67" s="437"/>
      <c r="AB67" s="437"/>
      <c r="AC67" s="437"/>
      <c r="AD67" s="437"/>
      <c r="AE67" s="438"/>
      <c r="AF67" s="423"/>
      <c r="AG67" s="423"/>
      <c r="AH67" s="423"/>
      <c r="AI67" s="423"/>
      <c r="AJ67" s="423"/>
      <c r="AK67" s="423"/>
      <c r="AL67" s="423"/>
      <c r="AM67" s="140" t="s">
        <v>85</v>
      </c>
      <c r="AN67" s="423"/>
      <c r="AO67" s="423"/>
      <c r="AP67" s="423"/>
      <c r="AQ67" s="2" t="s">
        <v>87</v>
      </c>
      <c r="AR67" s="423"/>
      <c r="AS67" s="423"/>
      <c r="AT67" s="2" t="s">
        <v>87</v>
      </c>
      <c r="AU67" s="74"/>
      <c r="AV67" s="218">
        <v>139</v>
      </c>
      <c r="AW67" s="424"/>
      <c r="AX67" s="51">
        <f>IF(AF67&gt;0,1.5,0)</f>
        <v>0</v>
      </c>
      <c r="AY67" s="387">
        <v>3</v>
      </c>
      <c r="AZ67" s="387"/>
      <c r="BA67" s="388"/>
      <c r="BB67" s="426"/>
      <c r="BC67" s="427"/>
      <c r="BD67" s="427"/>
      <c r="BE67" s="428"/>
      <c r="BF67" s="430"/>
      <c r="BG67" s="431"/>
      <c r="BH67" s="431"/>
      <c r="BI67" s="432"/>
    </row>
    <row r="68" spans="2:61" ht="12" customHeight="1">
      <c r="B68" s="439"/>
      <c r="C68" s="440"/>
      <c r="D68" s="440"/>
      <c r="E68" s="440"/>
      <c r="F68" s="440"/>
      <c r="G68" s="440"/>
      <c r="H68" s="440"/>
      <c r="I68" s="440"/>
      <c r="J68" s="440"/>
      <c r="K68" s="440"/>
      <c r="L68" s="440"/>
      <c r="M68" s="440"/>
      <c r="N68" s="440"/>
      <c r="O68" s="440"/>
      <c r="P68" s="441"/>
      <c r="Q68" s="433" t="s">
        <v>556</v>
      </c>
      <c r="R68" s="434"/>
      <c r="S68" s="434"/>
      <c r="T68" s="434"/>
      <c r="U68" s="434"/>
      <c r="V68" s="434"/>
      <c r="W68" s="434"/>
      <c r="X68" s="434"/>
      <c r="Y68" s="434"/>
      <c r="Z68" s="434"/>
      <c r="AA68" s="434"/>
      <c r="AB68" s="434"/>
      <c r="AC68" s="434"/>
      <c r="AD68" s="434"/>
      <c r="AE68" s="435"/>
      <c r="AF68" s="423"/>
      <c r="AG68" s="423"/>
      <c r="AH68" s="423"/>
      <c r="AI68" s="423"/>
      <c r="AJ68" s="423"/>
      <c r="AK68" s="423"/>
      <c r="AL68" s="423"/>
      <c r="AM68" s="140" t="s">
        <v>85</v>
      </c>
      <c r="AN68" s="423"/>
      <c r="AO68" s="423"/>
      <c r="AP68" s="423"/>
      <c r="AQ68" s="2" t="s">
        <v>87</v>
      </c>
      <c r="AR68" s="423"/>
      <c r="AS68" s="423"/>
      <c r="AT68" s="2" t="s">
        <v>87</v>
      </c>
      <c r="AU68" s="74"/>
      <c r="AV68" s="218">
        <v>139</v>
      </c>
      <c r="AW68" s="424"/>
      <c r="AX68" s="52">
        <f>IF(AF68&gt;0,1.5,0)</f>
        <v>0</v>
      </c>
      <c r="AY68" s="389"/>
      <c r="AZ68" s="389"/>
      <c r="BA68" s="390"/>
      <c r="BB68" s="426"/>
      <c r="BC68" s="427"/>
      <c r="BD68" s="427"/>
      <c r="BE68" s="428"/>
      <c r="BF68" s="430"/>
      <c r="BG68" s="431"/>
      <c r="BH68" s="431"/>
      <c r="BI68" s="432"/>
    </row>
    <row r="69" spans="2:61" ht="12" customHeight="1">
      <c r="B69" s="439"/>
      <c r="C69" s="440"/>
      <c r="D69" s="440"/>
      <c r="E69" s="440"/>
      <c r="F69" s="440"/>
      <c r="G69" s="440"/>
      <c r="H69" s="440"/>
      <c r="I69" s="440"/>
      <c r="J69" s="440"/>
      <c r="K69" s="440"/>
      <c r="L69" s="440"/>
      <c r="M69" s="440"/>
      <c r="N69" s="440"/>
      <c r="O69" s="440"/>
      <c r="P69" s="441"/>
      <c r="Q69" s="436" t="s">
        <v>557</v>
      </c>
      <c r="R69" s="437"/>
      <c r="S69" s="437"/>
      <c r="T69" s="437"/>
      <c r="U69" s="437"/>
      <c r="V69" s="437"/>
      <c r="W69" s="437"/>
      <c r="X69" s="437"/>
      <c r="Y69" s="437"/>
      <c r="Z69" s="437"/>
      <c r="AA69" s="437"/>
      <c r="AB69" s="437"/>
      <c r="AC69" s="437"/>
      <c r="AD69" s="437"/>
      <c r="AE69" s="438"/>
      <c r="AF69" s="423"/>
      <c r="AG69" s="423"/>
      <c r="AH69" s="423"/>
      <c r="AI69" s="423"/>
      <c r="AJ69" s="423"/>
      <c r="AK69" s="423"/>
      <c r="AL69" s="423"/>
      <c r="AM69" s="140" t="s">
        <v>85</v>
      </c>
      <c r="AN69" s="423"/>
      <c r="AO69" s="423"/>
      <c r="AP69" s="423"/>
      <c r="AQ69" s="2" t="s">
        <v>87</v>
      </c>
      <c r="AR69" s="423"/>
      <c r="AS69" s="423"/>
      <c r="AT69" s="2" t="s">
        <v>87</v>
      </c>
      <c r="AU69" s="74"/>
      <c r="AV69" s="218">
        <v>139</v>
      </c>
      <c r="AW69" s="424"/>
      <c r="AX69" s="51">
        <f>IF(AF69&gt;0,1,0)</f>
        <v>0</v>
      </c>
      <c r="AY69" s="387">
        <v>2</v>
      </c>
      <c r="AZ69" s="387"/>
      <c r="BA69" s="388"/>
      <c r="BB69" s="426"/>
      <c r="BC69" s="427"/>
      <c r="BD69" s="427"/>
      <c r="BE69" s="428"/>
      <c r="BF69" s="430"/>
      <c r="BG69" s="431"/>
      <c r="BH69" s="431"/>
      <c r="BI69" s="432"/>
    </row>
    <row r="70" spans="2:61" ht="12" customHeight="1">
      <c r="B70" s="439"/>
      <c r="C70" s="440"/>
      <c r="D70" s="440"/>
      <c r="E70" s="440"/>
      <c r="F70" s="440"/>
      <c r="G70" s="440"/>
      <c r="H70" s="440"/>
      <c r="I70" s="440"/>
      <c r="J70" s="440"/>
      <c r="K70" s="440"/>
      <c r="L70" s="440"/>
      <c r="M70" s="440"/>
      <c r="N70" s="440"/>
      <c r="O70" s="440"/>
      <c r="P70" s="441"/>
      <c r="Q70" s="433" t="s">
        <v>258</v>
      </c>
      <c r="R70" s="434"/>
      <c r="S70" s="434"/>
      <c r="T70" s="434"/>
      <c r="U70" s="434"/>
      <c r="V70" s="434"/>
      <c r="W70" s="434"/>
      <c r="X70" s="434"/>
      <c r="Y70" s="434"/>
      <c r="Z70" s="434"/>
      <c r="AA70" s="434"/>
      <c r="AB70" s="434"/>
      <c r="AC70" s="434"/>
      <c r="AD70" s="434"/>
      <c r="AE70" s="435"/>
      <c r="AF70" s="423"/>
      <c r="AG70" s="423"/>
      <c r="AH70" s="423"/>
      <c r="AI70" s="423"/>
      <c r="AJ70" s="423"/>
      <c r="AK70" s="423"/>
      <c r="AL70" s="423"/>
      <c r="AM70" s="140" t="s">
        <v>85</v>
      </c>
      <c r="AN70" s="423"/>
      <c r="AO70" s="423"/>
      <c r="AP70" s="423"/>
      <c r="AQ70" s="2" t="s">
        <v>87</v>
      </c>
      <c r="AR70" s="423"/>
      <c r="AS70" s="423"/>
      <c r="AT70" s="2" t="s">
        <v>87</v>
      </c>
      <c r="AU70" s="74"/>
      <c r="AV70" s="218">
        <v>139</v>
      </c>
      <c r="AW70" s="424"/>
      <c r="AX70" s="52">
        <f>IF(AF70&gt;0,1,0)</f>
        <v>0</v>
      </c>
      <c r="AY70" s="389"/>
      <c r="AZ70" s="389"/>
      <c r="BA70" s="390"/>
      <c r="BB70" s="426"/>
      <c r="BC70" s="427"/>
      <c r="BD70" s="427"/>
      <c r="BE70" s="428"/>
      <c r="BF70" s="430"/>
      <c r="BG70" s="431"/>
      <c r="BH70" s="431"/>
      <c r="BI70" s="432"/>
    </row>
    <row r="71" spans="2:61" ht="12" customHeight="1">
      <c r="B71" s="439"/>
      <c r="C71" s="440"/>
      <c r="D71" s="440"/>
      <c r="E71" s="440"/>
      <c r="F71" s="440"/>
      <c r="G71" s="440"/>
      <c r="H71" s="440"/>
      <c r="I71" s="440"/>
      <c r="J71" s="440"/>
      <c r="K71" s="440"/>
      <c r="L71" s="440"/>
      <c r="M71" s="440"/>
      <c r="N71" s="440"/>
      <c r="O71" s="440"/>
      <c r="P71" s="441"/>
      <c r="Q71" s="448" t="s">
        <v>570</v>
      </c>
      <c r="R71" s="449"/>
      <c r="S71" s="449"/>
      <c r="T71" s="449"/>
      <c r="U71" s="449"/>
      <c r="V71" s="449"/>
      <c r="W71" s="449"/>
      <c r="X71" s="449"/>
      <c r="Y71" s="449"/>
      <c r="Z71" s="449"/>
      <c r="AA71" s="449"/>
      <c r="AB71" s="449"/>
      <c r="AC71" s="449"/>
      <c r="AD71" s="449"/>
      <c r="AE71" s="450"/>
      <c r="AF71" s="423"/>
      <c r="AG71" s="423"/>
      <c r="AH71" s="423"/>
      <c r="AI71" s="423"/>
      <c r="AJ71" s="423"/>
      <c r="AK71" s="423"/>
      <c r="AL71" s="423"/>
      <c r="AM71" s="140" t="s">
        <v>85</v>
      </c>
      <c r="AN71" s="423"/>
      <c r="AO71" s="423"/>
      <c r="AP71" s="423"/>
      <c r="AQ71" s="2" t="s">
        <v>87</v>
      </c>
      <c r="AR71" s="423"/>
      <c r="AS71" s="423"/>
      <c r="AT71" s="2" t="s">
        <v>87</v>
      </c>
      <c r="AU71" s="74"/>
      <c r="AV71" s="218">
        <v>139</v>
      </c>
      <c r="AW71" s="424"/>
      <c r="AX71" s="51">
        <f>IF(AF71&gt;0,0.5,0)</f>
        <v>0</v>
      </c>
      <c r="AY71" s="387">
        <v>2</v>
      </c>
      <c r="AZ71" s="387"/>
      <c r="BA71" s="388"/>
      <c r="BB71" s="426"/>
      <c r="BC71" s="427"/>
      <c r="BD71" s="427"/>
      <c r="BE71" s="428"/>
      <c r="BF71" s="430"/>
      <c r="BG71" s="431"/>
      <c r="BH71" s="431"/>
      <c r="BI71" s="432"/>
    </row>
    <row r="72" spans="2:61" ht="12" customHeight="1">
      <c r="B72" s="439"/>
      <c r="C72" s="440"/>
      <c r="D72" s="440"/>
      <c r="E72" s="440"/>
      <c r="F72" s="440"/>
      <c r="G72" s="440"/>
      <c r="H72" s="440"/>
      <c r="I72" s="440"/>
      <c r="J72" s="440"/>
      <c r="K72" s="440"/>
      <c r="L72" s="440"/>
      <c r="M72" s="440"/>
      <c r="N72" s="440"/>
      <c r="O72" s="440"/>
      <c r="P72" s="441"/>
      <c r="Q72" s="451"/>
      <c r="R72" s="452"/>
      <c r="S72" s="452"/>
      <c r="T72" s="452"/>
      <c r="U72" s="452"/>
      <c r="V72" s="452"/>
      <c r="W72" s="452"/>
      <c r="X72" s="452"/>
      <c r="Y72" s="452"/>
      <c r="Z72" s="452"/>
      <c r="AA72" s="452"/>
      <c r="AB72" s="452"/>
      <c r="AC72" s="452"/>
      <c r="AD72" s="452"/>
      <c r="AE72" s="453"/>
      <c r="AF72" s="423"/>
      <c r="AG72" s="423"/>
      <c r="AH72" s="423"/>
      <c r="AI72" s="423"/>
      <c r="AJ72" s="423"/>
      <c r="AK72" s="423"/>
      <c r="AL72" s="423"/>
      <c r="AM72" s="140" t="s">
        <v>85</v>
      </c>
      <c r="AN72" s="423"/>
      <c r="AO72" s="423"/>
      <c r="AP72" s="423"/>
      <c r="AQ72" s="2" t="s">
        <v>87</v>
      </c>
      <c r="AR72" s="423"/>
      <c r="AS72" s="423"/>
      <c r="AT72" s="2" t="s">
        <v>87</v>
      </c>
      <c r="AU72" s="74"/>
      <c r="AV72" s="218">
        <v>139</v>
      </c>
      <c r="AW72" s="424"/>
      <c r="AX72" s="52">
        <f>IF(AF72&gt;0,0.5,0)</f>
        <v>0</v>
      </c>
      <c r="AY72" s="427"/>
      <c r="AZ72" s="427"/>
      <c r="BA72" s="428"/>
      <c r="BB72" s="426"/>
      <c r="BC72" s="427"/>
      <c r="BD72" s="427"/>
      <c r="BE72" s="428"/>
      <c r="BF72" s="430"/>
      <c r="BG72" s="431"/>
      <c r="BH72" s="431"/>
      <c r="BI72" s="432"/>
    </row>
    <row r="73" spans="2:61" ht="12" customHeight="1">
      <c r="B73" s="439"/>
      <c r="C73" s="440"/>
      <c r="D73" s="440"/>
      <c r="E73" s="440"/>
      <c r="F73" s="440"/>
      <c r="G73" s="440"/>
      <c r="H73" s="440"/>
      <c r="I73" s="440"/>
      <c r="J73" s="440"/>
      <c r="K73" s="440"/>
      <c r="L73" s="440"/>
      <c r="M73" s="440"/>
      <c r="N73" s="440"/>
      <c r="O73" s="440"/>
      <c r="P73" s="441"/>
      <c r="Q73" s="460" t="s">
        <v>571</v>
      </c>
      <c r="R73" s="461"/>
      <c r="S73" s="461"/>
      <c r="T73" s="461"/>
      <c r="U73" s="461"/>
      <c r="V73" s="461"/>
      <c r="W73" s="461"/>
      <c r="X73" s="461"/>
      <c r="Y73" s="461"/>
      <c r="Z73" s="461"/>
      <c r="AA73" s="461"/>
      <c r="AB73" s="461"/>
      <c r="AC73" s="461"/>
      <c r="AD73" s="461"/>
      <c r="AE73" s="462"/>
      <c r="AF73" s="423"/>
      <c r="AG73" s="423"/>
      <c r="AH73" s="423"/>
      <c r="AI73" s="423"/>
      <c r="AJ73" s="423"/>
      <c r="AK73" s="423"/>
      <c r="AL73" s="423"/>
      <c r="AM73" s="140" t="s">
        <v>85</v>
      </c>
      <c r="AN73" s="423"/>
      <c r="AO73" s="423"/>
      <c r="AP73" s="423"/>
      <c r="AQ73" s="2" t="s">
        <v>87</v>
      </c>
      <c r="AR73" s="423"/>
      <c r="AS73" s="423"/>
      <c r="AT73" s="2" t="s">
        <v>87</v>
      </c>
      <c r="AU73" s="74"/>
      <c r="AV73" s="218">
        <v>139</v>
      </c>
      <c r="AW73" s="424"/>
      <c r="AX73" s="52">
        <f>IF(AF73&gt;0,0.5,0)</f>
        <v>0</v>
      </c>
      <c r="AY73" s="427"/>
      <c r="AZ73" s="427"/>
      <c r="BA73" s="428"/>
      <c r="BB73" s="426"/>
      <c r="BC73" s="427"/>
      <c r="BD73" s="427"/>
      <c r="BE73" s="428"/>
      <c r="BF73" s="430"/>
      <c r="BG73" s="431"/>
      <c r="BH73" s="431"/>
      <c r="BI73" s="432"/>
    </row>
    <row r="74" spans="2:61" ht="12" customHeight="1">
      <c r="B74" s="439"/>
      <c r="C74" s="440"/>
      <c r="D74" s="440"/>
      <c r="E74" s="440"/>
      <c r="F74" s="440"/>
      <c r="G74" s="440"/>
      <c r="H74" s="440"/>
      <c r="I74" s="440"/>
      <c r="J74" s="440"/>
      <c r="K74" s="440"/>
      <c r="L74" s="440"/>
      <c r="M74" s="440"/>
      <c r="N74" s="440"/>
      <c r="O74" s="440"/>
      <c r="P74" s="441"/>
      <c r="Q74" s="445"/>
      <c r="R74" s="446"/>
      <c r="S74" s="446"/>
      <c r="T74" s="446"/>
      <c r="U74" s="446"/>
      <c r="V74" s="446"/>
      <c r="W74" s="446"/>
      <c r="X74" s="446"/>
      <c r="Y74" s="446"/>
      <c r="Z74" s="446"/>
      <c r="AA74" s="446"/>
      <c r="AB74" s="446"/>
      <c r="AC74" s="446"/>
      <c r="AD74" s="446"/>
      <c r="AE74" s="447"/>
      <c r="AF74" s="423"/>
      <c r="AG74" s="423"/>
      <c r="AH74" s="423"/>
      <c r="AI74" s="423"/>
      <c r="AJ74" s="423"/>
      <c r="AK74" s="423"/>
      <c r="AL74" s="423"/>
      <c r="AM74" s="140" t="s">
        <v>85</v>
      </c>
      <c r="AN74" s="423"/>
      <c r="AO74" s="423"/>
      <c r="AP74" s="423"/>
      <c r="AQ74" s="2" t="s">
        <v>87</v>
      </c>
      <c r="AR74" s="423"/>
      <c r="AS74" s="423"/>
      <c r="AT74" s="2" t="s">
        <v>87</v>
      </c>
      <c r="AU74" s="74"/>
      <c r="AV74" s="218">
        <v>139</v>
      </c>
      <c r="AW74" s="424"/>
      <c r="AX74" s="52">
        <f>IF(AF74&gt;0,0.5,0)</f>
        <v>0</v>
      </c>
      <c r="AY74" s="389"/>
      <c r="AZ74" s="389"/>
      <c r="BA74" s="390"/>
      <c r="BB74" s="426"/>
      <c r="BC74" s="427"/>
      <c r="BD74" s="427"/>
      <c r="BE74" s="428"/>
      <c r="BF74" s="430"/>
      <c r="BG74" s="431"/>
      <c r="BH74" s="431"/>
      <c r="BI74" s="432"/>
    </row>
    <row r="75" spans="2:61" ht="12" customHeight="1">
      <c r="B75" s="442"/>
      <c r="C75" s="443"/>
      <c r="D75" s="443"/>
      <c r="E75" s="443"/>
      <c r="F75" s="443"/>
      <c r="G75" s="443"/>
      <c r="H75" s="443"/>
      <c r="I75" s="443"/>
      <c r="J75" s="443"/>
      <c r="K75" s="443"/>
      <c r="L75" s="443"/>
      <c r="M75" s="443"/>
      <c r="N75" s="443"/>
      <c r="O75" s="443"/>
      <c r="P75" s="444"/>
      <c r="Q75" s="454" t="s">
        <v>577</v>
      </c>
      <c r="R75" s="455"/>
      <c r="S75" s="455"/>
      <c r="T75" s="455"/>
      <c r="U75" s="455"/>
      <c r="V75" s="455"/>
      <c r="W75" s="455"/>
      <c r="X75" s="455"/>
      <c r="Y75" s="455"/>
      <c r="Z75" s="455"/>
      <c r="AA75" s="455"/>
      <c r="AB75" s="455"/>
      <c r="AC75" s="455"/>
      <c r="AD75" s="455"/>
      <c r="AE75" s="456"/>
      <c r="AF75" s="457"/>
      <c r="AG75" s="423"/>
      <c r="AH75" s="423"/>
      <c r="AI75" s="423"/>
      <c r="AJ75" s="423"/>
      <c r="AK75" s="423"/>
      <c r="AL75" s="423"/>
      <c r="AM75" s="140" t="s">
        <v>85</v>
      </c>
      <c r="AN75" s="423"/>
      <c r="AO75" s="423"/>
      <c r="AP75" s="423"/>
      <c r="AQ75" s="2" t="s">
        <v>87</v>
      </c>
      <c r="AR75" s="423"/>
      <c r="AS75" s="423"/>
      <c r="AT75" s="2" t="s">
        <v>87</v>
      </c>
      <c r="AU75" s="74"/>
      <c r="AV75" s="218">
        <v>139</v>
      </c>
      <c r="AW75" s="424"/>
      <c r="AX75" s="51">
        <f>IF(AF75&gt;0,5,0)</f>
        <v>0</v>
      </c>
      <c r="AY75" s="458">
        <v>5</v>
      </c>
      <c r="AZ75" s="458"/>
      <c r="BA75" s="459"/>
      <c r="BB75" s="429"/>
      <c r="BC75" s="389"/>
      <c r="BD75" s="389"/>
      <c r="BE75" s="390"/>
      <c r="BF75" s="394"/>
      <c r="BG75" s="395"/>
      <c r="BH75" s="395"/>
      <c r="BI75" s="396"/>
    </row>
    <row r="76" spans="2:61" ht="12" customHeight="1" thickBot="1">
      <c r="B76" s="53"/>
      <c r="C76" s="54"/>
      <c r="D76" s="54"/>
      <c r="E76" s="54"/>
      <c r="F76" s="54"/>
      <c r="G76" s="54"/>
      <c r="H76" s="54"/>
      <c r="I76" s="54"/>
      <c r="J76" s="54"/>
      <c r="K76" s="54"/>
      <c r="L76" s="54"/>
      <c r="M76" s="54"/>
      <c r="N76" s="54"/>
      <c r="O76" s="54"/>
      <c r="P76" s="54"/>
      <c r="Q76" s="54"/>
      <c r="R76" s="54"/>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6"/>
      <c r="BB76" s="465" t="s">
        <v>166</v>
      </c>
      <c r="BC76" s="465"/>
      <c r="BD76" s="465"/>
      <c r="BE76" s="465"/>
      <c r="BF76" s="466">
        <f>BF61</f>
        <v>0</v>
      </c>
      <c r="BG76" s="466"/>
      <c r="BH76" s="466"/>
      <c r="BI76" s="467"/>
    </row>
    <row r="77" spans="2:61" ht="12" customHeight="1">
      <c r="B77" s="468" t="s">
        <v>224</v>
      </c>
      <c r="C77" s="469"/>
      <c r="D77" s="469"/>
      <c r="E77" s="469"/>
      <c r="F77" s="469"/>
      <c r="G77" s="469"/>
      <c r="H77" s="469"/>
      <c r="I77" s="469"/>
      <c r="J77" s="469"/>
      <c r="K77" s="469"/>
      <c r="L77" s="469"/>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9"/>
      <c r="AY77" s="469"/>
      <c r="AZ77" s="469"/>
      <c r="BA77" s="469"/>
      <c r="BB77" s="469"/>
      <c r="BC77" s="469"/>
      <c r="BD77" s="469"/>
      <c r="BE77" s="469"/>
      <c r="BF77" s="469"/>
      <c r="BG77" s="469"/>
      <c r="BH77" s="469"/>
      <c r="BI77" s="470"/>
    </row>
    <row r="78" spans="2:61" ht="12" customHeight="1">
      <c r="B78" s="463" t="s">
        <v>218</v>
      </c>
      <c r="C78" s="464"/>
      <c r="D78" s="464"/>
      <c r="E78" s="464"/>
      <c r="F78" s="464"/>
      <c r="G78" s="464" t="s">
        <v>219</v>
      </c>
      <c r="H78" s="464"/>
      <c r="I78" s="464"/>
      <c r="J78" s="464"/>
      <c r="K78" s="464"/>
      <c r="L78" s="464"/>
      <c r="M78" s="464"/>
      <c r="N78" s="464"/>
      <c r="O78" s="464"/>
      <c r="P78" s="464"/>
      <c r="Q78" s="464"/>
      <c r="R78" s="464"/>
      <c r="S78" s="329" t="s">
        <v>225</v>
      </c>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67"/>
      <c r="AZ78" s="332" t="s">
        <v>276</v>
      </c>
      <c r="BA78" s="333"/>
      <c r="BB78" s="334" t="s">
        <v>211</v>
      </c>
      <c r="BC78" s="334"/>
      <c r="BD78" s="334"/>
      <c r="BE78" s="334"/>
      <c r="BF78" s="334" t="s">
        <v>212</v>
      </c>
      <c r="BG78" s="334"/>
      <c r="BH78" s="334"/>
      <c r="BI78" s="335"/>
    </row>
    <row r="79" spans="2:61" ht="12" customHeight="1">
      <c r="B79" s="287" t="s">
        <v>233</v>
      </c>
      <c r="C79" s="277"/>
      <c r="D79" s="277"/>
      <c r="E79" s="277"/>
      <c r="F79" s="288"/>
      <c r="G79" s="474" t="s">
        <v>226</v>
      </c>
      <c r="H79" s="475"/>
      <c r="I79" s="475"/>
      <c r="J79" s="475"/>
      <c r="K79" s="475"/>
      <c r="L79" s="475"/>
      <c r="M79" s="475"/>
      <c r="N79" s="475"/>
      <c r="O79" s="475"/>
      <c r="P79" s="475"/>
      <c r="Q79" s="475"/>
      <c r="R79" s="476"/>
      <c r="S79" s="374" t="s">
        <v>227</v>
      </c>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58"/>
      <c r="AV79" s="58"/>
      <c r="AW79" s="58"/>
      <c r="AX79" s="58"/>
      <c r="AY79" s="58"/>
      <c r="AZ79" s="403"/>
      <c r="BA79" s="404"/>
      <c r="BB79" s="477">
        <v>3</v>
      </c>
      <c r="BC79" s="477"/>
      <c r="BD79" s="477"/>
      <c r="BE79" s="477"/>
      <c r="BF79" s="478">
        <f>IF(AZ79&gt;3,3,AZ79)</f>
        <v>0</v>
      </c>
      <c r="BG79" s="478"/>
      <c r="BH79" s="478"/>
      <c r="BI79" s="479"/>
    </row>
    <row r="80" spans="2:61" ht="12" customHeight="1">
      <c r="B80" s="471"/>
      <c r="C80" s="472"/>
      <c r="D80" s="472"/>
      <c r="E80" s="472"/>
      <c r="F80" s="473"/>
      <c r="G80" s="474" t="s">
        <v>572</v>
      </c>
      <c r="H80" s="475"/>
      <c r="I80" s="475"/>
      <c r="J80" s="475"/>
      <c r="K80" s="475"/>
      <c r="L80" s="475"/>
      <c r="M80" s="475"/>
      <c r="N80" s="475"/>
      <c r="O80" s="475"/>
      <c r="P80" s="475"/>
      <c r="Q80" s="475"/>
      <c r="R80" s="476"/>
      <c r="S80" s="374" t="s">
        <v>558</v>
      </c>
      <c r="T80" s="375"/>
      <c r="U80" s="375"/>
      <c r="V80" s="375"/>
      <c r="W80" s="375"/>
      <c r="X80" s="375"/>
      <c r="Y80" s="375"/>
      <c r="Z80" s="375"/>
      <c r="AA80" s="375"/>
      <c r="AB80" s="375"/>
      <c r="AC80" s="375"/>
      <c r="AD80" s="375"/>
      <c r="AE80" s="375"/>
      <c r="AF80" s="375"/>
      <c r="AG80" s="375"/>
      <c r="AH80" s="375"/>
      <c r="AI80" s="375"/>
      <c r="AJ80" s="375"/>
      <c r="AK80" s="375"/>
      <c r="AL80" s="58"/>
      <c r="AM80" s="58"/>
      <c r="AN80" s="58"/>
      <c r="AO80" s="58"/>
      <c r="AP80" s="58"/>
      <c r="AQ80" s="58"/>
      <c r="AR80" s="58"/>
      <c r="AS80" s="58"/>
      <c r="AT80" s="58"/>
      <c r="AU80" s="58"/>
      <c r="AV80" s="58"/>
      <c r="AW80" s="58"/>
      <c r="AX80" s="58"/>
      <c r="AY80" s="58"/>
      <c r="AZ80" s="403"/>
      <c r="BA80" s="404"/>
      <c r="BB80" s="477">
        <v>2</v>
      </c>
      <c r="BC80" s="477"/>
      <c r="BD80" s="477"/>
      <c r="BE80" s="477"/>
      <c r="BF80" s="478">
        <f>IF(AZ80&gt;2,2,AZ80)</f>
        <v>0</v>
      </c>
      <c r="BG80" s="478"/>
      <c r="BH80" s="478"/>
      <c r="BI80" s="479"/>
    </row>
    <row r="81" spans="2:61" ht="12" customHeight="1">
      <c r="B81" s="471"/>
      <c r="C81" s="472"/>
      <c r="D81" s="472"/>
      <c r="E81" s="472"/>
      <c r="F81" s="473"/>
      <c r="G81" s="484" t="s">
        <v>589</v>
      </c>
      <c r="H81" s="485"/>
      <c r="I81" s="485"/>
      <c r="J81" s="485"/>
      <c r="K81" s="485"/>
      <c r="L81" s="485"/>
      <c r="M81" s="485"/>
      <c r="N81" s="485"/>
      <c r="O81" s="485"/>
      <c r="P81" s="485"/>
      <c r="Q81" s="485"/>
      <c r="R81" s="486"/>
      <c r="S81" s="374" t="s">
        <v>229</v>
      </c>
      <c r="T81" s="375"/>
      <c r="U81" s="375"/>
      <c r="V81" s="375"/>
      <c r="W81" s="375"/>
      <c r="X81" s="375"/>
      <c r="Y81" s="375"/>
      <c r="Z81" s="375"/>
      <c r="AA81" s="375"/>
      <c r="AB81" s="375"/>
      <c r="AC81" s="375"/>
      <c r="AD81" s="375"/>
      <c r="AE81" s="375"/>
      <c r="AF81" s="375"/>
      <c r="AG81" s="375"/>
      <c r="AH81" s="375"/>
      <c r="AI81" s="375"/>
      <c r="AJ81" s="375"/>
      <c r="AK81" s="375"/>
      <c r="AL81" s="58"/>
      <c r="AM81" s="58"/>
      <c r="AN81" s="58"/>
      <c r="AO81" s="58"/>
      <c r="AP81" s="58"/>
      <c r="AQ81" s="58"/>
      <c r="AR81" s="58"/>
      <c r="AS81" s="58"/>
      <c r="AT81" s="58"/>
      <c r="AU81" s="58"/>
      <c r="AV81" s="58"/>
      <c r="AW81" s="58"/>
      <c r="AX81" s="58"/>
      <c r="AY81" s="58"/>
      <c r="AZ81" s="403"/>
      <c r="BA81" s="404"/>
      <c r="BB81" s="477">
        <v>3</v>
      </c>
      <c r="BC81" s="477"/>
      <c r="BD81" s="477"/>
      <c r="BE81" s="477"/>
      <c r="BF81" s="478">
        <f>IF(AZ81&gt;3,3,AZ81)</f>
        <v>0</v>
      </c>
      <c r="BG81" s="478"/>
      <c r="BH81" s="478"/>
      <c r="BI81" s="479"/>
    </row>
    <row r="82" spans="2:61" ht="12" customHeight="1">
      <c r="B82" s="471"/>
      <c r="C82" s="472"/>
      <c r="D82" s="472"/>
      <c r="E82" s="472"/>
      <c r="F82" s="473"/>
      <c r="G82" s="487"/>
      <c r="H82" s="488"/>
      <c r="I82" s="488"/>
      <c r="J82" s="488"/>
      <c r="K82" s="488"/>
      <c r="L82" s="488"/>
      <c r="M82" s="488"/>
      <c r="N82" s="488"/>
      <c r="O82" s="488"/>
      <c r="P82" s="488"/>
      <c r="Q82" s="488"/>
      <c r="R82" s="489"/>
      <c r="S82" s="374" t="s">
        <v>230</v>
      </c>
      <c r="T82" s="375"/>
      <c r="U82" s="375"/>
      <c r="V82" s="375"/>
      <c r="W82" s="375"/>
      <c r="X82" s="375"/>
      <c r="Y82" s="375"/>
      <c r="Z82" s="375"/>
      <c r="AA82" s="375"/>
      <c r="AB82" s="375"/>
      <c r="AC82" s="375"/>
      <c r="AD82" s="375"/>
      <c r="AE82" s="375"/>
      <c r="AF82" s="375"/>
      <c r="AG82" s="375"/>
      <c r="AH82" s="455"/>
      <c r="AI82" s="455"/>
      <c r="AJ82" s="455"/>
      <c r="AK82" s="455"/>
      <c r="AL82" s="455"/>
      <c r="AM82" s="455"/>
      <c r="AN82" s="455"/>
      <c r="AO82" s="455"/>
      <c r="AP82" s="455"/>
      <c r="AQ82" s="455"/>
      <c r="AR82" s="455"/>
      <c r="AS82" s="455"/>
      <c r="AT82" s="455"/>
      <c r="AU82" s="455"/>
      <c r="AV82" s="455"/>
      <c r="AW82" s="455"/>
      <c r="AX82" s="58"/>
      <c r="AY82" s="58"/>
      <c r="AZ82" s="403"/>
      <c r="BA82" s="404"/>
      <c r="BB82" s="477" t="s">
        <v>228</v>
      </c>
      <c r="BC82" s="477"/>
      <c r="BD82" s="477"/>
      <c r="BE82" s="477"/>
      <c r="BF82" s="480">
        <f>IF(AZ82&gt;8,8,AZ82)</f>
        <v>0</v>
      </c>
      <c r="BG82" s="481"/>
      <c r="BH82" s="481"/>
      <c r="BI82" s="83" t="s">
        <v>85</v>
      </c>
    </row>
    <row r="83" spans="2:61" ht="12" customHeight="1">
      <c r="B83" s="471"/>
      <c r="C83" s="472"/>
      <c r="D83" s="472"/>
      <c r="E83" s="472"/>
      <c r="F83" s="473"/>
      <c r="G83" s="490"/>
      <c r="H83" s="491"/>
      <c r="I83" s="491"/>
      <c r="J83" s="491"/>
      <c r="K83" s="491"/>
      <c r="L83" s="491"/>
      <c r="M83" s="491"/>
      <c r="N83" s="491"/>
      <c r="O83" s="491"/>
      <c r="P83" s="491"/>
      <c r="Q83" s="491"/>
      <c r="R83" s="492"/>
      <c r="S83" s="57"/>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9"/>
      <c r="BB83" s="357" t="s">
        <v>166</v>
      </c>
      <c r="BC83" s="357"/>
      <c r="BD83" s="357"/>
      <c r="BE83" s="357"/>
      <c r="BF83" s="482">
        <f>(BF79+BF80+BF81)-BF82</f>
        <v>0</v>
      </c>
      <c r="BG83" s="482"/>
      <c r="BH83" s="482"/>
      <c r="BI83" s="483"/>
    </row>
    <row r="84" spans="2:61" ht="12" customHeight="1">
      <c r="B84" s="471"/>
      <c r="C84" s="472"/>
      <c r="D84" s="472"/>
      <c r="E84" s="472"/>
      <c r="F84" s="473"/>
      <c r="G84" s="464" t="s">
        <v>219</v>
      </c>
      <c r="H84" s="464"/>
      <c r="I84" s="464"/>
      <c r="J84" s="464"/>
      <c r="K84" s="464"/>
      <c r="L84" s="464"/>
      <c r="M84" s="464"/>
      <c r="N84" s="464"/>
      <c r="O84" s="464"/>
      <c r="P84" s="464"/>
      <c r="Q84" s="464"/>
      <c r="R84" s="464"/>
      <c r="S84" s="329" t="s">
        <v>225</v>
      </c>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67"/>
      <c r="AZ84" s="332" t="s">
        <v>276</v>
      </c>
      <c r="BA84" s="333"/>
      <c r="BB84" s="334" t="s">
        <v>231</v>
      </c>
      <c r="BC84" s="334"/>
      <c r="BD84" s="334"/>
      <c r="BE84" s="334"/>
      <c r="BF84" s="334" t="s">
        <v>212</v>
      </c>
      <c r="BG84" s="334"/>
      <c r="BH84" s="334"/>
      <c r="BI84" s="335"/>
    </row>
    <row r="85" spans="2:61" ht="12" customHeight="1">
      <c r="B85" s="471"/>
      <c r="C85" s="472"/>
      <c r="D85" s="472"/>
      <c r="E85" s="472"/>
      <c r="F85" s="473"/>
      <c r="G85" s="493" t="s">
        <v>592</v>
      </c>
      <c r="H85" s="494"/>
      <c r="I85" s="494"/>
      <c r="J85" s="494"/>
      <c r="K85" s="494"/>
      <c r="L85" s="494"/>
      <c r="M85" s="494"/>
      <c r="N85" s="494"/>
      <c r="O85" s="494"/>
      <c r="P85" s="494"/>
      <c r="Q85" s="494"/>
      <c r="R85" s="495"/>
      <c r="S85" s="374" t="s">
        <v>559</v>
      </c>
      <c r="T85" s="375"/>
      <c r="U85" s="375"/>
      <c r="V85" s="375"/>
      <c r="W85" s="375"/>
      <c r="X85" s="375"/>
      <c r="Y85" s="375"/>
      <c r="Z85" s="375"/>
      <c r="AA85" s="375"/>
      <c r="AB85" s="375"/>
      <c r="AC85" s="375"/>
      <c r="AD85" s="375"/>
      <c r="AE85" s="375"/>
      <c r="AF85" s="375"/>
      <c r="AG85" s="375"/>
      <c r="AH85" s="375"/>
      <c r="AI85" s="375"/>
      <c r="AJ85" s="375"/>
      <c r="AK85" s="375"/>
      <c r="AL85" s="375"/>
      <c r="AM85" s="375"/>
      <c r="AN85" s="58"/>
      <c r="AO85" s="58"/>
      <c r="AP85" s="58"/>
      <c r="AQ85" s="58"/>
      <c r="AR85" s="58"/>
      <c r="AS85" s="58"/>
      <c r="AT85" s="58"/>
      <c r="AU85" s="58"/>
      <c r="AV85" s="58"/>
      <c r="AW85" s="58"/>
      <c r="AX85" s="58"/>
      <c r="AY85" s="58"/>
      <c r="AZ85" s="403"/>
      <c r="BA85" s="404"/>
      <c r="BB85" s="477">
        <v>1</v>
      </c>
      <c r="BC85" s="477"/>
      <c r="BD85" s="477"/>
      <c r="BE85" s="477"/>
      <c r="BF85" s="478">
        <f>IF(AZ85&gt;1,1,AZ85)</f>
        <v>0</v>
      </c>
      <c r="BG85" s="478"/>
      <c r="BH85" s="478"/>
      <c r="BI85" s="479"/>
    </row>
    <row r="86" spans="2:61" ht="12" customHeight="1">
      <c r="B86" s="471"/>
      <c r="C86" s="472"/>
      <c r="D86" s="472"/>
      <c r="E86" s="472"/>
      <c r="F86" s="473"/>
      <c r="G86" s="496"/>
      <c r="H86" s="497"/>
      <c r="I86" s="497"/>
      <c r="J86" s="497"/>
      <c r="K86" s="497"/>
      <c r="L86" s="497"/>
      <c r="M86" s="497"/>
      <c r="N86" s="497"/>
      <c r="O86" s="497"/>
      <c r="P86" s="497"/>
      <c r="Q86" s="497"/>
      <c r="R86" s="498"/>
      <c r="S86" s="374" t="s">
        <v>560</v>
      </c>
      <c r="T86" s="375"/>
      <c r="U86" s="375"/>
      <c r="V86" s="375"/>
      <c r="W86" s="375"/>
      <c r="X86" s="375"/>
      <c r="Y86" s="375"/>
      <c r="Z86" s="375"/>
      <c r="AA86" s="375"/>
      <c r="AB86" s="375"/>
      <c r="AC86" s="375"/>
      <c r="AD86" s="375"/>
      <c r="AE86" s="375"/>
      <c r="AF86" s="375"/>
      <c r="AG86" s="375"/>
      <c r="AH86" s="58"/>
      <c r="AI86" s="58"/>
      <c r="AJ86" s="58"/>
      <c r="AK86" s="58"/>
      <c r="AL86" s="58"/>
      <c r="AM86" s="58"/>
      <c r="AN86" s="58"/>
      <c r="AO86" s="58"/>
      <c r="AP86" s="58"/>
      <c r="AQ86" s="58"/>
      <c r="AR86" s="58"/>
      <c r="AS86" s="58"/>
      <c r="AT86" s="58"/>
      <c r="AU86" s="58"/>
      <c r="AV86" s="58"/>
      <c r="AW86" s="58"/>
      <c r="AX86" s="58"/>
      <c r="AY86" s="58"/>
      <c r="AZ86" s="403"/>
      <c r="BA86" s="404"/>
      <c r="BB86" s="477">
        <v>1</v>
      </c>
      <c r="BC86" s="477"/>
      <c r="BD86" s="477"/>
      <c r="BE86" s="477"/>
      <c r="BF86" s="478">
        <f>IF(AZ86&gt;1,1,AZ86)</f>
        <v>0</v>
      </c>
      <c r="BG86" s="478"/>
      <c r="BH86" s="478"/>
      <c r="BI86" s="479"/>
    </row>
    <row r="87" spans="2:61" ht="12" customHeight="1">
      <c r="B87" s="471"/>
      <c r="C87" s="472"/>
      <c r="D87" s="472"/>
      <c r="E87" s="472"/>
      <c r="F87" s="473"/>
      <c r="G87" s="496"/>
      <c r="H87" s="497"/>
      <c r="I87" s="497"/>
      <c r="J87" s="497"/>
      <c r="K87" s="497"/>
      <c r="L87" s="497"/>
      <c r="M87" s="497"/>
      <c r="N87" s="497"/>
      <c r="O87" s="497"/>
      <c r="P87" s="497"/>
      <c r="Q87" s="497"/>
      <c r="R87" s="498"/>
      <c r="S87" s="374" t="s">
        <v>598</v>
      </c>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58"/>
      <c r="AQ87" s="58"/>
      <c r="AR87" s="58"/>
      <c r="AS87" s="58"/>
      <c r="AT87" s="58"/>
      <c r="AU87" s="58"/>
      <c r="AV87" s="58"/>
      <c r="AW87" s="58"/>
      <c r="AX87" s="58"/>
      <c r="AY87" s="58"/>
      <c r="AZ87" s="403"/>
      <c r="BA87" s="404"/>
      <c r="BB87" s="477">
        <v>2</v>
      </c>
      <c r="BC87" s="477"/>
      <c r="BD87" s="477"/>
      <c r="BE87" s="477"/>
      <c r="BF87" s="478">
        <f>IF(AZ87&gt;2,2,AZ87)</f>
        <v>0</v>
      </c>
      <c r="BG87" s="478"/>
      <c r="BH87" s="478"/>
      <c r="BI87" s="479"/>
    </row>
    <row r="88" spans="2:61" ht="12" customHeight="1">
      <c r="B88" s="471"/>
      <c r="C88" s="472"/>
      <c r="D88" s="472"/>
      <c r="E88" s="472"/>
      <c r="F88" s="473"/>
      <c r="G88" s="496"/>
      <c r="H88" s="497"/>
      <c r="I88" s="497"/>
      <c r="J88" s="497"/>
      <c r="K88" s="497"/>
      <c r="L88" s="497"/>
      <c r="M88" s="497"/>
      <c r="N88" s="497"/>
      <c r="O88" s="497"/>
      <c r="P88" s="497"/>
      <c r="Q88" s="497"/>
      <c r="R88" s="498"/>
      <c r="S88" s="374" t="s">
        <v>561</v>
      </c>
      <c r="T88" s="375"/>
      <c r="U88" s="375"/>
      <c r="V88" s="375"/>
      <c r="W88" s="375"/>
      <c r="X88" s="375"/>
      <c r="Y88" s="375"/>
      <c r="Z88" s="375"/>
      <c r="AA88" s="375"/>
      <c r="AB88" s="375"/>
      <c r="AC88" s="375"/>
      <c r="AD88" s="375"/>
      <c r="AE88" s="375"/>
      <c r="AF88" s="375"/>
      <c r="AG88" s="375"/>
      <c r="AH88" s="375"/>
      <c r="AI88" s="375"/>
      <c r="AJ88" s="375"/>
      <c r="AK88" s="375"/>
      <c r="AL88" s="375"/>
      <c r="AM88" s="375"/>
      <c r="AN88" s="375"/>
      <c r="AO88" s="58"/>
      <c r="AP88" s="58"/>
      <c r="AQ88" s="58"/>
      <c r="AR88" s="58"/>
      <c r="AS88" s="58"/>
      <c r="AT88" s="58"/>
      <c r="AU88" s="58"/>
      <c r="AV88" s="58"/>
      <c r="AW88" s="58"/>
      <c r="AX88" s="58"/>
      <c r="AY88" s="58"/>
      <c r="AZ88" s="403"/>
      <c r="BA88" s="404"/>
      <c r="BB88" s="477">
        <v>1</v>
      </c>
      <c r="BC88" s="477"/>
      <c r="BD88" s="477"/>
      <c r="BE88" s="477"/>
      <c r="BF88" s="478">
        <f t="shared" ref="BF88" si="2">IF(AZ88&gt;1,1,AZ88)</f>
        <v>0</v>
      </c>
      <c r="BG88" s="478"/>
      <c r="BH88" s="478"/>
      <c r="BI88" s="479"/>
    </row>
    <row r="89" spans="2:61" ht="12" customHeight="1">
      <c r="B89" s="289"/>
      <c r="C89" s="290"/>
      <c r="D89" s="290"/>
      <c r="E89" s="290"/>
      <c r="F89" s="291"/>
      <c r="G89" s="57"/>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9"/>
      <c r="BB89" s="357" t="s">
        <v>166</v>
      </c>
      <c r="BC89" s="357"/>
      <c r="BD89" s="357"/>
      <c r="BE89" s="357"/>
      <c r="BF89" s="482">
        <f>SUM(BF85:BI88)</f>
        <v>0</v>
      </c>
      <c r="BG89" s="482"/>
      <c r="BH89" s="482"/>
      <c r="BI89" s="483"/>
    </row>
    <row r="90" spans="2:61" ht="12" customHeight="1">
      <c r="B90" s="287" t="s">
        <v>232</v>
      </c>
      <c r="C90" s="277"/>
      <c r="D90" s="277"/>
      <c r="E90" s="277"/>
      <c r="F90" s="288"/>
      <c r="G90" s="464" t="s">
        <v>219</v>
      </c>
      <c r="H90" s="464"/>
      <c r="I90" s="464"/>
      <c r="J90" s="464"/>
      <c r="K90" s="464"/>
      <c r="L90" s="464"/>
      <c r="M90" s="464"/>
      <c r="N90" s="464"/>
      <c r="O90" s="464"/>
      <c r="P90" s="464"/>
      <c r="Q90" s="464"/>
      <c r="R90" s="464"/>
      <c r="S90" s="329" t="s">
        <v>225</v>
      </c>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67"/>
      <c r="AZ90" s="332" t="s">
        <v>276</v>
      </c>
      <c r="BA90" s="333"/>
      <c r="BB90" s="334" t="s">
        <v>211</v>
      </c>
      <c r="BC90" s="334"/>
      <c r="BD90" s="334"/>
      <c r="BE90" s="334"/>
      <c r="BF90" s="334" t="s">
        <v>212</v>
      </c>
      <c r="BG90" s="334"/>
      <c r="BH90" s="334"/>
      <c r="BI90" s="335"/>
    </row>
    <row r="91" spans="2:61" ht="12" customHeight="1">
      <c r="B91" s="471"/>
      <c r="C91" s="472"/>
      <c r="D91" s="472"/>
      <c r="E91" s="472"/>
      <c r="F91" s="473"/>
      <c r="G91" s="493" t="s">
        <v>562</v>
      </c>
      <c r="H91" s="494"/>
      <c r="I91" s="494"/>
      <c r="J91" s="494"/>
      <c r="K91" s="494"/>
      <c r="L91" s="494"/>
      <c r="M91" s="494"/>
      <c r="N91" s="494"/>
      <c r="O91" s="494"/>
      <c r="P91" s="494"/>
      <c r="Q91" s="494"/>
      <c r="R91" s="495"/>
      <c r="S91" s="374" t="s">
        <v>563</v>
      </c>
      <c r="T91" s="375"/>
      <c r="U91" s="375"/>
      <c r="V91" s="375"/>
      <c r="W91" s="375"/>
      <c r="X91" s="375"/>
      <c r="Y91" s="375"/>
      <c r="Z91" s="375"/>
      <c r="AA91" s="375"/>
      <c r="AB91" s="375"/>
      <c r="AC91" s="375"/>
      <c r="AD91" s="375"/>
      <c r="AE91" s="375"/>
      <c r="AF91" s="375"/>
      <c r="AG91" s="375"/>
      <c r="AH91" s="375"/>
      <c r="AI91" s="375"/>
      <c r="AJ91" s="375"/>
      <c r="AK91" s="58"/>
      <c r="AL91" s="58"/>
      <c r="AM91" s="58"/>
      <c r="AN91" s="58"/>
      <c r="AO91" s="58"/>
      <c r="AP91" s="58"/>
      <c r="AQ91" s="58"/>
      <c r="AR91" s="58"/>
      <c r="AS91" s="58"/>
      <c r="AT91" s="58"/>
      <c r="AU91" s="58"/>
      <c r="AV91" s="58"/>
      <c r="AW91" s="58"/>
      <c r="AX91" s="58"/>
      <c r="AY91" s="58"/>
      <c r="AZ91" s="403"/>
      <c r="BA91" s="404"/>
      <c r="BB91" s="477">
        <v>3</v>
      </c>
      <c r="BC91" s="477"/>
      <c r="BD91" s="477"/>
      <c r="BE91" s="477"/>
      <c r="BF91" s="478">
        <f>IF(AZ91&gt;3,3,AZ91)</f>
        <v>0</v>
      </c>
      <c r="BG91" s="478"/>
      <c r="BH91" s="478"/>
      <c r="BI91" s="479"/>
    </row>
    <row r="92" spans="2:61" ht="12" customHeight="1">
      <c r="B92" s="471"/>
      <c r="C92" s="472"/>
      <c r="D92" s="472"/>
      <c r="E92" s="472"/>
      <c r="F92" s="473"/>
      <c r="G92" s="496"/>
      <c r="H92" s="497"/>
      <c r="I92" s="497"/>
      <c r="J92" s="497"/>
      <c r="K92" s="497"/>
      <c r="L92" s="497"/>
      <c r="M92" s="497"/>
      <c r="N92" s="497"/>
      <c r="O92" s="497"/>
      <c r="P92" s="497"/>
      <c r="Q92" s="497"/>
      <c r="R92" s="498"/>
      <c r="S92" s="374" t="s">
        <v>593</v>
      </c>
      <c r="T92" s="375"/>
      <c r="U92" s="375"/>
      <c r="V92" s="375"/>
      <c r="W92" s="375"/>
      <c r="X92" s="375"/>
      <c r="Y92" s="375"/>
      <c r="Z92" s="375"/>
      <c r="AA92" s="375"/>
      <c r="AB92" s="375"/>
      <c r="AC92" s="375"/>
      <c r="AD92" s="375"/>
      <c r="AE92" s="375"/>
      <c r="AF92" s="375"/>
      <c r="AG92" s="375"/>
      <c r="AH92" s="375"/>
      <c r="AI92" s="375"/>
      <c r="AJ92" s="375"/>
      <c r="AK92" s="58"/>
      <c r="AL92" s="58"/>
      <c r="AM92" s="58"/>
      <c r="AN92" s="58"/>
      <c r="AO92" s="58"/>
      <c r="AP92" s="58"/>
      <c r="AQ92" s="58"/>
      <c r="AR92" s="58"/>
      <c r="AS92" s="58"/>
      <c r="AT92" s="58"/>
      <c r="AU92" s="58"/>
      <c r="AV92" s="58"/>
      <c r="AW92" s="58"/>
      <c r="AX92" s="58"/>
      <c r="AY92" s="58"/>
      <c r="AZ92" s="403"/>
      <c r="BA92" s="404"/>
      <c r="BB92" s="477">
        <v>2</v>
      </c>
      <c r="BC92" s="477"/>
      <c r="BD92" s="477"/>
      <c r="BE92" s="477"/>
      <c r="BF92" s="478">
        <f>IF(AZ92&gt;2,2,AZ92)</f>
        <v>0</v>
      </c>
      <c r="BG92" s="478"/>
      <c r="BH92" s="478"/>
      <c r="BI92" s="479"/>
    </row>
    <row r="93" spans="2:61" ht="12" customHeight="1">
      <c r="B93" s="471"/>
      <c r="C93" s="472"/>
      <c r="D93" s="472"/>
      <c r="E93" s="472"/>
      <c r="F93" s="473"/>
      <c r="G93" s="496"/>
      <c r="H93" s="497"/>
      <c r="I93" s="497"/>
      <c r="J93" s="497"/>
      <c r="K93" s="497"/>
      <c r="L93" s="497"/>
      <c r="M93" s="497"/>
      <c r="N93" s="497"/>
      <c r="O93" s="497"/>
      <c r="P93" s="497"/>
      <c r="Q93" s="497"/>
      <c r="R93" s="498"/>
      <c r="S93" s="374" t="s">
        <v>564</v>
      </c>
      <c r="T93" s="375"/>
      <c r="U93" s="375"/>
      <c r="V93" s="375"/>
      <c r="W93" s="375"/>
      <c r="X93" s="375"/>
      <c r="Y93" s="375"/>
      <c r="Z93" s="375"/>
      <c r="AA93" s="375"/>
      <c r="AB93" s="375"/>
      <c r="AC93" s="375"/>
      <c r="AD93" s="375"/>
      <c r="AE93" s="375"/>
      <c r="AF93" s="375"/>
      <c r="AG93" s="375"/>
      <c r="AH93" s="375"/>
      <c r="AI93" s="375"/>
      <c r="AJ93" s="375"/>
      <c r="AK93" s="375"/>
      <c r="AL93" s="375"/>
      <c r="AM93" s="375"/>
      <c r="AN93" s="375"/>
      <c r="AO93" s="58"/>
      <c r="AP93" s="58"/>
      <c r="AQ93" s="58"/>
      <c r="AR93" s="58"/>
      <c r="AS93" s="58"/>
      <c r="AT93" s="58"/>
      <c r="AU93" s="58"/>
      <c r="AV93" s="58"/>
      <c r="AW93" s="58"/>
      <c r="AX93" s="58"/>
      <c r="AY93" s="58"/>
      <c r="AZ93" s="403"/>
      <c r="BA93" s="404"/>
      <c r="BB93" s="477">
        <v>3</v>
      </c>
      <c r="BC93" s="477"/>
      <c r="BD93" s="477"/>
      <c r="BE93" s="477"/>
      <c r="BF93" s="478">
        <f t="shared" ref="BF93" si="3">IF(AZ93&gt;3,3,AZ93)</f>
        <v>0</v>
      </c>
      <c r="BG93" s="478"/>
      <c r="BH93" s="478"/>
      <c r="BI93" s="479"/>
    </row>
    <row r="94" spans="2:61" ht="12" customHeight="1">
      <c r="B94" s="289"/>
      <c r="C94" s="290"/>
      <c r="D94" s="290"/>
      <c r="E94" s="290"/>
      <c r="F94" s="291"/>
      <c r="G94" s="507"/>
      <c r="H94" s="508"/>
      <c r="I94" s="508"/>
      <c r="J94" s="508"/>
      <c r="K94" s="508"/>
      <c r="L94" s="508"/>
      <c r="M94" s="508"/>
      <c r="N94" s="508"/>
      <c r="O94" s="508"/>
      <c r="P94" s="508"/>
      <c r="Q94" s="508"/>
      <c r="R94" s="509"/>
      <c r="S94" s="374" t="s">
        <v>565</v>
      </c>
      <c r="T94" s="375"/>
      <c r="U94" s="375"/>
      <c r="V94" s="375"/>
      <c r="W94" s="375"/>
      <c r="X94" s="375"/>
      <c r="Y94" s="375"/>
      <c r="Z94" s="375"/>
      <c r="AA94" s="375"/>
      <c r="AB94" s="375"/>
      <c r="AC94" s="375"/>
      <c r="AD94" s="375"/>
      <c r="AE94" s="375"/>
      <c r="AF94" s="375"/>
      <c r="AG94" s="375"/>
      <c r="AH94" s="375"/>
      <c r="AI94" s="375"/>
      <c r="AJ94" s="375"/>
      <c r="AK94" s="375"/>
      <c r="AL94" s="375"/>
      <c r="AM94" s="375"/>
      <c r="AN94" s="58"/>
      <c r="AO94" s="58"/>
      <c r="AP94" s="58"/>
      <c r="AQ94" s="58"/>
      <c r="AR94" s="58"/>
      <c r="AS94" s="58"/>
      <c r="AT94" s="58"/>
      <c r="AU94" s="58"/>
      <c r="AV94" s="58"/>
      <c r="AW94" s="58"/>
      <c r="AX94" s="58"/>
      <c r="AY94" s="58"/>
      <c r="AZ94" s="403"/>
      <c r="BA94" s="404"/>
      <c r="BB94" s="477">
        <v>2</v>
      </c>
      <c r="BC94" s="477"/>
      <c r="BD94" s="477"/>
      <c r="BE94" s="477"/>
      <c r="BF94" s="478">
        <f>IF(AZ94&gt;2,2,AZ94)</f>
        <v>0</v>
      </c>
      <c r="BG94" s="478"/>
      <c r="BH94" s="478"/>
      <c r="BI94" s="479"/>
    </row>
    <row r="95" spans="2:61" ht="12" customHeight="1">
      <c r="B95" s="60"/>
      <c r="C95" s="146"/>
      <c r="D95" s="146"/>
      <c r="E95" s="146"/>
      <c r="F95" s="146"/>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9"/>
      <c r="BB95" s="357" t="s">
        <v>166</v>
      </c>
      <c r="BC95" s="357"/>
      <c r="BD95" s="357"/>
      <c r="BE95" s="357"/>
      <c r="BF95" s="482">
        <f>SUM(BF91:BI94)</f>
        <v>0</v>
      </c>
      <c r="BG95" s="482"/>
      <c r="BH95" s="482"/>
      <c r="BI95" s="483"/>
    </row>
    <row r="96" spans="2:61" ht="12" customHeight="1">
      <c r="B96" s="499" t="s">
        <v>4276</v>
      </c>
      <c r="C96" s="500"/>
      <c r="D96" s="500"/>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94"/>
      <c r="AL96" s="94"/>
      <c r="AM96" s="94"/>
      <c r="AN96" s="94"/>
      <c r="AO96" s="94"/>
      <c r="AP96" s="94"/>
      <c r="AQ96" s="94"/>
      <c r="AR96" s="94"/>
      <c r="AS96" s="94"/>
      <c r="AT96" s="94"/>
      <c r="AU96" s="94"/>
      <c r="AV96" s="94"/>
      <c r="AW96" s="94"/>
      <c r="AX96" s="94"/>
      <c r="AY96" s="94"/>
      <c r="AZ96" s="94"/>
      <c r="BA96" s="94"/>
      <c r="BB96" s="501"/>
      <c r="BC96" s="501"/>
      <c r="BD96" s="501"/>
      <c r="BE96" s="501"/>
      <c r="BF96" s="501"/>
      <c r="BG96" s="501"/>
      <c r="BH96" s="501"/>
      <c r="BI96" s="502"/>
    </row>
    <row r="97" spans="2:61" ht="12" customHeight="1">
      <c r="B97" s="503" t="s">
        <v>234</v>
      </c>
      <c r="C97" s="504"/>
      <c r="D97" s="504"/>
      <c r="E97" s="504"/>
      <c r="F97" s="504"/>
      <c r="G97" s="505"/>
      <c r="H97" s="505"/>
      <c r="I97" s="505"/>
      <c r="J97" s="505"/>
      <c r="K97" s="505"/>
      <c r="L97" s="505"/>
      <c r="M97" s="505"/>
      <c r="N97" s="505"/>
      <c r="O97" s="505"/>
      <c r="P97" s="505"/>
      <c r="Q97" s="505"/>
      <c r="R97" s="505"/>
      <c r="S97" s="505"/>
      <c r="T97" s="505"/>
      <c r="U97" s="505"/>
      <c r="V97" s="505"/>
      <c r="W97" s="505"/>
      <c r="X97" s="505"/>
      <c r="Y97" s="505"/>
      <c r="Z97" s="505"/>
      <c r="AA97" s="505"/>
      <c r="AB97" s="505"/>
      <c r="AC97" s="505"/>
      <c r="AD97" s="505"/>
      <c r="AE97" s="505"/>
      <c r="AF97" s="505"/>
      <c r="AG97" s="505"/>
      <c r="AH97" s="505"/>
      <c r="AI97" s="505"/>
      <c r="AJ97" s="505"/>
      <c r="AK97" s="505"/>
      <c r="AL97" s="505"/>
      <c r="AM97" s="505"/>
      <c r="AN97" s="505"/>
      <c r="AO97" s="505"/>
      <c r="AP97" s="505"/>
      <c r="AQ97" s="505"/>
      <c r="AR97" s="505"/>
      <c r="AS97" s="505"/>
      <c r="AT97" s="505"/>
      <c r="AU97" s="505"/>
      <c r="AV97" s="505"/>
      <c r="AW97" s="505"/>
      <c r="AX97" s="505"/>
      <c r="AY97" s="505"/>
      <c r="AZ97" s="505"/>
      <c r="BA97" s="505"/>
      <c r="BB97" s="505"/>
      <c r="BC97" s="505"/>
      <c r="BD97" s="505"/>
      <c r="BE97" s="505"/>
      <c r="BF97" s="505"/>
      <c r="BG97" s="505"/>
      <c r="BH97" s="505"/>
      <c r="BI97" s="506"/>
    </row>
    <row r="98" spans="2:61" ht="12" customHeight="1">
      <c r="B98" s="510" t="s">
        <v>235</v>
      </c>
      <c r="C98" s="511"/>
      <c r="D98" s="511"/>
      <c r="E98" s="511"/>
      <c r="F98" s="511"/>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c r="BG98" s="512"/>
      <c r="BH98" s="512"/>
      <c r="BI98" s="513"/>
    </row>
    <row r="99" spans="2:61" ht="12" customHeight="1" thickBot="1">
      <c r="B99" s="510" t="s">
        <v>236</v>
      </c>
      <c r="C99" s="511"/>
      <c r="D99" s="511"/>
      <c r="E99" s="511"/>
      <c r="F99" s="511"/>
      <c r="G99" s="514"/>
      <c r="H99" s="514"/>
      <c r="I99" s="514"/>
      <c r="J99" s="514"/>
      <c r="K99" s="514"/>
      <c r="L99" s="514"/>
      <c r="M99" s="514"/>
      <c r="N99" s="514"/>
      <c r="O99" s="514"/>
      <c r="P99" s="514"/>
      <c r="Q99" s="514"/>
      <c r="R99" s="514"/>
      <c r="S99" s="514"/>
      <c r="T99" s="514"/>
      <c r="U99" s="514"/>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4"/>
      <c r="AU99" s="514"/>
      <c r="AV99" s="514"/>
      <c r="AW99" s="514"/>
      <c r="AX99" s="514"/>
      <c r="AY99" s="514"/>
      <c r="AZ99" s="514"/>
      <c r="BA99" s="514"/>
      <c r="BB99" s="514"/>
      <c r="BC99" s="514"/>
      <c r="BD99" s="514"/>
      <c r="BE99" s="514"/>
      <c r="BF99" s="514"/>
      <c r="BG99" s="514"/>
      <c r="BH99" s="514"/>
      <c r="BI99" s="515"/>
    </row>
    <row r="100" spans="2:61" ht="12" customHeight="1">
      <c r="B100" s="516">
        <v>-11</v>
      </c>
      <c r="C100" s="517"/>
      <c r="D100" s="518" t="s">
        <v>580</v>
      </c>
      <c r="E100" s="519"/>
      <c r="F100" s="519"/>
      <c r="G100" s="519"/>
      <c r="H100" s="519"/>
      <c r="I100" s="519"/>
      <c r="J100" s="519"/>
      <c r="K100" s="519"/>
      <c r="L100" s="519"/>
      <c r="M100" s="520"/>
      <c r="N100" s="521">
        <f>BF30</f>
        <v>0</v>
      </c>
      <c r="O100" s="522"/>
      <c r="P100" s="522"/>
      <c r="Q100" s="522"/>
      <c r="R100" s="523" t="s">
        <v>240</v>
      </c>
      <c r="S100" s="523"/>
      <c r="T100" s="524" t="s">
        <v>243</v>
      </c>
      <c r="U100" s="525"/>
      <c r="V100" s="525"/>
      <c r="W100" s="525"/>
      <c r="X100" s="525"/>
      <c r="Y100" s="525"/>
      <c r="Z100" s="525"/>
      <c r="AA100" s="525"/>
      <c r="AB100" s="525"/>
      <c r="AC100" s="525"/>
      <c r="AD100" s="526"/>
      <c r="AE100" s="527">
        <f>IF(AY4&gt;0,VLOOKUP(AY4,List!C:X,18,0)," ")</f>
        <v>0</v>
      </c>
      <c r="AF100" s="527"/>
      <c r="AG100" s="527"/>
      <c r="AH100" s="527"/>
      <c r="AI100" s="527"/>
      <c r="AJ100" s="527"/>
      <c r="AK100" s="527"/>
      <c r="AL100" s="527"/>
      <c r="AM100" s="527"/>
      <c r="AN100" s="527"/>
      <c r="AO100" s="524" t="s">
        <v>238</v>
      </c>
      <c r="AP100" s="525"/>
      <c r="AQ100" s="526"/>
      <c r="AR100" s="527">
        <f>IF(AY4&gt;0,VLOOKUP(AY4,List!C:X,19,0)," ")</f>
        <v>0</v>
      </c>
      <c r="AS100" s="527"/>
      <c r="AT100" s="527"/>
      <c r="AU100" s="527"/>
      <c r="AV100" s="527"/>
      <c r="AW100" s="527"/>
      <c r="AX100" s="527"/>
      <c r="AY100" s="527"/>
      <c r="AZ100" s="527"/>
      <c r="BA100" s="527"/>
      <c r="BB100" s="527"/>
      <c r="BC100" s="527"/>
      <c r="BD100" s="527"/>
      <c r="BE100" s="527"/>
      <c r="BF100" s="524" t="s">
        <v>239</v>
      </c>
      <c r="BG100" s="525"/>
      <c r="BH100" s="525"/>
      <c r="BI100" s="528"/>
    </row>
    <row r="101" spans="2:61" ht="12" customHeight="1">
      <c r="B101" s="535">
        <v>-12</v>
      </c>
      <c r="C101" s="536"/>
      <c r="D101" s="537" t="s">
        <v>573</v>
      </c>
      <c r="E101" s="538"/>
      <c r="F101" s="538"/>
      <c r="G101" s="538"/>
      <c r="H101" s="538"/>
      <c r="I101" s="538"/>
      <c r="J101" s="538"/>
      <c r="K101" s="538"/>
      <c r="L101" s="538"/>
      <c r="M101" s="539"/>
      <c r="N101" s="547">
        <f>BF43</f>
        <v>0</v>
      </c>
      <c r="O101" s="548"/>
      <c r="P101" s="548"/>
      <c r="Q101" s="548"/>
      <c r="R101" s="549" t="s">
        <v>241</v>
      </c>
      <c r="S101" s="542"/>
      <c r="T101" s="532" t="s">
        <v>244</v>
      </c>
      <c r="U101" s="533"/>
      <c r="V101" s="533"/>
      <c r="W101" s="533"/>
      <c r="X101" s="533"/>
      <c r="Y101" s="533"/>
      <c r="Z101" s="533"/>
      <c r="AA101" s="533"/>
      <c r="AB101" s="533"/>
      <c r="AC101" s="533"/>
      <c r="AD101" s="550"/>
      <c r="AE101" s="531">
        <f>IF(AY4&gt;0,VLOOKUP(AY4,List!C:X,21,0)," ")</f>
        <v>0</v>
      </c>
      <c r="AF101" s="531"/>
      <c r="AG101" s="531"/>
      <c r="AH101" s="531"/>
      <c r="AI101" s="531"/>
      <c r="AJ101" s="531"/>
      <c r="AK101" s="531"/>
      <c r="AL101" s="531"/>
      <c r="AM101" s="531"/>
      <c r="AN101" s="531"/>
      <c r="AO101" s="532" t="s">
        <v>238</v>
      </c>
      <c r="AP101" s="533"/>
      <c r="AQ101" s="550"/>
      <c r="AR101" s="531">
        <f>IF(AY4&gt;0,VLOOKUP(AY4,List!C:X,22,0)," ")</f>
        <v>0</v>
      </c>
      <c r="AS101" s="531"/>
      <c r="AT101" s="531"/>
      <c r="AU101" s="531"/>
      <c r="AV101" s="531"/>
      <c r="AW101" s="531"/>
      <c r="AX101" s="531"/>
      <c r="AY101" s="531"/>
      <c r="AZ101" s="531"/>
      <c r="BA101" s="531"/>
      <c r="BB101" s="531"/>
      <c r="BC101" s="531"/>
      <c r="BD101" s="531"/>
      <c r="BE101" s="531"/>
      <c r="BF101" s="532" t="s">
        <v>239</v>
      </c>
      <c r="BG101" s="533"/>
      <c r="BH101" s="533"/>
      <c r="BI101" s="534"/>
    </row>
    <row r="102" spans="2:61" ht="12" customHeight="1">
      <c r="B102" s="535">
        <v>-13</v>
      </c>
      <c r="C102" s="536"/>
      <c r="D102" s="537" t="s">
        <v>581</v>
      </c>
      <c r="E102" s="538"/>
      <c r="F102" s="538"/>
      <c r="G102" s="538"/>
      <c r="H102" s="538"/>
      <c r="I102" s="538"/>
      <c r="J102" s="538"/>
      <c r="K102" s="538"/>
      <c r="L102" s="538"/>
      <c r="M102" s="539"/>
      <c r="N102" s="540">
        <f>BF95+BF89+BF83+BF76+BF58</f>
        <v>0</v>
      </c>
      <c r="O102" s="541"/>
      <c r="P102" s="541"/>
      <c r="Q102" s="541"/>
      <c r="R102" s="542" t="s">
        <v>242</v>
      </c>
      <c r="S102" s="542"/>
      <c r="T102" s="543" t="s">
        <v>245</v>
      </c>
      <c r="U102" s="543"/>
      <c r="V102" s="543"/>
      <c r="W102" s="543"/>
      <c r="X102" s="543"/>
      <c r="Y102" s="543"/>
      <c r="Z102" s="543"/>
      <c r="AA102" s="543"/>
      <c r="AB102" s="543"/>
      <c r="AC102" s="543"/>
      <c r="AD102" s="543"/>
      <c r="AE102" s="544"/>
      <c r="AF102" s="544"/>
      <c r="AG102" s="544"/>
      <c r="AH102" s="544"/>
      <c r="AI102" s="544"/>
      <c r="AJ102" s="544"/>
      <c r="AK102" s="544"/>
      <c r="AL102" s="544"/>
      <c r="AM102" s="544"/>
      <c r="AN102" s="544"/>
      <c r="AO102" s="545"/>
      <c r="AP102" s="545"/>
      <c r="AQ102" s="545"/>
      <c r="AR102" s="545"/>
      <c r="AS102" s="545"/>
      <c r="AT102" s="545"/>
      <c r="AU102" s="545"/>
      <c r="AV102" s="545"/>
      <c r="AW102" s="545"/>
      <c r="AX102" s="545"/>
      <c r="AY102" s="545"/>
      <c r="AZ102" s="545"/>
      <c r="BA102" s="545"/>
      <c r="BB102" s="545"/>
      <c r="BC102" s="545"/>
      <c r="BD102" s="545"/>
      <c r="BE102" s="545"/>
      <c r="BF102" s="545"/>
      <c r="BG102" s="545"/>
      <c r="BH102" s="545"/>
      <c r="BI102" s="546"/>
    </row>
    <row r="103" spans="2:61" ht="12" customHeight="1">
      <c r="B103" s="551"/>
      <c r="C103" s="552"/>
      <c r="D103" s="553"/>
      <c r="E103" s="554"/>
      <c r="F103" s="554"/>
      <c r="G103" s="554"/>
      <c r="H103" s="554"/>
      <c r="I103" s="554"/>
      <c r="J103" s="554"/>
      <c r="K103" s="554"/>
      <c r="L103" s="554"/>
      <c r="M103" s="555"/>
      <c r="N103" s="556"/>
      <c r="O103" s="557"/>
      <c r="P103" s="557"/>
      <c r="Q103" s="557"/>
      <c r="R103" s="558" t="s">
        <v>246</v>
      </c>
      <c r="S103" s="559"/>
      <c r="T103" s="559"/>
      <c r="U103" s="559"/>
      <c r="V103" s="559"/>
      <c r="W103" s="559"/>
      <c r="X103" s="559"/>
      <c r="Y103" s="559"/>
      <c r="Z103" s="559"/>
      <c r="AA103" s="530"/>
      <c r="AB103" s="530"/>
      <c r="AC103" s="530"/>
      <c r="AD103" s="530"/>
      <c r="AE103" s="530"/>
      <c r="AF103" s="530"/>
      <c r="AG103" s="530"/>
      <c r="AH103" s="530"/>
      <c r="AI103" s="530"/>
      <c r="AJ103" s="530"/>
      <c r="AK103" s="530"/>
      <c r="AL103" s="530"/>
      <c r="AM103" s="530"/>
      <c r="AN103" s="530"/>
      <c r="AO103" s="530"/>
      <c r="AP103" s="530"/>
      <c r="AQ103" s="530"/>
      <c r="AR103" s="530"/>
      <c r="AS103" s="530"/>
      <c r="AT103" s="530"/>
      <c r="AU103" s="530"/>
      <c r="AV103" s="530"/>
      <c r="AW103" s="529" t="s">
        <v>247</v>
      </c>
      <c r="AX103" s="529"/>
      <c r="AY103" s="529"/>
      <c r="AZ103" s="529"/>
      <c r="BA103" s="115"/>
      <c r="BB103" s="115"/>
      <c r="BC103" s="115"/>
      <c r="BD103" s="115"/>
      <c r="BE103" s="115"/>
      <c r="BF103" s="115"/>
      <c r="BG103" s="115"/>
      <c r="BH103" s="115"/>
      <c r="BI103" s="116"/>
    </row>
    <row r="104" spans="2:61" ht="12" customHeight="1">
      <c r="B104" s="560">
        <v>-14</v>
      </c>
      <c r="C104" s="561"/>
      <c r="D104" s="562" t="s">
        <v>237</v>
      </c>
      <c r="E104" s="563"/>
      <c r="F104" s="563"/>
      <c r="G104" s="563"/>
      <c r="H104" s="563"/>
      <c r="I104" s="563"/>
      <c r="J104" s="563"/>
      <c r="K104" s="563"/>
      <c r="L104" s="563"/>
      <c r="M104" s="564"/>
      <c r="N104" s="565">
        <f>N102+N101+N100</f>
        <v>0</v>
      </c>
      <c r="O104" s="566"/>
      <c r="P104" s="566"/>
      <c r="Q104" s="566"/>
      <c r="R104" s="558" t="s">
        <v>248</v>
      </c>
      <c r="S104" s="559"/>
      <c r="T104" s="559"/>
      <c r="U104" s="559"/>
      <c r="V104" s="559"/>
      <c r="W104" s="559"/>
      <c r="X104" s="559"/>
      <c r="Y104" s="559"/>
      <c r="Z104" s="559"/>
      <c r="AA104" s="559"/>
      <c r="AB104" s="559"/>
      <c r="AC104" s="559"/>
      <c r="AD104" s="559"/>
      <c r="AE104" s="559"/>
      <c r="AF104" s="559"/>
      <c r="AG104" s="559"/>
      <c r="AH104" s="559"/>
      <c r="AI104" s="559"/>
      <c r="AJ104" s="559"/>
      <c r="AK104" s="497" t="s">
        <v>169</v>
      </c>
      <c r="AL104" s="497"/>
      <c r="AM104" s="497"/>
      <c r="AN104" s="567"/>
      <c r="AO104" s="567"/>
      <c r="AP104" s="567"/>
      <c r="AQ104" s="567"/>
      <c r="AR104" s="497" t="s">
        <v>249</v>
      </c>
      <c r="AS104" s="497"/>
      <c r="AT104" s="497"/>
      <c r="AU104" s="567"/>
      <c r="AV104" s="567"/>
      <c r="AW104" s="567"/>
      <c r="AX104" s="567"/>
      <c r="AY104" s="85"/>
      <c r="AZ104" s="85"/>
      <c r="BA104" s="85"/>
      <c r="BB104" s="85"/>
      <c r="BC104" s="85"/>
      <c r="BD104" s="85"/>
      <c r="BE104" s="85"/>
      <c r="BF104" s="497" t="s">
        <v>239</v>
      </c>
      <c r="BG104" s="497"/>
      <c r="BH104" s="497"/>
      <c r="BI104" s="568"/>
    </row>
    <row r="105" spans="2:61" ht="12" customHeight="1">
      <c r="B105" s="86"/>
      <c r="C105" s="87"/>
      <c r="D105" s="87"/>
      <c r="E105" s="87"/>
      <c r="F105" s="87"/>
      <c r="G105" s="87"/>
      <c r="H105" s="87"/>
      <c r="I105" s="87"/>
      <c r="J105" s="87"/>
      <c r="K105" s="87"/>
      <c r="L105" s="87"/>
      <c r="M105" s="87"/>
      <c r="N105" s="88"/>
      <c r="O105" s="88"/>
      <c r="P105" s="88"/>
      <c r="Q105" s="88"/>
      <c r="R105" s="154"/>
      <c r="S105" s="154"/>
      <c r="T105" s="154"/>
      <c r="U105" s="154"/>
      <c r="V105" s="154"/>
      <c r="W105" s="154"/>
      <c r="X105" s="154"/>
      <c r="Y105" s="154"/>
      <c r="Z105" s="154"/>
      <c r="AA105" s="154"/>
      <c r="AB105" s="154"/>
      <c r="AC105" s="154"/>
      <c r="AD105" s="154"/>
      <c r="AE105" s="154"/>
      <c r="AF105" s="154"/>
      <c r="AG105" s="154"/>
      <c r="AH105" s="154"/>
      <c r="AI105" s="154"/>
      <c r="AJ105" s="154"/>
      <c r="AK105" s="155"/>
      <c r="AL105" s="155"/>
      <c r="AM105" s="155"/>
      <c r="AN105" s="89"/>
      <c r="AO105" s="89"/>
      <c r="AP105" s="89"/>
      <c r="AQ105" s="89"/>
      <c r="AR105" s="155"/>
      <c r="AS105" s="155"/>
      <c r="AT105" s="155"/>
      <c r="AU105" s="89"/>
      <c r="AV105" s="89"/>
      <c r="AW105" s="89"/>
      <c r="AX105" s="89"/>
      <c r="AY105" s="90"/>
      <c r="AZ105" s="90"/>
      <c r="BA105" s="90"/>
      <c r="BB105" s="90"/>
      <c r="BC105" s="90"/>
      <c r="BD105" s="90"/>
      <c r="BE105" s="90"/>
      <c r="BF105" s="150"/>
      <c r="BG105" s="150"/>
      <c r="BH105" s="150"/>
      <c r="BI105" s="91"/>
    </row>
    <row r="106" spans="2:61" ht="12" customHeight="1" thickBot="1">
      <c r="B106" s="587">
        <v>-18</v>
      </c>
      <c r="C106" s="588"/>
      <c r="D106" s="588" t="s">
        <v>253</v>
      </c>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9"/>
      <c r="AA106" s="589"/>
      <c r="AB106" s="589"/>
      <c r="AC106" s="589"/>
      <c r="AD106" s="589"/>
      <c r="AE106" s="589"/>
      <c r="AF106" s="589"/>
      <c r="AG106" s="589"/>
      <c r="AH106" s="589"/>
      <c r="AI106" s="589"/>
      <c r="AJ106" s="589"/>
      <c r="AK106" s="589"/>
      <c r="AL106" s="590" t="s">
        <v>4303</v>
      </c>
      <c r="AM106" s="590"/>
      <c r="AN106" s="590"/>
      <c r="AO106" s="590"/>
      <c r="AP106" s="92"/>
      <c r="AQ106" s="92"/>
      <c r="AR106" s="156"/>
      <c r="AS106" s="156"/>
      <c r="AT106" s="156"/>
      <c r="AU106" s="92"/>
      <c r="AV106" s="590" t="s">
        <v>252</v>
      </c>
      <c r="AW106" s="590"/>
      <c r="AX106" s="590"/>
      <c r="AY106" s="591"/>
      <c r="AZ106" s="591"/>
      <c r="BA106" s="75" t="s">
        <v>87</v>
      </c>
      <c r="BB106" s="577"/>
      <c r="BC106" s="577"/>
      <c r="BD106" s="75" t="s">
        <v>87</v>
      </c>
      <c r="BE106" s="190">
        <v>9</v>
      </c>
      <c r="BF106" s="612">
        <v>139</v>
      </c>
      <c r="BG106" s="612"/>
      <c r="BH106" s="189"/>
      <c r="BI106" s="93"/>
    </row>
    <row r="107" spans="2:61" ht="12" customHeight="1">
      <c r="B107" s="578" t="s">
        <v>599</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79"/>
      <c r="BI107" s="580"/>
    </row>
    <row r="108" spans="2:61" ht="12" customHeight="1">
      <c r="B108" s="581" t="s">
        <v>600</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2"/>
      <c r="AL108" s="582"/>
      <c r="AM108" s="582"/>
      <c r="AN108" s="582"/>
      <c r="AO108" s="582"/>
      <c r="AP108" s="582"/>
      <c r="AQ108" s="582"/>
      <c r="AR108" s="582"/>
      <c r="AS108" s="582"/>
      <c r="AT108" s="582"/>
      <c r="AU108" s="582"/>
      <c r="AV108" s="582"/>
      <c r="AW108" s="582"/>
      <c r="AX108" s="582"/>
      <c r="AY108" s="582"/>
      <c r="AZ108" s="582"/>
      <c r="BA108" s="582"/>
      <c r="BB108" s="582"/>
      <c r="BC108" s="582"/>
      <c r="BD108" s="582"/>
      <c r="BE108" s="582"/>
      <c r="BF108" s="582"/>
      <c r="BG108" s="582"/>
      <c r="BH108" s="582"/>
      <c r="BI108" s="583"/>
    </row>
    <row r="109" spans="2:61" ht="12" customHeight="1">
      <c r="B109" s="584" t="s">
        <v>601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5"/>
      <c r="AL109" s="585"/>
      <c r="AM109" s="585"/>
      <c r="AN109" s="585"/>
      <c r="AO109" s="585"/>
      <c r="AP109" s="585"/>
      <c r="AQ109" s="585"/>
      <c r="AR109" s="585"/>
      <c r="AS109" s="585"/>
      <c r="AT109" s="585"/>
      <c r="AU109" s="585"/>
      <c r="AV109" s="585"/>
      <c r="AW109" s="585"/>
      <c r="AX109" s="585"/>
      <c r="AY109" s="585"/>
      <c r="AZ109" s="585"/>
      <c r="BA109" s="585"/>
      <c r="BB109" s="585"/>
      <c r="BC109" s="585"/>
      <c r="BD109" s="585"/>
      <c r="BE109" s="585"/>
      <c r="BF109" s="585"/>
      <c r="BG109" s="585"/>
      <c r="BH109" s="585"/>
      <c r="BI109" s="586"/>
    </row>
    <row r="110" spans="2:61" ht="12" customHeight="1">
      <c r="B110" s="581" t="s">
        <v>602</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582"/>
      <c r="BI110" s="583"/>
    </row>
    <row r="111" spans="2:61" ht="12" customHeight="1">
      <c r="B111" s="569" t="s">
        <v>250</v>
      </c>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1"/>
    </row>
    <row r="112" spans="2:61" ht="12" customHeight="1">
      <c r="B112" s="572" t="s">
        <v>603</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3"/>
      <c r="AL112" s="573"/>
      <c r="AM112" s="573"/>
      <c r="AN112" s="573"/>
      <c r="AO112" s="573"/>
      <c r="AP112" s="573"/>
      <c r="AQ112" s="573"/>
      <c r="AR112" s="573"/>
      <c r="AS112" s="573"/>
      <c r="AT112" s="573"/>
      <c r="AU112" s="573"/>
      <c r="AV112" s="573"/>
      <c r="AW112" s="573"/>
      <c r="AX112" s="573"/>
      <c r="AY112" s="573"/>
      <c r="AZ112" s="573"/>
      <c r="BA112" s="573"/>
      <c r="BB112" s="573"/>
      <c r="BC112" s="573"/>
      <c r="BD112" s="573"/>
      <c r="BE112" s="573"/>
      <c r="BF112" s="573"/>
      <c r="BG112" s="573"/>
      <c r="BH112" s="573"/>
      <c r="BI112" s="574"/>
    </row>
    <row r="113" spans="2:61" ht="12" customHeight="1">
      <c r="B113" s="575" t="s">
        <v>251</v>
      </c>
      <c r="C113" s="575"/>
      <c r="D113" s="575"/>
      <c r="E113" s="575"/>
      <c r="F113" s="575"/>
      <c r="G113" s="575"/>
      <c r="H113" s="575"/>
      <c r="I113" s="575"/>
      <c r="J113" s="575"/>
      <c r="K113" s="575"/>
      <c r="L113" s="575"/>
      <c r="M113" s="575"/>
      <c r="N113" s="575"/>
      <c r="O113" s="575"/>
      <c r="P113" s="575"/>
      <c r="Q113" s="575"/>
      <c r="R113" s="575"/>
      <c r="S113" s="575"/>
      <c r="T113" s="575"/>
      <c r="U113" s="575"/>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576" t="s">
        <v>587</v>
      </c>
      <c r="BB113" s="576"/>
      <c r="BC113" s="576"/>
      <c r="BD113" s="576"/>
      <c r="BE113" s="576"/>
      <c r="BF113" s="576"/>
      <c r="BG113" s="576"/>
      <c r="BH113" s="63"/>
      <c r="BI113" s="63"/>
    </row>
    <row r="114" spans="2:61" ht="12" customHeight="1">
      <c r="B114" s="575"/>
      <c r="C114" s="575"/>
      <c r="D114" s="575"/>
      <c r="E114" s="575"/>
      <c r="F114" s="575"/>
      <c r="G114" s="575"/>
      <c r="H114" s="575"/>
      <c r="I114" s="575"/>
      <c r="J114" s="575"/>
      <c r="K114" s="575"/>
      <c r="L114" s="575"/>
      <c r="M114" s="575"/>
      <c r="N114" s="575"/>
      <c r="O114" s="575"/>
      <c r="P114" s="575"/>
      <c r="Q114" s="575"/>
      <c r="R114" s="575"/>
      <c r="S114" s="575"/>
      <c r="T114" s="575"/>
      <c r="U114" s="575"/>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576"/>
      <c r="BB114" s="576"/>
      <c r="BC114" s="576"/>
      <c r="BD114" s="576"/>
      <c r="BE114" s="576"/>
      <c r="BF114" s="576"/>
      <c r="BG114" s="576"/>
      <c r="BH114" s="95"/>
      <c r="BI114" s="95"/>
    </row>
  </sheetData>
  <sheetProtection password="C633" sheet="1" objects="1" scenarios="1" formatCells="0" formatColumns="0" formatRows="0" sort="0" autoFilter="0" pivotTables="0"/>
  <mergeCells count="500">
    <mergeCell ref="AQ53:AR53"/>
    <mergeCell ref="AT53:AU53"/>
    <mergeCell ref="AX53:AY53"/>
    <mergeCell ref="B111:BI111"/>
    <mergeCell ref="B112:BI112"/>
    <mergeCell ref="B114:P114"/>
    <mergeCell ref="Q114:U114"/>
    <mergeCell ref="BA114:BG114"/>
    <mergeCell ref="BB106:BC106"/>
    <mergeCell ref="B107:BI107"/>
    <mergeCell ref="B108:BI108"/>
    <mergeCell ref="B109:BI109"/>
    <mergeCell ref="B110:BI110"/>
    <mergeCell ref="B106:C106"/>
    <mergeCell ref="D106:Y106"/>
    <mergeCell ref="Z106:AK106"/>
    <mergeCell ref="AL106:AO106"/>
    <mergeCell ref="AV106:AX106"/>
    <mergeCell ref="AY106:AZ106"/>
    <mergeCell ref="B113:P113"/>
    <mergeCell ref="Q113:U113"/>
    <mergeCell ref="BA113:BG113"/>
    <mergeCell ref="BF106:BG106"/>
    <mergeCell ref="B104:C104"/>
    <mergeCell ref="D104:M104"/>
    <mergeCell ref="N104:Q104"/>
    <mergeCell ref="R104:AJ104"/>
    <mergeCell ref="AK104:AM104"/>
    <mergeCell ref="AN104:AQ104"/>
    <mergeCell ref="AR104:AT104"/>
    <mergeCell ref="AU104:AX104"/>
    <mergeCell ref="BF104:BI104"/>
    <mergeCell ref="AW103:AZ103"/>
    <mergeCell ref="T102:AD102"/>
    <mergeCell ref="AE102:BI102"/>
    <mergeCell ref="B101:C101"/>
    <mergeCell ref="D101:M101"/>
    <mergeCell ref="N101:Q101"/>
    <mergeCell ref="R101:S101"/>
    <mergeCell ref="T101:AD101"/>
    <mergeCell ref="AE101:AN101"/>
    <mergeCell ref="AO101:AQ101"/>
    <mergeCell ref="B103:C103"/>
    <mergeCell ref="D103:M103"/>
    <mergeCell ref="N103:Q103"/>
    <mergeCell ref="R103:Z103"/>
    <mergeCell ref="AA103:AV103"/>
    <mergeCell ref="B98:F98"/>
    <mergeCell ref="G98:BI98"/>
    <mergeCell ref="B99:F99"/>
    <mergeCell ref="G99:BI99"/>
    <mergeCell ref="B100:C100"/>
    <mergeCell ref="D100:M100"/>
    <mergeCell ref="N100:Q100"/>
    <mergeCell ref="R100:S100"/>
    <mergeCell ref="T100:AD100"/>
    <mergeCell ref="AE100:AN100"/>
    <mergeCell ref="AO100:AQ100"/>
    <mergeCell ref="AR100:BE100"/>
    <mergeCell ref="BF100:BI100"/>
    <mergeCell ref="AR101:BE101"/>
    <mergeCell ref="BF101:BI101"/>
    <mergeCell ref="B102:C102"/>
    <mergeCell ref="D102:M102"/>
    <mergeCell ref="N102:Q102"/>
    <mergeCell ref="R102:S102"/>
    <mergeCell ref="BB95:BE95"/>
    <mergeCell ref="BF95:BI95"/>
    <mergeCell ref="B96:AJ96"/>
    <mergeCell ref="BB96:BE96"/>
    <mergeCell ref="BF96:BI96"/>
    <mergeCell ref="B97:F97"/>
    <mergeCell ref="G97:BI97"/>
    <mergeCell ref="S93:AN93"/>
    <mergeCell ref="AZ93:BA93"/>
    <mergeCell ref="BB93:BE93"/>
    <mergeCell ref="BF93:BI93"/>
    <mergeCell ref="S94:AM94"/>
    <mergeCell ref="AZ94:BA94"/>
    <mergeCell ref="BB94:BE94"/>
    <mergeCell ref="BF94:BI94"/>
    <mergeCell ref="B90:F94"/>
    <mergeCell ref="G90:R90"/>
    <mergeCell ref="G91:R94"/>
    <mergeCell ref="AZ91:BA91"/>
    <mergeCell ref="BB91:BE91"/>
    <mergeCell ref="BF91:BI91"/>
    <mergeCell ref="S92:AJ92"/>
    <mergeCell ref="AZ92:BA92"/>
    <mergeCell ref="BB92:BE92"/>
    <mergeCell ref="BF92:BI92"/>
    <mergeCell ref="BB89:BE89"/>
    <mergeCell ref="BF89:BI89"/>
    <mergeCell ref="S90:AX90"/>
    <mergeCell ref="AZ90:BA90"/>
    <mergeCell ref="BB90:BE90"/>
    <mergeCell ref="BF90:BI90"/>
    <mergeCell ref="S91:AJ91"/>
    <mergeCell ref="G85:R88"/>
    <mergeCell ref="S85:AM85"/>
    <mergeCell ref="AZ85:BA85"/>
    <mergeCell ref="BB85:BE85"/>
    <mergeCell ref="BF85:BI85"/>
    <mergeCell ref="S86:AG86"/>
    <mergeCell ref="AZ86:BA86"/>
    <mergeCell ref="BB86:BE86"/>
    <mergeCell ref="BF86:BI86"/>
    <mergeCell ref="S87:AO87"/>
    <mergeCell ref="S82:AG82"/>
    <mergeCell ref="AH82:AW82"/>
    <mergeCell ref="AZ82:BA82"/>
    <mergeCell ref="BB82:BE82"/>
    <mergeCell ref="AZ87:BA87"/>
    <mergeCell ref="BB87:BE87"/>
    <mergeCell ref="BF87:BI87"/>
    <mergeCell ref="S88:AN88"/>
    <mergeCell ref="AZ88:BA88"/>
    <mergeCell ref="BB88:BE88"/>
    <mergeCell ref="BF88:BI88"/>
    <mergeCell ref="B79:F89"/>
    <mergeCell ref="G79:R79"/>
    <mergeCell ref="S79:AT79"/>
    <mergeCell ref="AZ79:BA79"/>
    <mergeCell ref="BB79:BE79"/>
    <mergeCell ref="BF79:BI79"/>
    <mergeCell ref="G80:R80"/>
    <mergeCell ref="S80:AK80"/>
    <mergeCell ref="AZ80:BA80"/>
    <mergeCell ref="BB80:BE80"/>
    <mergeCell ref="BF82:BH82"/>
    <mergeCell ref="BB83:BE83"/>
    <mergeCell ref="BF83:BI83"/>
    <mergeCell ref="G84:R84"/>
    <mergeCell ref="S84:AX84"/>
    <mergeCell ref="AZ84:BA84"/>
    <mergeCell ref="BB84:BE84"/>
    <mergeCell ref="BF84:BI84"/>
    <mergeCell ref="BF80:BI80"/>
    <mergeCell ref="G81:R83"/>
    <mergeCell ref="S81:AK81"/>
    <mergeCell ref="AZ81:BA81"/>
    <mergeCell ref="BB81:BE81"/>
    <mergeCell ref="BF81:BI81"/>
    <mergeCell ref="B78:F78"/>
    <mergeCell ref="G78:R78"/>
    <mergeCell ref="S78:AX78"/>
    <mergeCell ref="AZ78:BA78"/>
    <mergeCell ref="BB78:BE78"/>
    <mergeCell ref="BF78:BI78"/>
    <mergeCell ref="BB76:BE76"/>
    <mergeCell ref="BF76:BI76"/>
    <mergeCell ref="B77:L77"/>
    <mergeCell ref="AX77:BA77"/>
    <mergeCell ref="BB77:BE77"/>
    <mergeCell ref="BF77:BI77"/>
    <mergeCell ref="AV71:AW71"/>
    <mergeCell ref="AY71:BA74"/>
    <mergeCell ref="AF72:AL72"/>
    <mergeCell ref="AN72:AP72"/>
    <mergeCell ref="AR72:AS72"/>
    <mergeCell ref="AV72:AW72"/>
    <mergeCell ref="Q75:AE75"/>
    <mergeCell ref="AF75:AL75"/>
    <mergeCell ref="AN75:AP75"/>
    <mergeCell ref="AR75:AS75"/>
    <mergeCell ref="AV75:AW75"/>
    <mergeCell ref="AY75:BA75"/>
    <mergeCell ref="Q73:AE74"/>
    <mergeCell ref="AF73:AL73"/>
    <mergeCell ref="AN73:AP73"/>
    <mergeCell ref="AR73:AS73"/>
    <mergeCell ref="AV73:AW73"/>
    <mergeCell ref="AF74:AL74"/>
    <mergeCell ref="AN74:AP74"/>
    <mergeCell ref="AR74:AS74"/>
    <mergeCell ref="AV74:AW74"/>
    <mergeCell ref="AV66:AW66"/>
    <mergeCell ref="Q67:AE67"/>
    <mergeCell ref="AF67:AL67"/>
    <mergeCell ref="AN67:AP67"/>
    <mergeCell ref="AR67:AS67"/>
    <mergeCell ref="AV67:AW67"/>
    <mergeCell ref="AY69:BA70"/>
    <mergeCell ref="Q70:AE70"/>
    <mergeCell ref="AF70:AL70"/>
    <mergeCell ref="AN70:AP70"/>
    <mergeCell ref="AR70:AS70"/>
    <mergeCell ref="AV70:AW70"/>
    <mergeCell ref="Q68:AE68"/>
    <mergeCell ref="AF68:AL68"/>
    <mergeCell ref="AN68:AP68"/>
    <mergeCell ref="AR68:AS68"/>
    <mergeCell ref="AV68:AW68"/>
    <mergeCell ref="Q69:AE69"/>
    <mergeCell ref="AF69:AL69"/>
    <mergeCell ref="AN69:AP69"/>
    <mergeCell ref="AR69:AS69"/>
    <mergeCell ref="AV69:AW69"/>
    <mergeCell ref="B65:P75"/>
    <mergeCell ref="Q65:AE65"/>
    <mergeCell ref="AF65:AL65"/>
    <mergeCell ref="AN65:AP65"/>
    <mergeCell ref="AR65:AS65"/>
    <mergeCell ref="Q66:AE66"/>
    <mergeCell ref="AF66:AL66"/>
    <mergeCell ref="AN66:AP66"/>
    <mergeCell ref="AR66:AS66"/>
    <mergeCell ref="Q71:AE72"/>
    <mergeCell ref="AF71:AL71"/>
    <mergeCell ref="AN71:AP71"/>
    <mergeCell ref="AR71:AS71"/>
    <mergeCell ref="AV62:AW62"/>
    <mergeCell ref="Q63:AE63"/>
    <mergeCell ref="AF63:AL63"/>
    <mergeCell ref="AN63:AP63"/>
    <mergeCell ref="AR63:AS63"/>
    <mergeCell ref="AV63:AW63"/>
    <mergeCell ref="Q64:AE64"/>
    <mergeCell ref="AF64:AL64"/>
    <mergeCell ref="AN64:AP64"/>
    <mergeCell ref="AR64:AS64"/>
    <mergeCell ref="AV64:AW64"/>
    <mergeCell ref="B59:L59"/>
    <mergeCell ref="BB59:BE59"/>
    <mergeCell ref="BF59:BI59"/>
    <mergeCell ref="B60:P64"/>
    <mergeCell ref="Q60:AT60"/>
    <mergeCell ref="AX60:BA60"/>
    <mergeCell ref="BB60:BE60"/>
    <mergeCell ref="BF60:BI60"/>
    <mergeCell ref="Q61:AE61"/>
    <mergeCell ref="AF61:AL61"/>
    <mergeCell ref="AN61:AP61"/>
    <mergeCell ref="AR61:AS61"/>
    <mergeCell ref="AV61:AW61"/>
    <mergeCell ref="AY61:BA62"/>
    <mergeCell ref="BB61:BE75"/>
    <mergeCell ref="BF61:BI75"/>
    <mergeCell ref="AY63:BA64"/>
    <mergeCell ref="AV65:AW65"/>
    <mergeCell ref="AY65:BA66"/>
    <mergeCell ref="AY67:BA68"/>
    <mergeCell ref="Q62:AE62"/>
    <mergeCell ref="AF62:AL62"/>
    <mergeCell ref="AN62:AP62"/>
    <mergeCell ref="AR62:AS62"/>
    <mergeCell ref="B57:N57"/>
    <mergeCell ref="AZ57:BA57"/>
    <mergeCell ref="BC57:BE57"/>
    <mergeCell ref="BF57:BI57"/>
    <mergeCell ref="BB58:BE58"/>
    <mergeCell ref="BF58:BI58"/>
    <mergeCell ref="AZ55:BA55"/>
    <mergeCell ref="BC55:BE55"/>
    <mergeCell ref="BF55:BI55"/>
    <mergeCell ref="B56:N56"/>
    <mergeCell ref="O56:AY56"/>
    <mergeCell ref="AZ56:BA56"/>
    <mergeCell ref="BC56:BE56"/>
    <mergeCell ref="BF56:BI56"/>
    <mergeCell ref="O57:AX57"/>
    <mergeCell ref="AG54:AH54"/>
    <mergeCell ref="AJ54:AO54"/>
    <mergeCell ref="AQ54:AR54"/>
    <mergeCell ref="AT54:AU54"/>
    <mergeCell ref="AX54:AY54"/>
    <mergeCell ref="B55:N55"/>
    <mergeCell ref="O55:AS55"/>
    <mergeCell ref="BB51:BE51"/>
    <mergeCell ref="BF51:BI51"/>
    <mergeCell ref="B52:N54"/>
    <mergeCell ref="O52:AU52"/>
    <mergeCell ref="AZ52:BA54"/>
    <mergeCell ref="BC52:BE54"/>
    <mergeCell ref="BF52:BI54"/>
    <mergeCell ref="Z54:AA54"/>
    <mergeCell ref="AC54:AD54"/>
    <mergeCell ref="B51:N51"/>
    <mergeCell ref="O51:AU51"/>
    <mergeCell ref="O54:X54"/>
    <mergeCell ref="O53:X53"/>
    <mergeCell ref="Z53:AA53"/>
    <mergeCell ref="AC53:AD53"/>
    <mergeCell ref="AG53:AH53"/>
    <mergeCell ref="AJ53:AO53"/>
    <mergeCell ref="B49:L49"/>
    <mergeCell ref="B50:L50"/>
    <mergeCell ref="AZ50:BA50"/>
    <mergeCell ref="AZ51:BA51"/>
    <mergeCell ref="BA44:BF44"/>
    <mergeCell ref="B47:BI47"/>
    <mergeCell ref="C48:L48"/>
    <mergeCell ref="M48:U48"/>
    <mergeCell ref="V48:AA48"/>
    <mergeCell ref="AB48:AJ48"/>
    <mergeCell ref="AK48:BI48"/>
    <mergeCell ref="B42:L42"/>
    <mergeCell ref="M42:AW42"/>
    <mergeCell ref="AZ42:BA42"/>
    <mergeCell ref="BC42:BE42"/>
    <mergeCell ref="BF42:BI42"/>
    <mergeCell ref="AX43:BA43"/>
    <mergeCell ref="BB43:BE43"/>
    <mergeCell ref="BF43:BI43"/>
    <mergeCell ref="B40:L40"/>
    <mergeCell ref="M40:AW40"/>
    <mergeCell ref="AZ40:BA40"/>
    <mergeCell ref="BC40:BE40"/>
    <mergeCell ref="BF40:BI40"/>
    <mergeCell ref="B41:L41"/>
    <mergeCell ref="M41:AW41"/>
    <mergeCell ref="AZ41:BA41"/>
    <mergeCell ref="BC41:BE41"/>
    <mergeCell ref="BF41:BI41"/>
    <mergeCell ref="B38:L38"/>
    <mergeCell ref="M38:AW38"/>
    <mergeCell ref="AZ38:BA38"/>
    <mergeCell ref="BC38:BE38"/>
    <mergeCell ref="BF38:BI38"/>
    <mergeCell ref="B39:L39"/>
    <mergeCell ref="M39:AW39"/>
    <mergeCell ref="AZ39:BA39"/>
    <mergeCell ref="BC39:BE39"/>
    <mergeCell ref="BF39:BI39"/>
    <mergeCell ref="B36:BI36"/>
    <mergeCell ref="B37:L37"/>
    <mergeCell ref="M37:AY37"/>
    <mergeCell ref="AZ37:BA37"/>
    <mergeCell ref="BB37:BE37"/>
    <mergeCell ref="BF37:BI37"/>
    <mergeCell ref="B32:BI32"/>
    <mergeCell ref="B33:I33"/>
    <mergeCell ref="J33:BI33"/>
    <mergeCell ref="B34:BI34"/>
    <mergeCell ref="B35:C35"/>
    <mergeCell ref="E35:L35"/>
    <mergeCell ref="B30:E30"/>
    <mergeCell ref="F30:AS30"/>
    <mergeCell ref="AT30:BA30"/>
    <mergeCell ref="BF30:BI30"/>
    <mergeCell ref="B31:M31"/>
    <mergeCell ref="N31:BI31"/>
    <mergeCell ref="C29:AB29"/>
    <mergeCell ref="AC29:AS29"/>
    <mergeCell ref="AT29:AW29"/>
    <mergeCell ref="AX29:BA29"/>
    <mergeCell ref="BB29:BE29"/>
    <mergeCell ref="BF29:BI29"/>
    <mergeCell ref="BC30:BE30"/>
    <mergeCell ref="C28:AB28"/>
    <mergeCell ref="AC28:AS28"/>
    <mergeCell ref="AT28:AW28"/>
    <mergeCell ref="AX28:BA28"/>
    <mergeCell ref="BB28:BE28"/>
    <mergeCell ref="BF28:BI28"/>
    <mergeCell ref="C26:AB26"/>
    <mergeCell ref="AT26:AW26"/>
    <mergeCell ref="AX26:BA26"/>
    <mergeCell ref="BB26:BE26"/>
    <mergeCell ref="BF26:BI26"/>
    <mergeCell ref="C27:AB27"/>
    <mergeCell ref="AT27:AW27"/>
    <mergeCell ref="AX27:BA27"/>
    <mergeCell ref="BB27:BE27"/>
    <mergeCell ref="BF27:BI27"/>
    <mergeCell ref="AC26:AS26"/>
    <mergeCell ref="AC27:AS27"/>
    <mergeCell ref="C25:AB25"/>
    <mergeCell ref="AC25:AS25"/>
    <mergeCell ref="AT25:AW25"/>
    <mergeCell ref="AX25:BA25"/>
    <mergeCell ref="BB25:BE25"/>
    <mergeCell ref="BF25:BI25"/>
    <mergeCell ref="C24:AB24"/>
    <mergeCell ref="AC24:AS24"/>
    <mergeCell ref="AT24:AW24"/>
    <mergeCell ref="AX24:BA24"/>
    <mergeCell ref="BB24:BE24"/>
    <mergeCell ref="BF24:BI24"/>
    <mergeCell ref="C23:AB23"/>
    <mergeCell ref="AC23:AS23"/>
    <mergeCell ref="AT23:AW23"/>
    <mergeCell ref="AX23:BA23"/>
    <mergeCell ref="BB23:BE23"/>
    <mergeCell ref="BF23:BI23"/>
    <mergeCell ref="C22:AB22"/>
    <mergeCell ref="AC22:AS22"/>
    <mergeCell ref="AT22:AW22"/>
    <mergeCell ref="AX22:BA22"/>
    <mergeCell ref="BB22:BE22"/>
    <mergeCell ref="BF22:BI22"/>
    <mergeCell ref="C21:AB21"/>
    <mergeCell ref="AC21:AS21"/>
    <mergeCell ref="AT21:AW21"/>
    <mergeCell ref="AX21:BA21"/>
    <mergeCell ref="BB21:BE21"/>
    <mergeCell ref="BF21:BI21"/>
    <mergeCell ref="C20:AB20"/>
    <mergeCell ref="AC20:AS20"/>
    <mergeCell ref="AT20:AW20"/>
    <mergeCell ref="AX20:BA20"/>
    <mergeCell ref="BB20:BE20"/>
    <mergeCell ref="BF20:BI20"/>
    <mergeCell ref="B16:BI16"/>
    <mergeCell ref="B17:BI17"/>
    <mergeCell ref="B18:AB19"/>
    <mergeCell ref="AC18:AS19"/>
    <mergeCell ref="AT18:BA18"/>
    <mergeCell ref="BB18:BI18"/>
    <mergeCell ref="AT19:AW19"/>
    <mergeCell ref="AX19:BA19"/>
    <mergeCell ref="BB19:BE19"/>
    <mergeCell ref="BF19:BI19"/>
    <mergeCell ref="C15:M15"/>
    <mergeCell ref="N15:Y15"/>
    <mergeCell ref="Z15:AE15"/>
    <mergeCell ref="AG15:AQ15"/>
    <mergeCell ref="AR15:BC15"/>
    <mergeCell ref="BD15:BI15"/>
    <mergeCell ref="B14:C14"/>
    <mergeCell ref="E14:AA14"/>
    <mergeCell ref="AB14:AE14"/>
    <mergeCell ref="AF14:AG14"/>
    <mergeCell ref="AI14:BE14"/>
    <mergeCell ref="BF14:BI14"/>
    <mergeCell ref="B13:C13"/>
    <mergeCell ref="E13:AA13"/>
    <mergeCell ref="AB13:AE13"/>
    <mergeCell ref="AF13:AG13"/>
    <mergeCell ref="AI13:BE13"/>
    <mergeCell ref="BF13:BI13"/>
    <mergeCell ref="B12:C12"/>
    <mergeCell ref="E12:AA12"/>
    <mergeCell ref="AB12:AE12"/>
    <mergeCell ref="AF12:AG12"/>
    <mergeCell ref="AI12:BE12"/>
    <mergeCell ref="BF12:BI12"/>
    <mergeCell ref="BA6:BI6"/>
    <mergeCell ref="B7:C7"/>
    <mergeCell ref="D7:L7"/>
    <mergeCell ref="M7:BI7"/>
    <mergeCell ref="BE5:BF5"/>
    <mergeCell ref="BH5:BI5"/>
    <mergeCell ref="B6:C6"/>
    <mergeCell ref="B11:C11"/>
    <mergeCell ref="E11:AA11"/>
    <mergeCell ref="AB11:AE11"/>
    <mergeCell ref="AF11:AG11"/>
    <mergeCell ref="AI11:BE11"/>
    <mergeCell ref="BF11:BI11"/>
    <mergeCell ref="AI9:BE9"/>
    <mergeCell ref="BF9:BI9"/>
    <mergeCell ref="B10:C10"/>
    <mergeCell ref="E10:AA10"/>
    <mergeCell ref="AB10:AE10"/>
    <mergeCell ref="AF10:AG10"/>
    <mergeCell ref="AI10:BE10"/>
    <mergeCell ref="BF10:BI10"/>
    <mergeCell ref="B8:C8"/>
    <mergeCell ref="E8:L8"/>
    <mergeCell ref="B9:C9"/>
    <mergeCell ref="AV5:AW5"/>
    <mergeCell ref="E9:AA9"/>
    <mergeCell ref="AB9:AE9"/>
    <mergeCell ref="AF9:AG9"/>
    <mergeCell ref="AA6:AL6"/>
    <mergeCell ref="AM6:AP6"/>
    <mergeCell ref="AQ6:AZ6"/>
    <mergeCell ref="D6:J6"/>
    <mergeCell ref="K6:L6"/>
    <mergeCell ref="M6:N6"/>
    <mergeCell ref="O6:P6"/>
    <mergeCell ref="Q6:R6"/>
    <mergeCell ref="S6:T6"/>
    <mergeCell ref="U6:Z6"/>
    <mergeCell ref="AY5:AZ5"/>
    <mergeCell ref="BB5:BC5"/>
    <mergeCell ref="B5:C5"/>
    <mergeCell ref="B1:BI1"/>
    <mergeCell ref="B2:AC2"/>
    <mergeCell ref="AD2:AH2"/>
    <mergeCell ref="AI2:BI2"/>
    <mergeCell ref="B3:BI3"/>
    <mergeCell ref="B4:C4"/>
    <mergeCell ref="D4:H4"/>
    <mergeCell ref="I4:R4"/>
    <mergeCell ref="S4:T4"/>
    <mergeCell ref="U4:AF4"/>
    <mergeCell ref="AG4:AQ4"/>
    <mergeCell ref="AR4:AS4"/>
    <mergeCell ref="AT4:AX4"/>
    <mergeCell ref="AY4:BI4"/>
    <mergeCell ref="AK5:AL5"/>
    <mergeCell ref="AM5:AR5"/>
    <mergeCell ref="D5:J5"/>
    <mergeCell ref="K5:R5"/>
    <mergeCell ref="S5:T5"/>
    <mergeCell ref="U5:W5"/>
    <mergeCell ref="X5:AJ5"/>
    <mergeCell ref="AS5:AT5"/>
  </mergeCells>
  <dataValidations xWindow="734" yWindow="656" count="30">
    <dataValidation allowBlank="1" showInputMessage="1" showErrorMessage="1" prompt="با ثبت شماره تقدیرنامه امتیاز خودکار ثبت می گردد." sqref="AF61:AF75"/>
    <dataValidation allowBlank="1" showInputMessage="1" showErrorMessage="1" prompt="شماره تقدیر نامه ها و تاریخ صدور را ثبت نمایید." sqref="BF61:BI75"/>
    <dataValidation allowBlank="1" showInputMessage="1" showErrorMessage="1" prompt="ملاک تاریخ پایان دوره آموزشی می باشد." sqref="O52"/>
    <dataValidation allowBlank="1" showInputMessage="1" showErrorMessage="1" prompt="کد شرح وظایف را ثبت نمایید." sqref="B10:C14 AF10:AG14"/>
    <dataValidation allowBlank="1" showInputMessage="1" showErrorMessage="1" prompt="درصورت کم بودن اصلاح گرددوبرای همکاران کمتر از 6 ماه اشتغال فرم تکمیل نگردد." sqref="O6:P6"/>
    <dataValidation allowBlank="1" showInputMessage="1" showErrorMessage="1" prompt="در صورت نیاز اصلاح گردد." sqref="K6:L6"/>
    <dataValidation allowBlank="1" showInputMessage="1" showErrorMessage="1" prompt="واحد سازمانی در شیت List درج گردد" sqref="AA6"/>
    <dataValidation allowBlank="1" showInputMessage="1" showErrorMessage="1" prompt="عنوان پست سازمانی مندرج در آخرین حکم پرسنلی   در شیت List ثبت گردد" sqref="K5:R5"/>
    <dataValidation allowBlank="1" showInputMessage="1" showErrorMessage="1" prompt="نام و نام خانوادگی  در شیت List ثبت گردد" sqref="AG4:AQ4"/>
    <dataValidation allowBlank="1" showInputMessage="1" showErrorMessage="1" prompt="کد ملی در شیت List ثبت گردد" sqref="X5:AJ5"/>
    <dataValidation allowBlank="1" showInputMessage="1" showErrorMessage="1" prompt="نوع استخدام در شیت List ثبت گردد" sqref="AQ6:AZ6"/>
    <dataValidation type="textLength" allowBlank="1" showInputMessage="1" showErrorMessage="1" error="کد پرسنلی کمتریا بیشتر از 8 رقمی نمی باشد." prompt="لطفاًدر ثبت کد پرسنلی دقت شوددر غیر اینصورت به سیستم پرسنلی انتقال نخواهد یافت ." sqref="AY4:BI4">
      <formula1>8</formula1>
      <formula2>8</formula2>
    </dataValidation>
    <dataValidation allowBlank="1" showInputMessage="1" showErrorMessage="1" prompt="ارزشیابی شونده به صورت درصد خودش ارزیابی کند." sqref="AT20:AW29"/>
    <dataValidation allowBlank="1" showInputMessage="1" showErrorMessage="1" prompt="ارزشیابی کننده به صورت درصد ارزیابی کند." sqref="AX20:BA29"/>
    <dataValidation allowBlank="1" showInputMessage="1" showErrorMessage="1" prompt="با عنایت به بند (الف-1) امتیاز حداکثر مشخص گرددوجمع امتیازات (الف -2) از 50 بیشتر نباشد." sqref="BB20:BE29"/>
    <dataValidation type="decimal" allowBlank="1" showInputMessage="1" showErrorMessage="1" error="بین امتیازصفرتا پنج ثبت گردد." prompt="امتیازی که ارزشیابی کننده به فعالیت این ردیف با مستندات می دهد" sqref="BF20:BI29">
      <formula1>0</formula1>
      <formula2>5</formula2>
    </dataValidation>
    <dataValidation allowBlank="1" showInputMessage="1" showErrorMessage="1" prompt="عنوان اقدام و فعالیت مورد توافق بند (الف-1) ثبت گردد." sqref="C20:AB29"/>
    <dataValidation allowBlank="1" showInputMessage="1" showErrorMessage="1" prompt="نتیجه اقدام و فعالیت این ردیف درج گردد." sqref="AC20:AC29 AD20:AS25 AD28:AS29"/>
    <dataValidation allowBlank="1" showInputMessage="1" showErrorMessage="1" prompt="کد شرح و ظایف مندرج در شیت شرح وظایف پیشنهادی استخراج و در این ستون ثبت گردد." sqref="B9:C9 AF9:AG9"/>
    <dataValidation allowBlank="1" showInputMessage="1" showErrorMessage="1" prompt="در صورت نبودن شرح وظایف مورد نظردر شیت شرح وظایف ایجاد گردد." sqref="E10:AA14 AI10:BE14"/>
    <dataValidation allowBlank="1" showInputMessage="1" showErrorMessage="1" prompt="ستون درج امتیازات " sqref="AZ37:BA37 AZ78:BA78 AZ84:BA84 AZ90:BA90 AZ51:BA51"/>
    <dataValidation allowBlank="1" showInputMessage="1" showErrorMessage="1" prompt="درسلول زرد رنگ امتیاز دهید." sqref="BI79:BI82 BF38:BF42 BG79:BH81 BF85:BI88 BF91:BI94 BF79:BF82 BG52:BI54 BF52:BF57"/>
    <dataValidation allowBlank="1" showInputMessage="1" showErrorMessage="1" prompt="امتیاز بدون علامت مثبت یا منفی ثبت گردد." sqref="AZ82:BA82"/>
    <dataValidation allowBlank="1" showInputMessage="1" showErrorMessage="1" prompt="جمع ساعات درج گردد." sqref="AZ52"/>
    <dataValidation allowBlank="1" showInputMessage="1" showErrorMessage="1" prompt="نام و نام خانوادگی ارزشیابی کننده را در شیت List  ثبت نمایید." sqref="AE100:AN100"/>
    <dataValidation allowBlank="1" showInputMessage="1" showErrorMessage="1" prompt="نام و نام خانوادگی تایید کننده را در شیت List  ثبت نمایید." sqref="AE101:AN101"/>
    <dataValidation allowBlank="1" showInputMessage="1" showErrorMessage="1" prompt="سمت ارزشیابی کننده را در شیت List  ثبت نمایید." sqref="AR100:BE100"/>
    <dataValidation allowBlank="1" showInputMessage="1" showErrorMessage="1" prompt="سمت تایید کننده را در شیت List  ثبت نمایید." sqref="AR101:BE101"/>
    <dataValidation allowBlank="1" showInputMessage="1" showErrorMessage="1" prompt="ارزشیابی شونده نظر خودرا در این قسمت بنویسد." sqref="AE102:BI102"/>
    <dataValidation allowBlank="1" showInputMessage="1" showErrorMessage="1" prompt="شماره گواهینامه ثبت گردد." sqref="O53:X54 AJ53:AO54"/>
  </dataValidations>
  <printOptions horizontalCentered="1"/>
  <pageMargins left="0.19685039370078741" right="0.19685039370078741" top="0.19685039370078741" bottom="0.19685039370078741" header="0.19685039370078741" footer="0.19685039370078741"/>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B1:BI114"/>
  <sheetViews>
    <sheetView rightToLeft="1" view="pageBreakPreview" zoomScale="130" zoomScaleNormal="160" zoomScaleSheetLayoutView="130" zoomScalePageLayoutView="130" workbookViewId="0">
      <selection activeCell="AG4" sqref="AG4:AQ4"/>
    </sheetView>
  </sheetViews>
  <sheetFormatPr defaultColWidth="9" defaultRowHeight="14.25"/>
  <cols>
    <col min="1" max="1" width="1" style="38" customWidth="1"/>
    <col min="2" max="37" width="1.375" style="38" customWidth="1"/>
    <col min="38" max="38" width="1.25" style="38" customWidth="1"/>
    <col min="39" max="61" width="1.375" style="38" customWidth="1"/>
    <col min="62" max="62" width="0.875" style="38" customWidth="1"/>
    <col min="63" max="16384" width="9" style="38"/>
  </cols>
  <sheetData>
    <row r="1" spans="2:61" ht="15" customHeight="1">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row>
    <row r="2" spans="2:61" ht="18" customHeight="1">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20" t="s">
        <v>213</v>
      </c>
      <c r="AE2" s="220"/>
      <c r="AF2" s="220"/>
      <c r="AG2" s="220"/>
      <c r="AH2" s="220"/>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row>
    <row r="3" spans="2:61" ht="24.95" customHeight="1" thickBot="1">
      <c r="B3" s="222" t="s">
        <v>585</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row>
    <row r="4" spans="2:61" ht="18.95" customHeight="1">
      <c r="B4" s="223">
        <v>-1</v>
      </c>
      <c r="C4" s="224"/>
      <c r="D4" s="225" t="s">
        <v>95</v>
      </c>
      <c r="E4" s="225"/>
      <c r="F4" s="225"/>
      <c r="G4" s="225"/>
      <c r="H4" s="225"/>
      <c r="I4" s="226" t="s">
        <v>96</v>
      </c>
      <c r="J4" s="226"/>
      <c r="K4" s="226"/>
      <c r="L4" s="226"/>
      <c r="M4" s="226"/>
      <c r="N4" s="226"/>
      <c r="O4" s="226"/>
      <c r="P4" s="226"/>
      <c r="Q4" s="226"/>
      <c r="R4" s="227"/>
      <c r="S4" s="228">
        <v>-2</v>
      </c>
      <c r="T4" s="224"/>
      <c r="U4" s="229" t="s">
        <v>216</v>
      </c>
      <c r="V4" s="229"/>
      <c r="W4" s="229"/>
      <c r="X4" s="229"/>
      <c r="Y4" s="229"/>
      <c r="Z4" s="229"/>
      <c r="AA4" s="229"/>
      <c r="AB4" s="229"/>
      <c r="AC4" s="229"/>
      <c r="AD4" s="229"/>
      <c r="AE4" s="229"/>
      <c r="AF4" s="229"/>
      <c r="AG4" s="230" t="str">
        <f>IF(AY4&gt;0,VLOOKUP(AY4,List!C:D,2,0)," ")</f>
        <v xml:space="preserve"> </v>
      </c>
      <c r="AH4" s="230"/>
      <c r="AI4" s="230"/>
      <c r="AJ4" s="230"/>
      <c r="AK4" s="230"/>
      <c r="AL4" s="230"/>
      <c r="AM4" s="230"/>
      <c r="AN4" s="230"/>
      <c r="AO4" s="230"/>
      <c r="AP4" s="230"/>
      <c r="AQ4" s="232"/>
      <c r="AR4" s="228">
        <v>-3</v>
      </c>
      <c r="AS4" s="224"/>
      <c r="AT4" s="225" t="s">
        <v>265</v>
      </c>
      <c r="AU4" s="225"/>
      <c r="AV4" s="225"/>
      <c r="AW4" s="225"/>
      <c r="AX4" s="225"/>
      <c r="AY4" s="233"/>
      <c r="AZ4" s="233"/>
      <c r="BA4" s="233"/>
      <c r="BB4" s="233"/>
      <c r="BC4" s="233"/>
      <c r="BD4" s="233"/>
      <c r="BE4" s="233"/>
      <c r="BF4" s="233"/>
      <c r="BG4" s="233"/>
      <c r="BH4" s="233"/>
      <c r="BI4" s="234"/>
    </row>
    <row r="5" spans="2:61" ht="18.95" customHeight="1">
      <c r="B5" s="217">
        <v>-4</v>
      </c>
      <c r="C5" s="218"/>
      <c r="D5" s="237" t="s">
        <v>191</v>
      </c>
      <c r="E5" s="237"/>
      <c r="F5" s="237"/>
      <c r="G5" s="237"/>
      <c r="H5" s="237"/>
      <c r="I5" s="237"/>
      <c r="J5" s="237"/>
      <c r="K5" s="238" t="str">
        <f>IF(AY4&gt;0,VLOOKUP(AY4,List!C:E,3,0)," ")</f>
        <v xml:space="preserve"> </v>
      </c>
      <c r="L5" s="238"/>
      <c r="M5" s="238"/>
      <c r="N5" s="238"/>
      <c r="O5" s="238"/>
      <c r="P5" s="238"/>
      <c r="Q5" s="238"/>
      <c r="R5" s="239"/>
      <c r="S5" s="235">
        <v>-5</v>
      </c>
      <c r="T5" s="218"/>
      <c r="U5" s="236" t="s">
        <v>264</v>
      </c>
      <c r="V5" s="236"/>
      <c r="W5" s="236"/>
      <c r="X5" s="242" t="str">
        <f>IF(AY4&gt;0,VLOOKUP(AY4,List!C:X,15,0)," ")</f>
        <v xml:space="preserve"> </v>
      </c>
      <c r="Y5" s="242"/>
      <c r="Z5" s="242"/>
      <c r="AA5" s="242"/>
      <c r="AB5" s="242"/>
      <c r="AC5" s="242"/>
      <c r="AD5" s="242"/>
      <c r="AE5" s="242"/>
      <c r="AF5" s="242"/>
      <c r="AG5" s="242"/>
      <c r="AH5" s="242"/>
      <c r="AI5" s="242"/>
      <c r="AJ5" s="243"/>
      <c r="AK5" s="235">
        <v>-6</v>
      </c>
      <c r="AL5" s="218"/>
      <c r="AM5" s="236" t="s">
        <v>196</v>
      </c>
      <c r="AN5" s="236"/>
      <c r="AO5" s="236"/>
      <c r="AP5" s="236"/>
      <c r="AQ5" s="236"/>
      <c r="AR5" s="236"/>
      <c r="AS5" s="216" t="s">
        <v>88</v>
      </c>
      <c r="AT5" s="216"/>
      <c r="AU5" s="1" t="s">
        <v>87</v>
      </c>
      <c r="AV5" s="216" t="s">
        <v>89</v>
      </c>
      <c r="AW5" s="216"/>
      <c r="AX5" s="1" t="s">
        <v>87</v>
      </c>
      <c r="AY5" s="258" t="s">
        <v>4301</v>
      </c>
      <c r="AZ5" s="258"/>
      <c r="BA5" s="1" t="s">
        <v>90</v>
      </c>
      <c r="BB5" s="216" t="s">
        <v>91</v>
      </c>
      <c r="BC5" s="216"/>
      <c r="BD5" s="1" t="s">
        <v>87</v>
      </c>
      <c r="BE5" s="216" t="s">
        <v>92</v>
      </c>
      <c r="BF5" s="216"/>
      <c r="BG5" s="1" t="s">
        <v>87</v>
      </c>
      <c r="BH5" s="593" t="s">
        <v>4304</v>
      </c>
      <c r="BI5" s="594"/>
    </row>
    <row r="6" spans="2:61" s="141" customFormat="1" ht="18.95" customHeight="1">
      <c r="B6" s="217">
        <v>-7</v>
      </c>
      <c r="C6" s="218"/>
      <c r="D6" s="237" t="s">
        <v>193</v>
      </c>
      <c r="E6" s="237"/>
      <c r="F6" s="237"/>
      <c r="G6" s="237"/>
      <c r="H6" s="237"/>
      <c r="I6" s="237"/>
      <c r="J6" s="237"/>
      <c r="K6" s="255">
        <v>0</v>
      </c>
      <c r="L6" s="255"/>
      <c r="M6" s="253" t="s">
        <v>194</v>
      </c>
      <c r="N6" s="253"/>
      <c r="O6" s="256">
        <v>12</v>
      </c>
      <c r="P6" s="256"/>
      <c r="Q6" s="253" t="s">
        <v>195</v>
      </c>
      <c r="R6" s="613"/>
      <c r="S6" s="235">
        <v>-8</v>
      </c>
      <c r="T6" s="218"/>
      <c r="U6" s="257" t="s">
        <v>192</v>
      </c>
      <c r="V6" s="257"/>
      <c r="W6" s="257"/>
      <c r="X6" s="257"/>
      <c r="Y6" s="257"/>
      <c r="Z6" s="257"/>
      <c r="AA6" s="251" t="str">
        <f>IF(AY4&gt;0,VLOOKUP(AY4,List!C:X,16,0)," ")</f>
        <v xml:space="preserve"> </v>
      </c>
      <c r="AB6" s="251"/>
      <c r="AC6" s="251"/>
      <c r="AD6" s="251"/>
      <c r="AE6" s="251"/>
      <c r="AF6" s="251"/>
      <c r="AG6" s="251"/>
      <c r="AH6" s="251"/>
      <c r="AI6" s="251"/>
      <c r="AJ6" s="251"/>
      <c r="AK6" s="251"/>
      <c r="AL6" s="252"/>
      <c r="AM6" s="621" t="s">
        <v>162</v>
      </c>
      <c r="AN6" s="253"/>
      <c r="AO6" s="253"/>
      <c r="AP6" s="253"/>
      <c r="AQ6" s="254" t="str">
        <f>IF(AY4&gt;0,VLOOKUP(AY4,List!C:F,4,0)," ")</f>
        <v xml:space="preserve"> </v>
      </c>
      <c r="AR6" s="254"/>
      <c r="AS6" s="254"/>
      <c r="AT6" s="254"/>
      <c r="AU6" s="254"/>
      <c r="AV6" s="254"/>
      <c r="AW6" s="254"/>
      <c r="AX6" s="254"/>
      <c r="AY6" s="254"/>
      <c r="AZ6" s="254"/>
      <c r="BA6" s="259"/>
      <c r="BB6" s="259"/>
      <c r="BC6" s="259"/>
      <c r="BD6" s="259"/>
      <c r="BE6" s="259"/>
      <c r="BF6" s="259"/>
      <c r="BG6" s="259"/>
      <c r="BH6" s="259"/>
      <c r="BI6" s="260"/>
    </row>
    <row r="7" spans="2:61" s="141" customFormat="1" ht="18.95" customHeight="1">
      <c r="B7" s="261">
        <v>-9</v>
      </c>
      <c r="C7" s="262"/>
      <c r="D7" s="263" t="s">
        <v>197</v>
      </c>
      <c r="E7" s="263"/>
      <c r="F7" s="263"/>
      <c r="G7" s="263"/>
      <c r="H7" s="263"/>
      <c r="I7" s="263"/>
      <c r="J7" s="263"/>
      <c r="K7" s="263"/>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5"/>
    </row>
    <row r="8" spans="2:61" s="141" customFormat="1" ht="18.95" customHeight="1">
      <c r="B8" s="275" t="s">
        <v>198</v>
      </c>
      <c r="C8" s="276"/>
      <c r="D8" s="64" t="s">
        <v>85</v>
      </c>
      <c r="E8" s="276" t="s">
        <v>199</v>
      </c>
      <c r="F8" s="276"/>
      <c r="G8" s="276"/>
      <c r="H8" s="276"/>
      <c r="I8" s="276"/>
      <c r="J8" s="276"/>
      <c r="K8" s="276"/>
      <c r="L8" s="276"/>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6"/>
    </row>
    <row r="9" spans="2:61" ht="18.95" customHeight="1">
      <c r="B9" s="249" t="s">
        <v>273</v>
      </c>
      <c r="C9" s="615"/>
      <c r="D9" s="144"/>
      <c r="E9" s="616" t="s">
        <v>569</v>
      </c>
      <c r="F9" s="616"/>
      <c r="G9" s="616"/>
      <c r="H9" s="616"/>
      <c r="I9" s="616"/>
      <c r="J9" s="616"/>
      <c r="K9" s="616"/>
      <c r="L9" s="616"/>
      <c r="M9" s="616"/>
      <c r="N9" s="616"/>
      <c r="O9" s="616"/>
      <c r="P9" s="616"/>
      <c r="Q9" s="616"/>
      <c r="R9" s="616"/>
      <c r="S9" s="616"/>
      <c r="T9" s="616"/>
      <c r="U9" s="616"/>
      <c r="V9" s="616"/>
      <c r="W9" s="616"/>
      <c r="X9" s="616"/>
      <c r="Y9" s="616"/>
      <c r="Z9" s="616"/>
      <c r="AA9" s="617"/>
      <c r="AB9" s="618" t="s">
        <v>200</v>
      </c>
      <c r="AC9" s="619"/>
      <c r="AD9" s="619"/>
      <c r="AE9" s="619"/>
      <c r="AF9" s="620" t="s">
        <v>273</v>
      </c>
      <c r="AG9" s="615"/>
      <c r="AH9" s="144"/>
      <c r="AI9" s="616" t="s">
        <v>569</v>
      </c>
      <c r="AJ9" s="616"/>
      <c r="AK9" s="616"/>
      <c r="AL9" s="616"/>
      <c r="AM9" s="616"/>
      <c r="AN9" s="616"/>
      <c r="AO9" s="616"/>
      <c r="AP9" s="616"/>
      <c r="AQ9" s="616"/>
      <c r="AR9" s="616"/>
      <c r="AS9" s="616"/>
      <c r="AT9" s="616"/>
      <c r="AU9" s="616"/>
      <c r="AV9" s="616"/>
      <c r="AW9" s="616"/>
      <c r="AX9" s="616"/>
      <c r="AY9" s="616"/>
      <c r="AZ9" s="616"/>
      <c r="BA9" s="616"/>
      <c r="BB9" s="616"/>
      <c r="BC9" s="616"/>
      <c r="BD9" s="616"/>
      <c r="BE9" s="617"/>
      <c r="BF9" s="618" t="s">
        <v>200</v>
      </c>
      <c r="BG9" s="619"/>
      <c r="BH9" s="619"/>
      <c r="BI9" s="626"/>
    </row>
    <row r="10" spans="2:61" ht="18.95" customHeight="1">
      <c r="B10" s="268"/>
      <c r="C10" s="614"/>
      <c r="D10" s="103">
        <v>1</v>
      </c>
      <c r="E10" s="270" t="str">
        <f>IF(B10&gt;0,VLOOKUP(B10,'شرح وظایف  پیشنهادی'!A:D,4,0)," ")</f>
        <v xml:space="preserve"> </v>
      </c>
      <c r="F10" s="270"/>
      <c r="G10" s="270"/>
      <c r="H10" s="270"/>
      <c r="I10" s="270"/>
      <c r="J10" s="270"/>
      <c r="K10" s="270"/>
      <c r="L10" s="270"/>
      <c r="M10" s="270"/>
      <c r="N10" s="270"/>
      <c r="O10" s="270"/>
      <c r="P10" s="270"/>
      <c r="Q10" s="270"/>
      <c r="R10" s="270"/>
      <c r="S10" s="270"/>
      <c r="T10" s="270"/>
      <c r="U10" s="270"/>
      <c r="V10" s="270"/>
      <c r="W10" s="270"/>
      <c r="X10" s="270"/>
      <c r="Y10" s="270"/>
      <c r="Z10" s="270"/>
      <c r="AA10" s="271"/>
      <c r="AB10" s="622" t="s">
        <v>4299</v>
      </c>
      <c r="AC10" s="622"/>
      <c r="AD10" s="622"/>
      <c r="AE10" s="623"/>
      <c r="AF10" s="624"/>
      <c r="AG10" s="614"/>
      <c r="AH10" s="103">
        <v>6</v>
      </c>
      <c r="AI10" s="270" t="str">
        <f>IF(AF10&gt;AB101014,VLOOKUP(AF10,'شرح وظایف  پیشنهادی'!A:D,4,0)," ")</f>
        <v xml:space="preserve"> </v>
      </c>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1"/>
      <c r="BF10" s="622" t="s">
        <v>4299</v>
      </c>
      <c r="BG10" s="622"/>
      <c r="BH10" s="622"/>
      <c r="BI10" s="625"/>
    </row>
    <row r="11" spans="2:61" ht="18.95" customHeight="1">
      <c r="B11" s="268"/>
      <c r="C11" s="614"/>
      <c r="D11" s="103">
        <v>2</v>
      </c>
      <c r="E11" s="270" t="str">
        <f>IF(B11&gt;0,VLOOKUP(B11,'شرح وظایف  پیشنهادی'!A:D,4,0)," ")</f>
        <v xml:space="preserve"> </v>
      </c>
      <c r="F11" s="270"/>
      <c r="G11" s="270"/>
      <c r="H11" s="270"/>
      <c r="I11" s="270"/>
      <c r="J11" s="270"/>
      <c r="K11" s="270"/>
      <c r="L11" s="270"/>
      <c r="M11" s="270"/>
      <c r="N11" s="270"/>
      <c r="O11" s="270"/>
      <c r="P11" s="270"/>
      <c r="Q11" s="270"/>
      <c r="R11" s="270"/>
      <c r="S11" s="270"/>
      <c r="T11" s="270"/>
      <c r="U11" s="270"/>
      <c r="V11" s="270"/>
      <c r="W11" s="270"/>
      <c r="X11" s="270"/>
      <c r="Y11" s="270"/>
      <c r="Z11" s="270"/>
      <c r="AA11" s="271"/>
      <c r="AB11" s="622" t="s">
        <v>4299</v>
      </c>
      <c r="AC11" s="622"/>
      <c r="AD11" s="622"/>
      <c r="AE11" s="623"/>
      <c r="AF11" s="624"/>
      <c r="AG11" s="614"/>
      <c r="AH11" s="103">
        <v>7</v>
      </c>
      <c r="AI11" s="270" t="str">
        <f>IF(AF11&gt;AB101015,VLOOKUP(AF11,'شرح وظایف  پیشنهادی'!A:D,4,0)," ")</f>
        <v xml:space="preserve"> </v>
      </c>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1"/>
      <c r="BF11" s="622" t="s">
        <v>4299</v>
      </c>
      <c r="BG11" s="622"/>
      <c r="BH11" s="622"/>
      <c r="BI11" s="625"/>
    </row>
    <row r="12" spans="2:61" ht="18.95" customHeight="1">
      <c r="B12" s="268"/>
      <c r="C12" s="614"/>
      <c r="D12" s="103">
        <v>3</v>
      </c>
      <c r="E12" s="270" t="str">
        <f>IF(B12&gt;0,VLOOKUP(B12,'شرح وظایف  پیشنهادی'!A:D,4,0)," ")</f>
        <v xml:space="preserve"> </v>
      </c>
      <c r="F12" s="270"/>
      <c r="G12" s="270"/>
      <c r="H12" s="270"/>
      <c r="I12" s="270"/>
      <c r="J12" s="270"/>
      <c r="K12" s="270"/>
      <c r="L12" s="270"/>
      <c r="M12" s="270"/>
      <c r="N12" s="270"/>
      <c r="O12" s="270"/>
      <c r="P12" s="270"/>
      <c r="Q12" s="270"/>
      <c r="R12" s="270"/>
      <c r="S12" s="270"/>
      <c r="T12" s="270"/>
      <c r="U12" s="270"/>
      <c r="V12" s="270"/>
      <c r="W12" s="270"/>
      <c r="X12" s="270"/>
      <c r="Y12" s="270"/>
      <c r="Z12" s="270"/>
      <c r="AA12" s="271"/>
      <c r="AB12" s="622" t="s">
        <v>4299</v>
      </c>
      <c r="AC12" s="622"/>
      <c r="AD12" s="622"/>
      <c r="AE12" s="623"/>
      <c r="AF12" s="624"/>
      <c r="AG12" s="614"/>
      <c r="AH12" s="103">
        <v>8</v>
      </c>
      <c r="AI12" s="270" t="str">
        <f>IF(AF12&gt;AB101016,VLOOKUP(AF12,'شرح وظایف  پیشنهادی'!A:D,4,0)," ")</f>
        <v xml:space="preserve"> </v>
      </c>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1"/>
      <c r="BF12" s="622" t="s">
        <v>4299</v>
      </c>
      <c r="BG12" s="622"/>
      <c r="BH12" s="622"/>
      <c r="BI12" s="625"/>
    </row>
    <row r="13" spans="2:61" ht="18.95" customHeight="1">
      <c r="B13" s="268"/>
      <c r="C13" s="614"/>
      <c r="D13" s="103">
        <v>4</v>
      </c>
      <c r="E13" s="270" t="str">
        <f>IF(B13&gt;0,VLOOKUP(B13,'شرح وظایف  پیشنهادی'!A:D,4,0)," ")</f>
        <v xml:space="preserve"> </v>
      </c>
      <c r="F13" s="270"/>
      <c r="G13" s="270"/>
      <c r="H13" s="270"/>
      <c r="I13" s="270"/>
      <c r="J13" s="270"/>
      <c r="K13" s="270"/>
      <c r="L13" s="270"/>
      <c r="M13" s="270"/>
      <c r="N13" s="270"/>
      <c r="O13" s="270"/>
      <c r="P13" s="270"/>
      <c r="Q13" s="270"/>
      <c r="R13" s="270"/>
      <c r="S13" s="270"/>
      <c r="T13" s="270"/>
      <c r="U13" s="270"/>
      <c r="V13" s="270"/>
      <c r="W13" s="270"/>
      <c r="X13" s="270"/>
      <c r="Y13" s="270"/>
      <c r="Z13" s="270"/>
      <c r="AA13" s="271"/>
      <c r="AB13" s="622" t="s">
        <v>4299</v>
      </c>
      <c r="AC13" s="622"/>
      <c r="AD13" s="622"/>
      <c r="AE13" s="623"/>
      <c r="AF13" s="624"/>
      <c r="AG13" s="614"/>
      <c r="AH13" s="103">
        <v>9</v>
      </c>
      <c r="AI13" s="270" t="str">
        <f>IF(AF13&gt;AB101017,VLOOKUP(AF13,'شرح وظایف  پیشنهادی'!A:D,4,0)," ")</f>
        <v xml:space="preserve"> </v>
      </c>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1"/>
      <c r="BF13" s="622" t="s">
        <v>4299</v>
      </c>
      <c r="BG13" s="622"/>
      <c r="BH13" s="622"/>
      <c r="BI13" s="625"/>
    </row>
    <row r="14" spans="2:61" ht="18.95" customHeight="1">
      <c r="B14" s="268"/>
      <c r="C14" s="614"/>
      <c r="D14" s="103">
        <v>5</v>
      </c>
      <c r="E14" s="270" t="str">
        <f>IF(B14&gt;0,VLOOKUP(B14,'شرح وظایف  پیشنهادی'!A:D,4,0)," ")</f>
        <v xml:space="preserve"> </v>
      </c>
      <c r="F14" s="270"/>
      <c r="G14" s="270"/>
      <c r="H14" s="270"/>
      <c r="I14" s="270"/>
      <c r="J14" s="270"/>
      <c r="K14" s="270"/>
      <c r="L14" s="270"/>
      <c r="M14" s="270"/>
      <c r="N14" s="270"/>
      <c r="O14" s="270"/>
      <c r="P14" s="270"/>
      <c r="Q14" s="270"/>
      <c r="R14" s="270"/>
      <c r="S14" s="270"/>
      <c r="T14" s="270"/>
      <c r="U14" s="270"/>
      <c r="V14" s="270"/>
      <c r="W14" s="270"/>
      <c r="X14" s="270"/>
      <c r="Y14" s="270"/>
      <c r="Z14" s="270"/>
      <c r="AA14" s="271"/>
      <c r="AB14" s="622" t="s">
        <v>4299</v>
      </c>
      <c r="AC14" s="622"/>
      <c r="AD14" s="622"/>
      <c r="AE14" s="623"/>
      <c r="AF14" s="624"/>
      <c r="AG14" s="614"/>
      <c r="AH14" s="104">
        <v>10</v>
      </c>
      <c r="AI14" s="270" t="str">
        <f>IF(AF14&gt;AB101018,VLOOKUP(AF14,'شرح وظایف  پیشنهادی'!A:D,4,0)," ")</f>
        <v xml:space="preserve"> </v>
      </c>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1"/>
      <c r="BF14" s="622" t="s">
        <v>4299</v>
      </c>
      <c r="BG14" s="622"/>
      <c r="BH14" s="622"/>
      <c r="BI14" s="625"/>
    </row>
    <row r="15" spans="2:61" ht="18.95" customHeight="1">
      <c r="B15" s="41"/>
      <c r="C15" s="279" t="s">
        <v>201</v>
      </c>
      <c r="D15" s="279"/>
      <c r="E15" s="279"/>
      <c r="F15" s="279"/>
      <c r="G15" s="279"/>
      <c r="H15" s="279"/>
      <c r="I15" s="279"/>
      <c r="J15" s="279"/>
      <c r="K15" s="279"/>
      <c r="L15" s="279"/>
      <c r="M15" s="279"/>
      <c r="N15" s="278" t="str">
        <f>IF(AY4&gt;0,VLOOKUP(AY4,List!C:X,18,0)," ")</f>
        <v xml:space="preserve"> </v>
      </c>
      <c r="O15" s="278"/>
      <c r="P15" s="278"/>
      <c r="Q15" s="278"/>
      <c r="R15" s="278"/>
      <c r="S15" s="278"/>
      <c r="T15" s="278"/>
      <c r="U15" s="278"/>
      <c r="V15" s="278"/>
      <c r="W15" s="278"/>
      <c r="X15" s="278"/>
      <c r="Y15" s="278"/>
      <c r="Z15" s="279" t="s">
        <v>203</v>
      </c>
      <c r="AA15" s="279"/>
      <c r="AB15" s="279"/>
      <c r="AC15" s="279"/>
      <c r="AD15" s="279"/>
      <c r="AE15" s="279"/>
      <c r="AF15" s="42"/>
      <c r="AG15" s="279" t="s">
        <v>202</v>
      </c>
      <c r="AH15" s="279"/>
      <c r="AI15" s="279"/>
      <c r="AJ15" s="279"/>
      <c r="AK15" s="279"/>
      <c r="AL15" s="279"/>
      <c r="AM15" s="279"/>
      <c r="AN15" s="279"/>
      <c r="AO15" s="279"/>
      <c r="AP15" s="279"/>
      <c r="AQ15" s="279"/>
      <c r="AR15" s="278" t="str">
        <f>AG4</f>
        <v xml:space="preserve"> </v>
      </c>
      <c r="AS15" s="278"/>
      <c r="AT15" s="278"/>
      <c r="AU15" s="278"/>
      <c r="AV15" s="278"/>
      <c r="AW15" s="278"/>
      <c r="AX15" s="278"/>
      <c r="AY15" s="278"/>
      <c r="AZ15" s="278"/>
      <c r="BA15" s="278"/>
      <c r="BB15" s="278"/>
      <c r="BC15" s="278"/>
      <c r="BD15" s="279" t="s">
        <v>203</v>
      </c>
      <c r="BE15" s="279"/>
      <c r="BF15" s="279"/>
      <c r="BG15" s="279"/>
      <c r="BH15" s="279"/>
      <c r="BI15" s="280"/>
    </row>
    <row r="16" spans="2:61" ht="18.95" customHeight="1">
      <c r="B16" s="281" t="s">
        <v>204</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3"/>
    </row>
    <row r="17" spans="2:61" ht="18.95" customHeight="1">
      <c r="B17" s="284" t="s">
        <v>567</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6"/>
    </row>
    <row r="18" spans="2:61" ht="18.95" customHeight="1">
      <c r="B18" s="627" t="s">
        <v>205</v>
      </c>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351"/>
      <c r="AC18" s="631" t="s">
        <v>206</v>
      </c>
      <c r="AD18" s="279"/>
      <c r="AE18" s="279"/>
      <c r="AF18" s="279"/>
      <c r="AG18" s="279"/>
      <c r="AH18" s="279"/>
      <c r="AI18" s="279"/>
      <c r="AJ18" s="279"/>
      <c r="AK18" s="279"/>
      <c r="AL18" s="279"/>
      <c r="AM18" s="279"/>
      <c r="AN18" s="279"/>
      <c r="AO18" s="279"/>
      <c r="AP18" s="279"/>
      <c r="AQ18" s="279"/>
      <c r="AR18" s="279"/>
      <c r="AS18" s="351"/>
      <c r="AT18" s="294" t="s">
        <v>207</v>
      </c>
      <c r="AU18" s="295"/>
      <c r="AV18" s="295"/>
      <c r="AW18" s="295"/>
      <c r="AX18" s="295"/>
      <c r="AY18" s="295"/>
      <c r="AZ18" s="295"/>
      <c r="BA18" s="296"/>
      <c r="BB18" s="294" t="s">
        <v>208</v>
      </c>
      <c r="BC18" s="295"/>
      <c r="BD18" s="295"/>
      <c r="BE18" s="295"/>
      <c r="BF18" s="295"/>
      <c r="BG18" s="295"/>
      <c r="BH18" s="295"/>
      <c r="BI18" s="633"/>
    </row>
    <row r="19" spans="2:61" ht="18.95" customHeight="1">
      <c r="B19" s="628"/>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30"/>
      <c r="AC19" s="632"/>
      <c r="AD19" s="629"/>
      <c r="AE19" s="629"/>
      <c r="AF19" s="629"/>
      <c r="AG19" s="629"/>
      <c r="AH19" s="629"/>
      <c r="AI19" s="629"/>
      <c r="AJ19" s="629"/>
      <c r="AK19" s="629"/>
      <c r="AL19" s="629"/>
      <c r="AM19" s="629"/>
      <c r="AN19" s="629"/>
      <c r="AO19" s="629"/>
      <c r="AP19" s="629"/>
      <c r="AQ19" s="629"/>
      <c r="AR19" s="629"/>
      <c r="AS19" s="630"/>
      <c r="AT19" s="300" t="s">
        <v>209</v>
      </c>
      <c r="AU19" s="300"/>
      <c r="AV19" s="300"/>
      <c r="AW19" s="300"/>
      <c r="AX19" s="300" t="s">
        <v>210</v>
      </c>
      <c r="AY19" s="300"/>
      <c r="AZ19" s="300"/>
      <c r="BA19" s="300"/>
      <c r="BB19" s="300" t="s">
        <v>211</v>
      </c>
      <c r="BC19" s="300"/>
      <c r="BD19" s="300"/>
      <c r="BE19" s="300"/>
      <c r="BF19" s="300" t="s">
        <v>212</v>
      </c>
      <c r="BG19" s="300"/>
      <c r="BH19" s="300"/>
      <c r="BI19" s="301"/>
    </row>
    <row r="20" spans="2:61" ht="18.95" customHeight="1">
      <c r="B20" s="43">
        <v>1</v>
      </c>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3"/>
      <c r="AD20" s="304"/>
      <c r="AE20" s="304"/>
      <c r="AF20" s="304"/>
      <c r="AG20" s="304"/>
      <c r="AH20" s="304"/>
      <c r="AI20" s="304"/>
      <c r="AJ20" s="304"/>
      <c r="AK20" s="304"/>
      <c r="AL20" s="304"/>
      <c r="AM20" s="304"/>
      <c r="AN20" s="304"/>
      <c r="AO20" s="304"/>
      <c r="AP20" s="304"/>
      <c r="AQ20" s="304"/>
      <c r="AR20" s="304"/>
      <c r="AS20" s="305"/>
      <c r="AT20" s="306">
        <v>100</v>
      </c>
      <c r="AU20" s="306"/>
      <c r="AV20" s="306"/>
      <c r="AW20" s="306"/>
      <c r="AX20" s="300">
        <f>BF20*100/BB20</f>
        <v>0</v>
      </c>
      <c r="AY20" s="300"/>
      <c r="AZ20" s="300"/>
      <c r="BA20" s="300"/>
      <c r="BB20" s="300">
        <v>5</v>
      </c>
      <c r="BC20" s="300"/>
      <c r="BD20" s="300"/>
      <c r="BE20" s="300"/>
      <c r="BF20" s="309"/>
      <c r="BG20" s="309"/>
      <c r="BH20" s="309"/>
      <c r="BI20" s="310"/>
    </row>
    <row r="21" spans="2:61" ht="18.95" customHeight="1">
      <c r="B21" s="43">
        <v>2</v>
      </c>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3"/>
      <c r="AD21" s="304"/>
      <c r="AE21" s="304"/>
      <c r="AF21" s="304"/>
      <c r="AG21" s="304"/>
      <c r="AH21" s="304"/>
      <c r="AI21" s="304"/>
      <c r="AJ21" s="304"/>
      <c r="AK21" s="304"/>
      <c r="AL21" s="304"/>
      <c r="AM21" s="304"/>
      <c r="AN21" s="304"/>
      <c r="AO21" s="304"/>
      <c r="AP21" s="304"/>
      <c r="AQ21" s="304"/>
      <c r="AR21" s="304"/>
      <c r="AS21" s="305"/>
      <c r="AT21" s="306">
        <v>100</v>
      </c>
      <c r="AU21" s="306"/>
      <c r="AV21" s="306"/>
      <c r="AW21" s="306"/>
      <c r="AX21" s="300">
        <f t="shared" ref="AX21:AX29" si="0">BF21*100/BB21</f>
        <v>0</v>
      </c>
      <c r="AY21" s="300"/>
      <c r="AZ21" s="300"/>
      <c r="BA21" s="300"/>
      <c r="BB21" s="300">
        <v>5</v>
      </c>
      <c r="BC21" s="300"/>
      <c r="BD21" s="300"/>
      <c r="BE21" s="300"/>
      <c r="BF21" s="309"/>
      <c r="BG21" s="309"/>
      <c r="BH21" s="309"/>
      <c r="BI21" s="310"/>
    </row>
    <row r="22" spans="2:61" ht="18.95" customHeight="1">
      <c r="B22" s="43">
        <v>3</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3"/>
      <c r="AD22" s="304"/>
      <c r="AE22" s="304"/>
      <c r="AF22" s="304"/>
      <c r="AG22" s="304"/>
      <c r="AH22" s="304"/>
      <c r="AI22" s="304"/>
      <c r="AJ22" s="304"/>
      <c r="AK22" s="304"/>
      <c r="AL22" s="304"/>
      <c r="AM22" s="304"/>
      <c r="AN22" s="304"/>
      <c r="AO22" s="304"/>
      <c r="AP22" s="304"/>
      <c r="AQ22" s="304"/>
      <c r="AR22" s="304"/>
      <c r="AS22" s="305"/>
      <c r="AT22" s="306">
        <v>100</v>
      </c>
      <c r="AU22" s="306"/>
      <c r="AV22" s="306"/>
      <c r="AW22" s="306"/>
      <c r="AX22" s="300">
        <f t="shared" si="0"/>
        <v>0</v>
      </c>
      <c r="AY22" s="300"/>
      <c r="AZ22" s="300"/>
      <c r="BA22" s="300"/>
      <c r="BB22" s="300">
        <v>5</v>
      </c>
      <c r="BC22" s="300"/>
      <c r="BD22" s="300"/>
      <c r="BE22" s="300"/>
      <c r="BF22" s="309"/>
      <c r="BG22" s="309"/>
      <c r="BH22" s="309"/>
      <c r="BI22" s="310"/>
    </row>
    <row r="23" spans="2:61" ht="18.95" customHeight="1">
      <c r="B23" s="43">
        <v>4</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3"/>
      <c r="AD23" s="304"/>
      <c r="AE23" s="304"/>
      <c r="AF23" s="304"/>
      <c r="AG23" s="304"/>
      <c r="AH23" s="304"/>
      <c r="AI23" s="304"/>
      <c r="AJ23" s="304"/>
      <c r="AK23" s="304"/>
      <c r="AL23" s="304"/>
      <c r="AM23" s="304"/>
      <c r="AN23" s="304"/>
      <c r="AO23" s="304"/>
      <c r="AP23" s="304"/>
      <c r="AQ23" s="304"/>
      <c r="AR23" s="304"/>
      <c r="AS23" s="305"/>
      <c r="AT23" s="306">
        <v>100</v>
      </c>
      <c r="AU23" s="306"/>
      <c r="AV23" s="306"/>
      <c r="AW23" s="306"/>
      <c r="AX23" s="300">
        <f t="shared" si="0"/>
        <v>0</v>
      </c>
      <c r="AY23" s="300"/>
      <c r="AZ23" s="300"/>
      <c r="BA23" s="300"/>
      <c r="BB23" s="300">
        <v>5</v>
      </c>
      <c r="BC23" s="300"/>
      <c r="BD23" s="300"/>
      <c r="BE23" s="300"/>
      <c r="BF23" s="309"/>
      <c r="BG23" s="309"/>
      <c r="BH23" s="309"/>
      <c r="BI23" s="310"/>
    </row>
    <row r="24" spans="2:61" ht="18.95" customHeight="1">
      <c r="B24" s="43">
        <v>5</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3"/>
      <c r="AD24" s="304"/>
      <c r="AE24" s="304"/>
      <c r="AF24" s="304"/>
      <c r="AG24" s="304"/>
      <c r="AH24" s="304"/>
      <c r="AI24" s="304"/>
      <c r="AJ24" s="304"/>
      <c r="AK24" s="304"/>
      <c r="AL24" s="304"/>
      <c r="AM24" s="304"/>
      <c r="AN24" s="304"/>
      <c r="AO24" s="304"/>
      <c r="AP24" s="304"/>
      <c r="AQ24" s="304"/>
      <c r="AR24" s="304"/>
      <c r="AS24" s="305"/>
      <c r="AT24" s="306">
        <v>100</v>
      </c>
      <c r="AU24" s="306"/>
      <c r="AV24" s="306"/>
      <c r="AW24" s="306"/>
      <c r="AX24" s="300">
        <f t="shared" si="0"/>
        <v>0</v>
      </c>
      <c r="AY24" s="300"/>
      <c r="AZ24" s="300"/>
      <c r="BA24" s="300"/>
      <c r="BB24" s="300">
        <v>5</v>
      </c>
      <c r="BC24" s="300"/>
      <c r="BD24" s="300"/>
      <c r="BE24" s="300"/>
      <c r="BF24" s="309"/>
      <c r="BG24" s="309"/>
      <c r="BH24" s="309"/>
      <c r="BI24" s="310"/>
    </row>
    <row r="25" spans="2:61" ht="18.95" customHeight="1">
      <c r="B25" s="43">
        <v>6</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3"/>
      <c r="AD25" s="304"/>
      <c r="AE25" s="304"/>
      <c r="AF25" s="304"/>
      <c r="AG25" s="304"/>
      <c r="AH25" s="304"/>
      <c r="AI25" s="304"/>
      <c r="AJ25" s="304"/>
      <c r="AK25" s="304"/>
      <c r="AL25" s="304"/>
      <c r="AM25" s="304"/>
      <c r="AN25" s="304"/>
      <c r="AO25" s="304"/>
      <c r="AP25" s="304"/>
      <c r="AQ25" s="304"/>
      <c r="AR25" s="304"/>
      <c r="AS25" s="305"/>
      <c r="AT25" s="306">
        <v>100</v>
      </c>
      <c r="AU25" s="306"/>
      <c r="AV25" s="306"/>
      <c r="AW25" s="306"/>
      <c r="AX25" s="300">
        <f t="shared" si="0"/>
        <v>0</v>
      </c>
      <c r="AY25" s="300"/>
      <c r="AZ25" s="300"/>
      <c r="BA25" s="300"/>
      <c r="BB25" s="300">
        <v>5</v>
      </c>
      <c r="BC25" s="300"/>
      <c r="BD25" s="300"/>
      <c r="BE25" s="300"/>
      <c r="BF25" s="309"/>
      <c r="BG25" s="309"/>
      <c r="BH25" s="309"/>
      <c r="BI25" s="310"/>
    </row>
    <row r="26" spans="2:61" ht="18.95" customHeight="1">
      <c r="B26" s="43">
        <v>7</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3"/>
      <c r="AD26" s="304"/>
      <c r="AE26" s="304"/>
      <c r="AF26" s="304"/>
      <c r="AG26" s="304"/>
      <c r="AH26" s="304"/>
      <c r="AI26" s="304"/>
      <c r="AJ26" s="304"/>
      <c r="AK26" s="304"/>
      <c r="AL26" s="304"/>
      <c r="AM26" s="304"/>
      <c r="AN26" s="304"/>
      <c r="AO26" s="304"/>
      <c r="AP26" s="304"/>
      <c r="AQ26" s="304"/>
      <c r="AR26" s="304"/>
      <c r="AS26" s="305"/>
      <c r="AT26" s="306">
        <v>100</v>
      </c>
      <c r="AU26" s="306"/>
      <c r="AV26" s="306"/>
      <c r="AW26" s="306"/>
      <c r="AX26" s="300">
        <f t="shared" si="0"/>
        <v>0</v>
      </c>
      <c r="AY26" s="300"/>
      <c r="AZ26" s="300"/>
      <c r="BA26" s="300"/>
      <c r="BB26" s="300">
        <v>5</v>
      </c>
      <c r="BC26" s="300"/>
      <c r="BD26" s="300"/>
      <c r="BE26" s="300"/>
      <c r="BF26" s="309"/>
      <c r="BG26" s="309"/>
      <c r="BH26" s="309"/>
      <c r="BI26" s="310"/>
    </row>
    <row r="27" spans="2:61" ht="18.95" customHeight="1">
      <c r="B27" s="43">
        <v>8</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3"/>
      <c r="AD27" s="304"/>
      <c r="AE27" s="304"/>
      <c r="AF27" s="304"/>
      <c r="AG27" s="304"/>
      <c r="AH27" s="304"/>
      <c r="AI27" s="304"/>
      <c r="AJ27" s="304"/>
      <c r="AK27" s="304"/>
      <c r="AL27" s="304"/>
      <c r="AM27" s="304"/>
      <c r="AN27" s="304"/>
      <c r="AO27" s="304"/>
      <c r="AP27" s="304"/>
      <c r="AQ27" s="304"/>
      <c r="AR27" s="304"/>
      <c r="AS27" s="305"/>
      <c r="AT27" s="306">
        <v>100</v>
      </c>
      <c r="AU27" s="306"/>
      <c r="AV27" s="306"/>
      <c r="AW27" s="306"/>
      <c r="AX27" s="300">
        <f t="shared" si="0"/>
        <v>0</v>
      </c>
      <c r="AY27" s="300"/>
      <c r="AZ27" s="300"/>
      <c r="BA27" s="300"/>
      <c r="BB27" s="300">
        <v>5</v>
      </c>
      <c r="BC27" s="300"/>
      <c r="BD27" s="300"/>
      <c r="BE27" s="300"/>
      <c r="BF27" s="309"/>
      <c r="BG27" s="309"/>
      <c r="BH27" s="309"/>
      <c r="BI27" s="310"/>
    </row>
    <row r="28" spans="2:61" ht="18.95" customHeight="1">
      <c r="B28" s="43">
        <v>9</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3"/>
      <c r="AD28" s="304"/>
      <c r="AE28" s="304"/>
      <c r="AF28" s="304"/>
      <c r="AG28" s="304"/>
      <c r="AH28" s="304"/>
      <c r="AI28" s="304"/>
      <c r="AJ28" s="304"/>
      <c r="AK28" s="304"/>
      <c r="AL28" s="304"/>
      <c r="AM28" s="304"/>
      <c r="AN28" s="304"/>
      <c r="AO28" s="304"/>
      <c r="AP28" s="304"/>
      <c r="AQ28" s="304"/>
      <c r="AR28" s="304"/>
      <c r="AS28" s="305"/>
      <c r="AT28" s="306">
        <v>100</v>
      </c>
      <c r="AU28" s="306"/>
      <c r="AV28" s="306"/>
      <c r="AW28" s="306"/>
      <c r="AX28" s="300">
        <f t="shared" si="0"/>
        <v>0</v>
      </c>
      <c r="AY28" s="300"/>
      <c r="AZ28" s="300"/>
      <c r="BA28" s="300"/>
      <c r="BB28" s="300">
        <v>5</v>
      </c>
      <c r="BC28" s="300"/>
      <c r="BD28" s="300"/>
      <c r="BE28" s="300"/>
      <c r="BF28" s="309"/>
      <c r="BG28" s="309"/>
      <c r="BH28" s="309"/>
      <c r="BI28" s="310"/>
    </row>
    <row r="29" spans="2:61" ht="18.95" customHeight="1">
      <c r="B29" s="43">
        <v>10</v>
      </c>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3"/>
      <c r="AD29" s="304"/>
      <c r="AE29" s="304"/>
      <c r="AF29" s="304"/>
      <c r="AG29" s="304"/>
      <c r="AH29" s="304"/>
      <c r="AI29" s="304"/>
      <c r="AJ29" s="304"/>
      <c r="AK29" s="304"/>
      <c r="AL29" s="304"/>
      <c r="AM29" s="304"/>
      <c r="AN29" s="304"/>
      <c r="AO29" s="304"/>
      <c r="AP29" s="304"/>
      <c r="AQ29" s="304"/>
      <c r="AR29" s="304"/>
      <c r="AS29" s="305"/>
      <c r="AT29" s="306">
        <v>100</v>
      </c>
      <c r="AU29" s="306"/>
      <c r="AV29" s="306"/>
      <c r="AW29" s="306"/>
      <c r="AX29" s="300">
        <f t="shared" si="0"/>
        <v>0</v>
      </c>
      <c r="AY29" s="300"/>
      <c r="AZ29" s="300"/>
      <c r="BA29" s="300"/>
      <c r="BB29" s="300">
        <v>5</v>
      </c>
      <c r="BC29" s="300"/>
      <c r="BD29" s="300"/>
      <c r="BE29" s="300"/>
      <c r="BF29" s="309"/>
      <c r="BG29" s="309"/>
      <c r="BH29" s="309"/>
      <c r="BI29" s="310"/>
    </row>
    <row r="30" spans="2:61" ht="18.95" customHeight="1">
      <c r="B30" s="636" t="s">
        <v>260</v>
      </c>
      <c r="C30" s="637"/>
      <c r="D30" s="637"/>
      <c r="E30" s="637"/>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638" t="s">
        <v>94</v>
      </c>
      <c r="AU30" s="638"/>
      <c r="AV30" s="638"/>
      <c r="AW30" s="638"/>
      <c r="AX30" s="638"/>
      <c r="AY30" s="638"/>
      <c r="AZ30" s="638"/>
      <c r="BA30" s="638"/>
      <c r="BB30" s="160">
        <f>BF29+BF28+BF27+BF26+BF25+BF24+BF23+BF22+BF21+BF20</f>
        <v>0</v>
      </c>
      <c r="BC30" s="637">
        <v>50</v>
      </c>
      <c r="BD30" s="637"/>
      <c r="BE30" s="639"/>
      <c r="BF30" s="315">
        <f>IF(BB30&gt;50,50,BB30)</f>
        <v>0</v>
      </c>
      <c r="BG30" s="315"/>
      <c r="BH30" s="315"/>
      <c r="BI30" s="316"/>
    </row>
    <row r="31" spans="2:61" ht="18.95" customHeight="1">
      <c r="B31" s="634" t="s">
        <v>214</v>
      </c>
      <c r="C31" s="635"/>
      <c r="D31" s="635"/>
      <c r="E31" s="635"/>
      <c r="F31" s="635"/>
      <c r="G31" s="635"/>
      <c r="H31" s="635"/>
      <c r="I31" s="635"/>
      <c r="J31" s="635"/>
      <c r="K31" s="635"/>
      <c r="L31" s="635"/>
      <c r="M31" s="635"/>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20"/>
    </row>
    <row r="32" spans="2:61" ht="18.95" customHeight="1">
      <c r="B32" s="336"/>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8"/>
    </row>
    <row r="33" spans="2:61" ht="18.95" customHeight="1">
      <c r="B33" s="634" t="s">
        <v>215</v>
      </c>
      <c r="C33" s="635"/>
      <c r="D33" s="635"/>
      <c r="E33" s="635"/>
      <c r="F33" s="635"/>
      <c r="G33" s="635"/>
      <c r="H33" s="635"/>
      <c r="I33" s="635"/>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20"/>
    </row>
    <row r="34" spans="2:61" ht="18.95" customHeight="1">
      <c r="B34" s="339"/>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1"/>
    </row>
    <row r="35" spans="2:61" ht="18.95" customHeight="1">
      <c r="B35" s="342" t="s">
        <v>217</v>
      </c>
      <c r="C35" s="343"/>
      <c r="D35" s="39" t="s">
        <v>85</v>
      </c>
      <c r="E35" s="343" t="s">
        <v>539</v>
      </c>
      <c r="F35" s="343"/>
      <c r="G35" s="343"/>
      <c r="H35" s="343"/>
      <c r="I35" s="343"/>
      <c r="J35" s="343"/>
      <c r="K35" s="343"/>
      <c r="L35" s="343"/>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1"/>
    </row>
    <row r="36" spans="2:61" ht="18.95" customHeight="1">
      <c r="B36" s="323" t="s">
        <v>576</v>
      </c>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5"/>
    </row>
    <row r="37" spans="2:61" ht="18.95" customHeight="1">
      <c r="B37" s="326" t="s">
        <v>219</v>
      </c>
      <c r="C37" s="327"/>
      <c r="D37" s="327"/>
      <c r="E37" s="327"/>
      <c r="F37" s="327"/>
      <c r="G37" s="327"/>
      <c r="H37" s="327"/>
      <c r="I37" s="327"/>
      <c r="J37" s="327"/>
      <c r="K37" s="327"/>
      <c r="L37" s="328"/>
      <c r="M37" s="329" t="s">
        <v>225</v>
      </c>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615" t="s">
        <v>276</v>
      </c>
      <c r="BA37" s="333"/>
      <c r="BB37" s="334" t="s">
        <v>211</v>
      </c>
      <c r="BC37" s="334"/>
      <c r="BD37" s="334"/>
      <c r="BE37" s="334"/>
      <c r="BF37" s="334" t="s">
        <v>212</v>
      </c>
      <c r="BG37" s="334"/>
      <c r="BH37" s="334"/>
      <c r="BI37" s="335"/>
    </row>
    <row r="38" spans="2:61" ht="18.95" customHeight="1">
      <c r="B38" s="344" t="s">
        <v>540</v>
      </c>
      <c r="C38" s="345"/>
      <c r="D38" s="345"/>
      <c r="E38" s="345"/>
      <c r="F38" s="345"/>
      <c r="G38" s="345"/>
      <c r="H38" s="345"/>
      <c r="I38" s="345"/>
      <c r="J38" s="345"/>
      <c r="K38" s="345"/>
      <c r="L38" s="346"/>
      <c r="M38" s="347" t="s">
        <v>590</v>
      </c>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77"/>
      <c r="AY38" s="77"/>
      <c r="AZ38" s="640"/>
      <c r="BA38" s="350"/>
      <c r="BB38" s="68"/>
      <c r="BC38" s="279">
        <v>2</v>
      </c>
      <c r="BD38" s="279"/>
      <c r="BE38" s="351"/>
      <c r="BF38" s="352">
        <f>IF(AZ38&gt;2,2,AZ38)</f>
        <v>0</v>
      </c>
      <c r="BG38" s="353"/>
      <c r="BH38" s="353"/>
      <c r="BI38" s="354"/>
    </row>
    <row r="39" spans="2:61" ht="18.95" customHeight="1">
      <c r="B39" s="344" t="s">
        <v>541</v>
      </c>
      <c r="C39" s="345"/>
      <c r="D39" s="345"/>
      <c r="E39" s="345"/>
      <c r="F39" s="345"/>
      <c r="G39" s="345"/>
      <c r="H39" s="345"/>
      <c r="I39" s="345"/>
      <c r="J39" s="345"/>
      <c r="K39" s="345"/>
      <c r="L39" s="346"/>
      <c r="M39" s="348" t="s">
        <v>542</v>
      </c>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77"/>
      <c r="AY39" s="77"/>
      <c r="AZ39" s="640"/>
      <c r="BA39" s="350"/>
      <c r="BB39" s="68"/>
      <c r="BC39" s="279">
        <v>2</v>
      </c>
      <c r="BD39" s="279"/>
      <c r="BE39" s="351"/>
      <c r="BF39" s="352">
        <f t="shared" ref="BF39:BF42" si="1">IF(AZ39&gt;2,2,AZ39)</f>
        <v>0</v>
      </c>
      <c r="BG39" s="353"/>
      <c r="BH39" s="353"/>
      <c r="BI39" s="354"/>
    </row>
    <row r="40" spans="2:61" ht="18.95" customHeight="1">
      <c r="B40" s="360" t="s">
        <v>543</v>
      </c>
      <c r="C40" s="361"/>
      <c r="D40" s="361"/>
      <c r="E40" s="361"/>
      <c r="F40" s="361"/>
      <c r="G40" s="361"/>
      <c r="H40" s="361"/>
      <c r="I40" s="361"/>
      <c r="J40" s="361"/>
      <c r="K40" s="361"/>
      <c r="L40" s="362"/>
      <c r="M40" s="348" t="s">
        <v>544</v>
      </c>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77"/>
      <c r="AY40" s="77"/>
      <c r="AZ40" s="640"/>
      <c r="BA40" s="350"/>
      <c r="BB40" s="68"/>
      <c r="BC40" s="295">
        <v>2</v>
      </c>
      <c r="BD40" s="295"/>
      <c r="BE40" s="296"/>
      <c r="BF40" s="352">
        <f t="shared" si="1"/>
        <v>0</v>
      </c>
      <c r="BG40" s="353"/>
      <c r="BH40" s="353"/>
      <c r="BI40" s="354"/>
    </row>
    <row r="41" spans="2:61" ht="18.95" customHeight="1">
      <c r="B41" s="360" t="s">
        <v>545</v>
      </c>
      <c r="C41" s="361"/>
      <c r="D41" s="361"/>
      <c r="E41" s="361"/>
      <c r="F41" s="361"/>
      <c r="G41" s="361"/>
      <c r="H41" s="361"/>
      <c r="I41" s="361"/>
      <c r="J41" s="361"/>
      <c r="K41" s="361"/>
      <c r="L41" s="362"/>
      <c r="M41" s="348" t="s">
        <v>568</v>
      </c>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77"/>
      <c r="AY41" s="77"/>
      <c r="AZ41" s="640"/>
      <c r="BA41" s="350"/>
      <c r="BB41" s="68"/>
      <c r="BC41" s="295">
        <v>2</v>
      </c>
      <c r="BD41" s="295"/>
      <c r="BE41" s="296"/>
      <c r="BF41" s="352">
        <f t="shared" si="1"/>
        <v>0</v>
      </c>
      <c r="BG41" s="353"/>
      <c r="BH41" s="353"/>
      <c r="BI41" s="354"/>
    </row>
    <row r="42" spans="2:61" ht="18.95" customHeight="1">
      <c r="B42" s="344" t="s">
        <v>546</v>
      </c>
      <c r="C42" s="345"/>
      <c r="D42" s="345"/>
      <c r="E42" s="345"/>
      <c r="F42" s="345"/>
      <c r="G42" s="345"/>
      <c r="H42" s="345"/>
      <c r="I42" s="345"/>
      <c r="J42" s="345"/>
      <c r="K42" s="345"/>
      <c r="L42" s="345"/>
      <c r="M42" s="347" t="s">
        <v>591</v>
      </c>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77"/>
      <c r="AY42" s="77"/>
      <c r="AZ42" s="640"/>
      <c r="BA42" s="350"/>
      <c r="BB42" s="68"/>
      <c r="BC42" s="295">
        <v>2</v>
      </c>
      <c r="BD42" s="295"/>
      <c r="BE42" s="296"/>
      <c r="BF42" s="352">
        <f t="shared" si="1"/>
        <v>0</v>
      </c>
      <c r="BG42" s="353"/>
      <c r="BH42" s="353"/>
      <c r="BI42" s="354"/>
    </row>
    <row r="43" spans="2:61" s="78" customFormat="1" ht="18.95" customHeight="1" thickBot="1">
      <c r="B43" s="105"/>
      <c r="C43" s="106"/>
      <c r="D43" s="106"/>
      <c r="E43" s="106"/>
      <c r="F43" s="106"/>
      <c r="G43" s="107"/>
      <c r="H43" s="107"/>
      <c r="I43" s="107"/>
      <c r="J43" s="107"/>
      <c r="K43" s="107"/>
      <c r="L43" s="107"/>
      <c r="M43" s="107"/>
      <c r="N43" s="107"/>
      <c r="O43" s="107"/>
      <c r="P43" s="107"/>
      <c r="Q43" s="107"/>
      <c r="R43" s="107"/>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689"/>
      <c r="AY43" s="689"/>
      <c r="AZ43" s="689"/>
      <c r="BA43" s="690"/>
      <c r="BB43" s="465" t="s">
        <v>166</v>
      </c>
      <c r="BC43" s="465"/>
      <c r="BD43" s="465"/>
      <c r="BE43" s="465"/>
      <c r="BF43" s="691">
        <f>SUM(BF38:BI42)</f>
        <v>0</v>
      </c>
      <c r="BG43" s="691"/>
      <c r="BH43" s="691"/>
      <c r="BI43" s="692"/>
    </row>
    <row r="44" spans="2:61" s="78" customFormat="1" ht="26.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367" t="s">
        <v>566</v>
      </c>
      <c r="BB44" s="367"/>
      <c r="BC44" s="367"/>
      <c r="BD44" s="367"/>
      <c r="BE44" s="367"/>
      <c r="BF44" s="367"/>
      <c r="BG44" s="44"/>
      <c r="BH44" s="44"/>
      <c r="BI44" s="44"/>
    </row>
    <row r="45" spans="2:61" s="78" customFormat="1" ht="26.25" hidden="1" customHeight="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72"/>
      <c r="BB45" s="172"/>
      <c r="BC45" s="172"/>
      <c r="BD45" s="172"/>
      <c r="BE45" s="172"/>
      <c r="BF45" s="172"/>
      <c r="BG45" s="44"/>
      <c r="BH45" s="44"/>
      <c r="BI45" s="44"/>
    </row>
    <row r="46" spans="2:61" s="78" customFormat="1" ht="15" customHeight="1">
      <c r="B46" s="141"/>
      <c r="C46" s="141"/>
      <c r="D46" s="141"/>
      <c r="E46" s="141"/>
      <c r="F46" s="141"/>
      <c r="G46" s="141"/>
      <c r="H46" s="141"/>
      <c r="I46" s="141"/>
      <c r="J46" s="141"/>
      <c r="K46" s="141"/>
      <c r="L46" s="141"/>
      <c r="M46" s="141"/>
      <c r="N46" s="141"/>
      <c r="O46" s="141"/>
      <c r="P46" s="141"/>
      <c r="Q46" s="141"/>
      <c r="R46" s="142"/>
      <c r="S46" s="142"/>
      <c r="T46" s="141"/>
      <c r="U46" s="141"/>
      <c r="V46" s="141"/>
      <c r="W46" s="141"/>
      <c r="X46" s="141"/>
      <c r="Y46" s="141"/>
      <c r="Z46" s="141"/>
      <c r="AA46" s="141"/>
      <c r="AB46" s="141"/>
      <c r="AC46" s="141"/>
      <c r="AD46" s="141"/>
      <c r="AE46" s="141"/>
      <c r="AF46" s="141"/>
      <c r="AG46" s="141"/>
      <c r="AH46" s="141"/>
      <c r="AI46" s="141"/>
      <c r="AJ46" s="141"/>
      <c r="AK46" s="142"/>
      <c r="AL46" s="142"/>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row>
    <row r="47" spans="2:61" s="82" customFormat="1" ht="15" customHeight="1">
      <c r="B47" s="222" t="s">
        <v>586</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row>
    <row r="48" spans="2:61" s="78" customFormat="1" ht="12.95" customHeight="1" thickBot="1">
      <c r="B48" s="45"/>
      <c r="C48" s="368" t="s">
        <v>216</v>
      </c>
      <c r="D48" s="368"/>
      <c r="E48" s="368"/>
      <c r="F48" s="368"/>
      <c r="G48" s="368"/>
      <c r="H48" s="368"/>
      <c r="I48" s="368"/>
      <c r="J48" s="368"/>
      <c r="K48" s="368"/>
      <c r="L48" s="368"/>
      <c r="M48" s="369" t="str">
        <f>AG4</f>
        <v xml:space="preserve"> </v>
      </c>
      <c r="N48" s="369"/>
      <c r="O48" s="369"/>
      <c r="P48" s="369"/>
      <c r="Q48" s="369"/>
      <c r="R48" s="369"/>
      <c r="S48" s="369"/>
      <c r="T48" s="369"/>
      <c r="U48" s="369"/>
      <c r="V48" s="368" t="s">
        <v>86</v>
      </c>
      <c r="W48" s="368"/>
      <c r="X48" s="368"/>
      <c r="Y48" s="368"/>
      <c r="Z48" s="368"/>
      <c r="AA48" s="368"/>
      <c r="AB48" s="369">
        <f>AY4</f>
        <v>0</v>
      </c>
      <c r="AC48" s="369"/>
      <c r="AD48" s="369"/>
      <c r="AE48" s="369"/>
      <c r="AF48" s="369"/>
      <c r="AG48" s="369"/>
      <c r="AH48" s="369"/>
      <c r="AI48" s="369"/>
      <c r="AJ48" s="369"/>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row>
    <row r="49" spans="2:61" ht="12.95" customHeight="1">
      <c r="B49" s="645" t="s">
        <v>548</v>
      </c>
      <c r="C49" s="646"/>
      <c r="D49" s="646"/>
      <c r="E49" s="646"/>
      <c r="F49" s="646"/>
      <c r="G49" s="646"/>
      <c r="H49" s="646"/>
      <c r="I49" s="646"/>
      <c r="J49" s="646"/>
      <c r="K49" s="646"/>
      <c r="L49" s="646"/>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10"/>
    </row>
    <row r="50" spans="2:61" ht="12.95" customHeight="1">
      <c r="B50" s="365" t="s">
        <v>220</v>
      </c>
      <c r="C50" s="366"/>
      <c r="D50" s="366"/>
      <c r="E50" s="366"/>
      <c r="F50" s="366"/>
      <c r="G50" s="366"/>
      <c r="H50" s="366"/>
      <c r="I50" s="366"/>
      <c r="J50" s="366"/>
      <c r="K50" s="366"/>
      <c r="L50" s="366"/>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366"/>
      <c r="BA50" s="366"/>
      <c r="BB50" s="47"/>
      <c r="BC50" s="47"/>
      <c r="BD50" s="47"/>
      <c r="BE50" s="47"/>
      <c r="BF50" s="47"/>
      <c r="BG50" s="47"/>
      <c r="BH50" s="47"/>
      <c r="BI50" s="48"/>
    </row>
    <row r="51" spans="2:61" ht="12" customHeight="1">
      <c r="B51" s="326" t="s">
        <v>219</v>
      </c>
      <c r="C51" s="327"/>
      <c r="D51" s="327"/>
      <c r="E51" s="327"/>
      <c r="F51" s="327"/>
      <c r="G51" s="327"/>
      <c r="H51" s="327"/>
      <c r="I51" s="327"/>
      <c r="J51" s="327"/>
      <c r="K51" s="327"/>
      <c r="L51" s="327"/>
      <c r="M51" s="327"/>
      <c r="N51" s="328"/>
      <c r="O51" s="329" t="s">
        <v>225</v>
      </c>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7"/>
      <c r="AY51" s="67"/>
      <c r="AZ51" s="615" t="s">
        <v>276</v>
      </c>
      <c r="BA51" s="333"/>
      <c r="BB51" s="334" t="s">
        <v>211</v>
      </c>
      <c r="BC51" s="334"/>
      <c r="BD51" s="334"/>
      <c r="BE51" s="334"/>
      <c r="BF51" s="334" t="s">
        <v>212</v>
      </c>
      <c r="BG51" s="334"/>
      <c r="BH51" s="334"/>
      <c r="BI51" s="335"/>
    </row>
    <row r="52" spans="2:61" ht="12" customHeight="1">
      <c r="B52" s="696" t="s">
        <v>547</v>
      </c>
      <c r="C52" s="494"/>
      <c r="D52" s="494"/>
      <c r="E52" s="494"/>
      <c r="F52" s="494"/>
      <c r="G52" s="494"/>
      <c r="H52" s="494"/>
      <c r="I52" s="494"/>
      <c r="J52" s="494"/>
      <c r="K52" s="494"/>
      <c r="L52" s="494"/>
      <c r="M52" s="494"/>
      <c r="N52" s="495"/>
      <c r="O52" s="382" t="s">
        <v>588</v>
      </c>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79"/>
      <c r="AW52" s="79"/>
      <c r="AX52" s="79"/>
      <c r="AY52" s="79"/>
      <c r="AZ52" s="642"/>
      <c r="BA52" s="384"/>
      <c r="BB52" s="72">
        <f>AZ52/10</f>
        <v>0</v>
      </c>
      <c r="BC52" s="387">
        <v>4</v>
      </c>
      <c r="BD52" s="387"/>
      <c r="BE52" s="388"/>
      <c r="BF52" s="391">
        <f>IF(BB52&gt;4,4,BB52)</f>
        <v>0</v>
      </c>
      <c r="BG52" s="392"/>
      <c r="BH52" s="392"/>
      <c r="BI52" s="393"/>
    </row>
    <row r="53" spans="2:61" ht="12" customHeight="1">
      <c r="B53" s="697"/>
      <c r="C53" s="497"/>
      <c r="D53" s="497"/>
      <c r="E53" s="497"/>
      <c r="F53" s="497"/>
      <c r="G53" s="497"/>
      <c r="H53" s="497"/>
      <c r="I53" s="497"/>
      <c r="J53" s="497"/>
      <c r="K53" s="497"/>
      <c r="L53" s="497"/>
      <c r="M53" s="497"/>
      <c r="N53" s="498"/>
      <c r="O53" s="604"/>
      <c r="P53" s="605"/>
      <c r="Q53" s="605"/>
      <c r="R53" s="605"/>
      <c r="S53" s="605"/>
      <c r="T53" s="605"/>
      <c r="U53" s="605"/>
      <c r="V53" s="605"/>
      <c r="W53" s="605"/>
      <c r="X53" s="605"/>
      <c r="Y53" s="194" t="s">
        <v>85</v>
      </c>
      <c r="Z53" s="606"/>
      <c r="AA53" s="606"/>
      <c r="AB53" s="195" t="s">
        <v>87</v>
      </c>
      <c r="AC53" s="606"/>
      <c r="AD53" s="606"/>
      <c r="AE53" s="195" t="s">
        <v>87</v>
      </c>
      <c r="AF53" s="196"/>
      <c r="AG53" s="607">
        <v>139</v>
      </c>
      <c r="AH53" s="607"/>
      <c r="AI53" s="197"/>
      <c r="AJ53" s="606"/>
      <c r="AK53" s="606"/>
      <c r="AL53" s="606"/>
      <c r="AM53" s="606"/>
      <c r="AN53" s="606"/>
      <c r="AO53" s="606"/>
      <c r="AP53" s="194" t="s">
        <v>85</v>
      </c>
      <c r="AQ53" s="606"/>
      <c r="AR53" s="606"/>
      <c r="AS53" s="195" t="s">
        <v>87</v>
      </c>
      <c r="AT53" s="606"/>
      <c r="AU53" s="606"/>
      <c r="AV53" s="195" t="s">
        <v>87</v>
      </c>
      <c r="AW53" s="196"/>
      <c r="AX53" s="607">
        <v>139</v>
      </c>
      <c r="AY53" s="607"/>
      <c r="AZ53" s="643"/>
      <c r="BA53" s="601"/>
      <c r="BB53" s="192"/>
      <c r="BC53" s="427"/>
      <c r="BD53" s="427"/>
      <c r="BE53" s="428"/>
      <c r="BF53" s="430"/>
      <c r="BG53" s="431"/>
      <c r="BH53" s="431"/>
      <c r="BI53" s="432"/>
    </row>
    <row r="54" spans="2:61" ht="12" customHeight="1">
      <c r="B54" s="698"/>
      <c r="C54" s="508"/>
      <c r="D54" s="508"/>
      <c r="E54" s="508"/>
      <c r="F54" s="508"/>
      <c r="G54" s="508"/>
      <c r="H54" s="508"/>
      <c r="I54" s="508"/>
      <c r="J54" s="508"/>
      <c r="K54" s="508"/>
      <c r="L54" s="508"/>
      <c r="M54" s="508"/>
      <c r="N54" s="509"/>
      <c r="O54" s="647"/>
      <c r="P54" s="648"/>
      <c r="Q54" s="648"/>
      <c r="R54" s="648"/>
      <c r="S54" s="648"/>
      <c r="T54" s="648"/>
      <c r="U54" s="648"/>
      <c r="V54" s="648"/>
      <c r="W54" s="648"/>
      <c r="X54" s="648"/>
      <c r="Y54" s="198" t="s">
        <v>85</v>
      </c>
      <c r="Z54" s="649"/>
      <c r="AA54" s="649"/>
      <c r="AB54" s="199"/>
      <c r="AC54" s="649"/>
      <c r="AD54" s="649"/>
      <c r="AE54" s="199" t="s">
        <v>87</v>
      </c>
      <c r="AF54" s="200"/>
      <c r="AG54" s="641">
        <v>139</v>
      </c>
      <c r="AH54" s="641"/>
      <c r="AI54" s="201"/>
      <c r="AJ54" s="649"/>
      <c r="AK54" s="649"/>
      <c r="AL54" s="649"/>
      <c r="AM54" s="649"/>
      <c r="AN54" s="649"/>
      <c r="AO54" s="649"/>
      <c r="AP54" s="198" t="s">
        <v>85</v>
      </c>
      <c r="AQ54" s="649"/>
      <c r="AR54" s="649"/>
      <c r="AS54" s="199" t="s">
        <v>87</v>
      </c>
      <c r="AT54" s="649"/>
      <c r="AU54" s="649"/>
      <c r="AV54" s="199" t="s">
        <v>87</v>
      </c>
      <c r="AW54" s="200"/>
      <c r="AX54" s="641">
        <v>139</v>
      </c>
      <c r="AY54" s="641"/>
      <c r="AZ54" s="644"/>
      <c r="BA54" s="386"/>
      <c r="BB54" s="193"/>
      <c r="BC54" s="389"/>
      <c r="BD54" s="389"/>
      <c r="BE54" s="390"/>
      <c r="BF54" s="394"/>
      <c r="BG54" s="395"/>
      <c r="BH54" s="395"/>
      <c r="BI54" s="396"/>
    </row>
    <row r="55" spans="2:61" ht="12" customHeight="1">
      <c r="B55" s="371" t="s">
        <v>549</v>
      </c>
      <c r="C55" s="372"/>
      <c r="D55" s="372"/>
      <c r="E55" s="372"/>
      <c r="F55" s="372"/>
      <c r="G55" s="372"/>
      <c r="H55" s="372"/>
      <c r="I55" s="372"/>
      <c r="J55" s="372"/>
      <c r="K55" s="372"/>
      <c r="L55" s="372"/>
      <c r="M55" s="372"/>
      <c r="N55" s="373"/>
      <c r="O55" s="374" t="s">
        <v>596</v>
      </c>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58"/>
      <c r="AU55" s="58"/>
      <c r="AV55" s="58"/>
      <c r="AW55" s="58"/>
      <c r="AX55" s="58"/>
      <c r="AY55" s="58"/>
      <c r="AZ55" s="666"/>
      <c r="BA55" s="404"/>
      <c r="BB55" s="68"/>
      <c r="BC55" s="387">
        <v>2</v>
      </c>
      <c r="BD55" s="387"/>
      <c r="BE55" s="388"/>
      <c r="BF55" s="405">
        <f>IF(AZ55&gt;2,2,AZ55)</f>
        <v>0</v>
      </c>
      <c r="BG55" s="406"/>
      <c r="BH55" s="406"/>
      <c r="BI55" s="407"/>
    </row>
    <row r="56" spans="2:61" ht="12" customHeight="1">
      <c r="B56" s="371" t="s">
        <v>552</v>
      </c>
      <c r="C56" s="372"/>
      <c r="D56" s="372"/>
      <c r="E56" s="372"/>
      <c r="F56" s="372"/>
      <c r="G56" s="372"/>
      <c r="H56" s="372"/>
      <c r="I56" s="372"/>
      <c r="J56" s="372"/>
      <c r="K56" s="372"/>
      <c r="L56" s="372"/>
      <c r="M56" s="372"/>
      <c r="N56" s="373"/>
      <c r="O56" s="374" t="s">
        <v>550</v>
      </c>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666"/>
      <c r="BA56" s="404"/>
      <c r="BB56" s="68"/>
      <c r="BC56" s="387">
        <v>2</v>
      </c>
      <c r="BD56" s="387"/>
      <c r="BE56" s="388"/>
      <c r="BF56" s="405">
        <f>IF(AZ56&gt;2,2,AZ56)</f>
        <v>0</v>
      </c>
      <c r="BG56" s="406"/>
      <c r="BH56" s="406"/>
      <c r="BI56" s="407"/>
    </row>
    <row r="57" spans="2:61" ht="12" customHeight="1">
      <c r="B57" s="371" t="s">
        <v>553</v>
      </c>
      <c r="C57" s="372"/>
      <c r="D57" s="372"/>
      <c r="E57" s="372"/>
      <c r="F57" s="372"/>
      <c r="G57" s="372"/>
      <c r="H57" s="372"/>
      <c r="I57" s="372"/>
      <c r="J57" s="372"/>
      <c r="K57" s="372"/>
      <c r="L57" s="372"/>
      <c r="M57" s="372"/>
      <c r="N57" s="373"/>
      <c r="O57" s="374" t="s">
        <v>551</v>
      </c>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58"/>
      <c r="AU57" s="58"/>
      <c r="AV57" s="58"/>
      <c r="AW57" s="58"/>
      <c r="AX57" s="58"/>
      <c r="AY57" s="58"/>
      <c r="AZ57" s="666"/>
      <c r="BA57" s="404"/>
      <c r="BB57" s="70"/>
      <c r="BC57" s="387">
        <v>2</v>
      </c>
      <c r="BD57" s="387"/>
      <c r="BE57" s="388"/>
      <c r="BF57" s="405">
        <f>IF(AZ57&gt;2,2,AZ57)</f>
        <v>0</v>
      </c>
      <c r="BG57" s="406"/>
      <c r="BH57" s="406"/>
      <c r="BI57" s="407"/>
    </row>
    <row r="58" spans="2:61" ht="12" customHeight="1">
      <c r="B58" s="148"/>
      <c r="C58" s="149"/>
      <c r="D58" s="149"/>
      <c r="E58" s="149"/>
      <c r="F58" s="149"/>
      <c r="G58" s="152"/>
      <c r="H58" s="152"/>
      <c r="I58" s="152"/>
      <c r="J58" s="152"/>
      <c r="K58" s="152"/>
      <c r="L58" s="152"/>
      <c r="M58" s="152"/>
      <c r="N58" s="152"/>
      <c r="O58" s="152"/>
      <c r="P58" s="152"/>
      <c r="Q58" s="152"/>
      <c r="R58" s="152"/>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7"/>
      <c r="BB58" s="357" t="s">
        <v>166</v>
      </c>
      <c r="BC58" s="357"/>
      <c r="BD58" s="357"/>
      <c r="BE58" s="357"/>
      <c r="BF58" s="482">
        <f>SUM(BF52:BI57)</f>
        <v>0</v>
      </c>
      <c r="BG58" s="482"/>
      <c r="BH58" s="482"/>
      <c r="BI58" s="483"/>
    </row>
    <row r="59" spans="2:61" ht="12" customHeight="1">
      <c r="B59" s="275" t="s">
        <v>221</v>
      </c>
      <c r="C59" s="276"/>
      <c r="D59" s="276"/>
      <c r="E59" s="276"/>
      <c r="F59" s="276"/>
      <c r="G59" s="366"/>
      <c r="H59" s="366"/>
      <c r="I59" s="366"/>
      <c r="J59" s="366"/>
      <c r="K59" s="366"/>
      <c r="L59" s="36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343"/>
      <c r="BC59" s="343"/>
      <c r="BD59" s="343"/>
      <c r="BE59" s="343"/>
      <c r="BF59" s="343"/>
      <c r="BG59" s="343"/>
      <c r="BH59" s="343"/>
      <c r="BI59" s="409"/>
    </row>
    <row r="60" spans="2:61" ht="12" customHeight="1">
      <c r="B60" s="410" t="s">
        <v>222</v>
      </c>
      <c r="C60" s="411"/>
      <c r="D60" s="411"/>
      <c r="E60" s="411"/>
      <c r="F60" s="411"/>
      <c r="G60" s="411"/>
      <c r="H60" s="411"/>
      <c r="I60" s="411"/>
      <c r="J60" s="411"/>
      <c r="K60" s="411"/>
      <c r="L60" s="411"/>
      <c r="M60" s="411"/>
      <c r="N60" s="411"/>
      <c r="O60" s="411"/>
      <c r="P60" s="412"/>
      <c r="Q60" s="416" t="s">
        <v>277</v>
      </c>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50"/>
      <c r="AV60" s="50"/>
      <c r="AW60" s="50"/>
      <c r="AX60" s="418" t="s">
        <v>211</v>
      </c>
      <c r="AY60" s="418"/>
      <c r="AZ60" s="418"/>
      <c r="BA60" s="418"/>
      <c r="BB60" s="418" t="s">
        <v>211</v>
      </c>
      <c r="BC60" s="418"/>
      <c r="BD60" s="418"/>
      <c r="BE60" s="418"/>
      <c r="BF60" s="418" t="s">
        <v>212</v>
      </c>
      <c r="BG60" s="418"/>
      <c r="BH60" s="418"/>
      <c r="BI60" s="419"/>
    </row>
    <row r="61" spans="2:61" ht="12" customHeight="1">
      <c r="B61" s="413"/>
      <c r="C61" s="414"/>
      <c r="D61" s="414"/>
      <c r="E61" s="414"/>
      <c r="F61" s="414"/>
      <c r="G61" s="414"/>
      <c r="H61" s="414"/>
      <c r="I61" s="414"/>
      <c r="J61" s="414"/>
      <c r="K61" s="414"/>
      <c r="L61" s="414"/>
      <c r="M61" s="414"/>
      <c r="N61" s="414"/>
      <c r="O61" s="414"/>
      <c r="P61" s="415"/>
      <c r="Q61" s="420" t="s">
        <v>254</v>
      </c>
      <c r="R61" s="421"/>
      <c r="S61" s="421"/>
      <c r="T61" s="421"/>
      <c r="U61" s="421"/>
      <c r="V61" s="421"/>
      <c r="W61" s="421"/>
      <c r="X61" s="421"/>
      <c r="Y61" s="421"/>
      <c r="Z61" s="421"/>
      <c r="AA61" s="421"/>
      <c r="AB61" s="421"/>
      <c r="AC61" s="421"/>
      <c r="AD61" s="421"/>
      <c r="AE61" s="422"/>
      <c r="AF61" s="655"/>
      <c r="AG61" s="655"/>
      <c r="AH61" s="655"/>
      <c r="AI61" s="655"/>
      <c r="AJ61" s="655"/>
      <c r="AK61" s="655"/>
      <c r="AL61" s="655"/>
      <c r="AM61" s="145" t="s">
        <v>85</v>
      </c>
      <c r="AN61" s="655"/>
      <c r="AO61" s="655"/>
      <c r="AP61" s="655"/>
      <c r="AQ61" s="98" t="s">
        <v>87</v>
      </c>
      <c r="AR61" s="655"/>
      <c r="AS61" s="655"/>
      <c r="AT61" s="98" t="s">
        <v>87</v>
      </c>
      <c r="AU61" s="99"/>
      <c r="AV61" s="262">
        <v>139</v>
      </c>
      <c r="AW61" s="656"/>
      <c r="AX61" s="51">
        <f>IF(AF61&gt;0,3.5,0)</f>
        <v>0</v>
      </c>
      <c r="AY61" s="387">
        <v>7</v>
      </c>
      <c r="AZ61" s="387"/>
      <c r="BA61" s="388"/>
      <c r="BB61" s="425">
        <v>7</v>
      </c>
      <c r="BC61" s="387"/>
      <c r="BD61" s="387"/>
      <c r="BE61" s="388"/>
      <c r="BF61" s="391">
        <f>IF(AX61+AX62+AX63+AX64+AX65+AX66+AX67+AX68+AX69+AX70+AX71+AX72+AX73+AX74+AX75&gt;7,7,AX61+AX62+AX63+AX64+AX65+AX66+AX67+AX68+AX69+AX70+AX71+AX72+AX73+AX74+AX75)</f>
        <v>0</v>
      </c>
      <c r="BG61" s="392"/>
      <c r="BH61" s="392"/>
      <c r="BI61" s="393"/>
    </row>
    <row r="62" spans="2:61" ht="12" customHeight="1">
      <c r="B62" s="413"/>
      <c r="C62" s="414"/>
      <c r="D62" s="414"/>
      <c r="E62" s="414"/>
      <c r="F62" s="414"/>
      <c r="G62" s="414"/>
      <c r="H62" s="414"/>
      <c r="I62" s="414"/>
      <c r="J62" s="414"/>
      <c r="K62" s="414"/>
      <c r="L62" s="414"/>
      <c r="M62" s="414"/>
      <c r="N62" s="414"/>
      <c r="O62" s="414"/>
      <c r="P62" s="415"/>
      <c r="Q62" s="433" t="s">
        <v>255</v>
      </c>
      <c r="R62" s="434"/>
      <c r="S62" s="434"/>
      <c r="T62" s="434"/>
      <c r="U62" s="434"/>
      <c r="V62" s="434"/>
      <c r="W62" s="434"/>
      <c r="X62" s="434"/>
      <c r="Y62" s="434"/>
      <c r="Z62" s="434"/>
      <c r="AA62" s="434"/>
      <c r="AB62" s="434"/>
      <c r="AC62" s="434"/>
      <c r="AD62" s="434"/>
      <c r="AE62" s="435"/>
      <c r="AF62" s="653"/>
      <c r="AG62" s="653"/>
      <c r="AH62" s="653"/>
      <c r="AI62" s="653"/>
      <c r="AJ62" s="653"/>
      <c r="AK62" s="653"/>
      <c r="AL62" s="653"/>
      <c r="AM62" s="143" t="s">
        <v>85</v>
      </c>
      <c r="AN62" s="653"/>
      <c r="AO62" s="653"/>
      <c r="AP62" s="653"/>
      <c r="AQ62" s="96" t="s">
        <v>87</v>
      </c>
      <c r="AR62" s="653"/>
      <c r="AS62" s="653"/>
      <c r="AT62" s="96" t="s">
        <v>87</v>
      </c>
      <c r="AU62" s="97"/>
      <c r="AV62" s="241">
        <v>139</v>
      </c>
      <c r="AW62" s="654"/>
      <c r="AX62" s="52">
        <f>IF(AF62&gt;0,3.5,0)</f>
        <v>0</v>
      </c>
      <c r="AY62" s="389"/>
      <c r="AZ62" s="389"/>
      <c r="BA62" s="390"/>
      <c r="BB62" s="426"/>
      <c r="BC62" s="427"/>
      <c r="BD62" s="427"/>
      <c r="BE62" s="428"/>
      <c r="BF62" s="430"/>
      <c r="BG62" s="431"/>
      <c r="BH62" s="431"/>
      <c r="BI62" s="432"/>
    </row>
    <row r="63" spans="2:61" ht="12" customHeight="1">
      <c r="B63" s="413"/>
      <c r="C63" s="414"/>
      <c r="D63" s="414"/>
      <c r="E63" s="414"/>
      <c r="F63" s="414"/>
      <c r="G63" s="414"/>
      <c r="H63" s="414"/>
      <c r="I63" s="414"/>
      <c r="J63" s="414"/>
      <c r="K63" s="414"/>
      <c r="L63" s="414"/>
      <c r="M63" s="414"/>
      <c r="N63" s="414"/>
      <c r="O63" s="414"/>
      <c r="P63" s="415"/>
      <c r="Q63" s="436" t="s">
        <v>256</v>
      </c>
      <c r="R63" s="437"/>
      <c r="S63" s="437"/>
      <c r="T63" s="437"/>
      <c r="U63" s="437"/>
      <c r="V63" s="437"/>
      <c r="W63" s="437"/>
      <c r="X63" s="437"/>
      <c r="Y63" s="437"/>
      <c r="Z63" s="437"/>
      <c r="AA63" s="437"/>
      <c r="AB63" s="437"/>
      <c r="AC63" s="437"/>
      <c r="AD63" s="437"/>
      <c r="AE63" s="438"/>
      <c r="AF63" s="655"/>
      <c r="AG63" s="655"/>
      <c r="AH63" s="655"/>
      <c r="AI63" s="655"/>
      <c r="AJ63" s="655"/>
      <c r="AK63" s="655"/>
      <c r="AL63" s="655"/>
      <c r="AM63" s="145" t="s">
        <v>85</v>
      </c>
      <c r="AN63" s="655"/>
      <c r="AO63" s="655"/>
      <c r="AP63" s="655"/>
      <c r="AQ63" s="98" t="s">
        <v>87</v>
      </c>
      <c r="AR63" s="655"/>
      <c r="AS63" s="655"/>
      <c r="AT63" s="98" t="s">
        <v>87</v>
      </c>
      <c r="AU63" s="99"/>
      <c r="AV63" s="262">
        <v>139</v>
      </c>
      <c r="AW63" s="656"/>
      <c r="AX63" s="51">
        <f>IF(AF63&gt;0,3,0)</f>
        <v>0</v>
      </c>
      <c r="AY63" s="387">
        <v>6</v>
      </c>
      <c r="AZ63" s="387"/>
      <c r="BA63" s="388"/>
      <c r="BB63" s="426"/>
      <c r="BC63" s="427"/>
      <c r="BD63" s="427"/>
      <c r="BE63" s="428"/>
      <c r="BF63" s="430"/>
      <c r="BG63" s="431"/>
      <c r="BH63" s="431"/>
      <c r="BI63" s="432"/>
    </row>
    <row r="64" spans="2:61" ht="12" customHeight="1">
      <c r="B64" s="413"/>
      <c r="C64" s="414"/>
      <c r="D64" s="414"/>
      <c r="E64" s="414"/>
      <c r="F64" s="414"/>
      <c r="G64" s="414"/>
      <c r="H64" s="414"/>
      <c r="I64" s="414"/>
      <c r="J64" s="414"/>
      <c r="K64" s="414"/>
      <c r="L64" s="414"/>
      <c r="M64" s="414"/>
      <c r="N64" s="414"/>
      <c r="O64" s="414"/>
      <c r="P64" s="415"/>
      <c r="Q64" s="433" t="s">
        <v>554</v>
      </c>
      <c r="R64" s="434"/>
      <c r="S64" s="434"/>
      <c r="T64" s="434"/>
      <c r="U64" s="434"/>
      <c r="V64" s="434"/>
      <c r="W64" s="434"/>
      <c r="X64" s="434"/>
      <c r="Y64" s="434"/>
      <c r="Z64" s="434"/>
      <c r="AA64" s="434"/>
      <c r="AB64" s="434"/>
      <c r="AC64" s="434"/>
      <c r="AD64" s="434"/>
      <c r="AE64" s="435"/>
      <c r="AF64" s="653"/>
      <c r="AG64" s="653"/>
      <c r="AH64" s="653"/>
      <c r="AI64" s="653"/>
      <c r="AJ64" s="653"/>
      <c r="AK64" s="653"/>
      <c r="AL64" s="653"/>
      <c r="AM64" s="143" t="s">
        <v>85</v>
      </c>
      <c r="AN64" s="653"/>
      <c r="AO64" s="653"/>
      <c r="AP64" s="653"/>
      <c r="AQ64" s="96" t="s">
        <v>87</v>
      </c>
      <c r="AR64" s="653"/>
      <c r="AS64" s="653"/>
      <c r="AT64" s="96" t="s">
        <v>87</v>
      </c>
      <c r="AU64" s="97"/>
      <c r="AV64" s="241">
        <v>139</v>
      </c>
      <c r="AW64" s="654"/>
      <c r="AX64" s="52">
        <f>IF(AF64&gt;0,3,0)</f>
        <v>0</v>
      </c>
      <c r="AY64" s="427"/>
      <c r="AZ64" s="427"/>
      <c r="BA64" s="428"/>
      <c r="BB64" s="426"/>
      <c r="BC64" s="427"/>
      <c r="BD64" s="427"/>
      <c r="BE64" s="428"/>
      <c r="BF64" s="430"/>
      <c r="BG64" s="431"/>
      <c r="BH64" s="431"/>
      <c r="BI64" s="432"/>
    </row>
    <row r="65" spans="2:61" ht="12" customHeight="1">
      <c r="B65" s="439" t="s">
        <v>223</v>
      </c>
      <c r="C65" s="440"/>
      <c r="D65" s="440"/>
      <c r="E65" s="440"/>
      <c r="F65" s="440"/>
      <c r="G65" s="440"/>
      <c r="H65" s="440"/>
      <c r="I65" s="440"/>
      <c r="J65" s="440"/>
      <c r="K65" s="440"/>
      <c r="L65" s="440"/>
      <c r="M65" s="440"/>
      <c r="N65" s="440"/>
      <c r="O65" s="440"/>
      <c r="P65" s="441"/>
      <c r="Q65" s="436" t="s">
        <v>257</v>
      </c>
      <c r="R65" s="437"/>
      <c r="S65" s="437"/>
      <c r="T65" s="437"/>
      <c r="U65" s="437"/>
      <c r="V65" s="437"/>
      <c r="W65" s="437"/>
      <c r="X65" s="437"/>
      <c r="Y65" s="437"/>
      <c r="Z65" s="437"/>
      <c r="AA65" s="437"/>
      <c r="AB65" s="437"/>
      <c r="AC65" s="437"/>
      <c r="AD65" s="437"/>
      <c r="AE65" s="438"/>
      <c r="AF65" s="655"/>
      <c r="AG65" s="655"/>
      <c r="AH65" s="655"/>
      <c r="AI65" s="655"/>
      <c r="AJ65" s="655"/>
      <c r="AK65" s="655"/>
      <c r="AL65" s="655"/>
      <c r="AM65" s="145" t="s">
        <v>85</v>
      </c>
      <c r="AN65" s="655"/>
      <c r="AO65" s="655"/>
      <c r="AP65" s="655"/>
      <c r="AQ65" s="98" t="s">
        <v>87</v>
      </c>
      <c r="AR65" s="655"/>
      <c r="AS65" s="655"/>
      <c r="AT65" s="98" t="s">
        <v>87</v>
      </c>
      <c r="AU65" s="99"/>
      <c r="AV65" s="262">
        <v>139</v>
      </c>
      <c r="AW65" s="656"/>
      <c r="AX65" s="51">
        <f>IF(AF65&gt;0,2,0)</f>
        <v>0</v>
      </c>
      <c r="AY65" s="387">
        <v>4</v>
      </c>
      <c r="AZ65" s="387"/>
      <c r="BA65" s="388"/>
      <c r="BB65" s="426"/>
      <c r="BC65" s="427"/>
      <c r="BD65" s="427"/>
      <c r="BE65" s="428"/>
      <c r="BF65" s="430"/>
      <c r="BG65" s="431"/>
      <c r="BH65" s="431"/>
      <c r="BI65" s="432"/>
    </row>
    <row r="66" spans="2:61" ht="12" customHeight="1">
      <c r="B66" s="439"/>
      <c r="C66" s="440"/>
      <c r="D66" s="440"/>
      <c r="E66" s="440"/>
      <c r="F66" s="440"/>
      <c r="G66" s="440"/>
      <c r="H66" s="440"/>
      <c r="I66" s="440"/>
      <c r="J66" s="440"/>
      <c r="K66" s="440"/>
      <c r="L66" s="440"/>
      <c r="M66" s="440"/>
      <c r="N66" s="440"/>
      <c r="O66" s="440"/>
      <c r="P66" s="441"/>
      <c r="Q66" s="445" t="s">
        <v>555</v>
      </c>
      <c r="R66" s="446"/>
      <c r="S66" s="446"/>
      <c r="T66" s="446"/>
      <c r="U66" s="446"/>
      <c r="V66" s="446"/>
      <c r="W66" s="446"/>
      <c r="X66" s="446"/>
      <c r="Y66" s="446"/>
      <c r="Z66" s="446"/>
      <c r="AA66" s="446"/>
      <c r="AB66" s="446"/>
      <c r="AC66" s="446"/>
      <c r="AD66" s="446"/>
      <c r="AE66" s="447"/>
      <c r="AF66" s="653"/>
      <c r="AG66" s="653"/>
      <c r="AH66" s="653"/>
      <c r="AI66" s="653"/>
      <c r="AJ66" s="653"/>
      <c r="AK66" s="653"/>
      <c r="AL66" s="653"/>
      <c r="AM66" s="143" t="s">
        <v>85</v>
      </c>
      <c r="AN66" s="653"/>
      <c r="AO66" s="653"/>
      <c r="AP66" s="653"/>
      <c r="AQ66" s="96" t="s">
        <v>87</v>
      </c>
      <c r="AR66" s="653"/>
      <c r="AS66" s="653"/>
      <c r="AT66" s="96" t="s">
        <v>87</v>
      </c>
      <c r="AU66" s="97"/>
      <c r="AV66" s="241">
        <v>139</v>
      </c>
      <c r="AW66" s="654"/>
      <c r="AX66" s="52">
        <f>IF(AF66&gt;0,2,0)</f>
        <v>0</v>
      </c>
      <c r="AY66" s="427"/>
      <c r="AZ66" s="427"/>
      <c r="BA66" s="428"/>
      <c r="BB66" s="426"/>
      <c r="BC66" s="427"/>
      <c r="BD66" s="427"/>
      <c r="BE66" s="428"/>
      <c r="BF66" s="430"/>
      <c r="BG66" s="431"/>
      <c r="BH66" s="431"/>
      <c r="BI66" s="432"/>
    </row>
    <row r="67" spans="2:61" ht="12" customHeight="1">
      <c r="B67" s="439"/>
      <c r="C67" s="440"/>
      <c r="D67" s="440"/>
      <c r="E67" s="440"/>
      <c r="F67" s="440"/>
      <c r="G67" s="440"/>
      <c r="H67" s="440"/>
      <c r="I67" s="440"/>
      <c r="J67" s="440"/>
      <c r="K67" s="440"/>
      <c r="L67" s="440"/>
      <c r="M67" s="440"/>
      <c r="N67" s="440"/>
      <c r="O67" s="440"/>
      <c r="P67" s="441"/>
      <c r="Q67" s="436" t="s">
        <v>259</v>
      </c>
      <c r="R67" s="437"/>
      <c r="S67" s="437"/>
      <c r="T67" s="437"/>
      <c r="U67" s="437"/>
      <c r="V67" s="437"/>
      <c r="W67" s="437"/>
      <c r="X67" s="437"/>
      <c r="Y67" s="437"/>
      <c r="Z67" s="437"/>
      <c r="AA67" s="437"/>
      <c r="AB67" s="437"/>
      <c r="AC67" s="437"/>
      <c r="AD67" s="437"/>
      <c r="AE67" s="438"/>
      <c r="AF67" s="655"/>
      <c r="AG67" s="655"/>
      <c r="AH67" s="655"/>
      <c r="AI67" s="655"/>
      <c r="AJ67" s="655"/>
      <c r="AK67" s="655"/>
      <c r="AL67" s="655"/>
      <c r="AM67" s="145" t="s">
        <v>85</v>
      </c>
      <c r="AN67" s="655"/>
      <c r="AO67" s="655"/>
      <c r="AP67" s="655"/>
      <c r="AQ67" s="98" t="s">
        <v>87</v>
      </c>
      <c r="AR67" s="655"/>
      <c r="AS67" s="655"/>
      <c r="AT67" s="98" t="s">
        <v>87</v>
      </c>
      <c r="AU67" s="99"/>
      <c r="AV67" s="262">
        <v>139</v>
      </c>
      <c r="AW67" s="656"/>
      <c r="AX67" s="51">
        <f>IF(AF67&gt;0,1.5,0)</f>
        <v>0</v>
      </c>
      <c r="AY67" s="387">
        <v>3</v>
      </c>
      <c r="AZ67" s="387"/>
      <c r="BA67" s="388"/>
      <c r="BB67" s="426"/>
      <c r="BC67" s="427"/>
      <c r="BD67" s="427"/>
      <c r="BE67" s="428"/>
      <c r="BF67" s="430"/>
      <c r="BG67" s="431"/>
      <c r="BH67" s="431"/>
      <c r="BI67" s="432"/>
    </row>
    <row r="68" spans="2:61" ht="12" customHeight="1">
      <c r="B68" s="439"/>
      <c r="C68" s="440"/>
      <c r="D68" s="440"/>
      <c r="E68" s="440"/>
      <c r="F68" s="440"/>
      <c r="G68" s="440"/>
      <c r="H68" s="440"/>
      <c r="I68" s="440"/>
      <c r="J68" s="440"/>
      <c r="K68" s="440"/>
      <c r="L68" s="440"/>
      <c r="M68" s="440"/>
      <c r="N68" s="440"/>
      <c r="O68" s="440"/>
      <c r="P68" s="441"/>
      <c r="Q68" s="433" t="s">
        <v>556</v>
      </c>
      <c r="R68" s="434"/>
      <c r="S68" s="434"/>
      <c r="T68" s="434"/>
      <c r="U68" s="434"/>
      <c r="V68" s="434"/>
      <c r="W68" s="434"/>
      <c r="X68" s="434"/>
      <c r="Y68" s="434"/>
      <c r="Z68" s="434"/>
      <c r="AA68" s="434"/>
      <c r="AB68" s="434"/>
      <c r="AC68" s="434"/>
      <c r="AD68" s="434"/>
      <c r="AE68" s="435"/>
      <c r="AF68" s="653"/>
      <c r="AG68" s="653"/>
      <c r="AH68" s="653"/>
      <c r="AI68" s="653"/>
      <c r="AJ68" s="653"/>
      <c r="AK68" s="653"/>
      <c r="AL68" s="653"/>
      <c r="AM68" s="143" t="s">
        <v>85</v>
      </c>
      <c r="AN68" s="653"/>
      <c r="AO68" s="653"/>
      <c r="AP68" s="653"/>
      <c r="AQ68" s="96" t="s">
        <v>87</v>
      </c>
      <c r="AR68" s="653"/>
      <c r="AS68" s="653"/>
      <c r="AT68" s="96" t="s">
        <v>87</v>
      </c>
      <c r="AU68" s="97"/>
      <c r="AV68" s="241">
        <v>139</v>
      </c>
      <c r="AW68" s="654"/>
      <c r="AX68" s="52">
        <f>IF(AF68&gt;0,1.5,0)</f>
        <v>0</v>
      </c>
      <c r="AY68" s="389"/>
      <c r="AZ68" s="389"/>
      <c r="BA68" s="390"/>
      <c r="BB68" s="426"/>
      <c r="BC68" s="427"/>
      <c r="BD68" s="427"/>
      <c r="BE68" s="428"/>
      <c r="BF68" s="430"/>
      <c r="BG68" s="431"/>
      <c r="BH68" s="431"/>
      <c r="BI68" s="432"/>
    </row>
    <row r="69" spans="2:61" ht="12" customHeight="1">
      <c r="B69" s="439"/>
      <c r="C69" s="440"/>
      <c r="D69" s="440"/>
      <c r="E69" s="440"/>
      <c r="F69" s="440"/>
      <c r="G69" s="440"/>
      <c r="H69" s="440"/>
      <c r="I69" s="440"/>
      <c r="J69" s="440"/>
      <c r="K69" s="440"/>
      <c r="L69" s="440"/>
      <c r="M69" s="440"/>
      <c r="N69" s="440"/>
      <c r="O69" s="440"/>
      <c r="P69" s="441"/>
      <c r="Q69" s="436" t="s">
        <v>557</v>
      </c>
      <c r="R69" s="437"/>
      <c r="S69" s="437"/>
      <c r="T69" s="437"/>
      <c r="U69" s="437"/>
      <c r="V69" s="437"/>
      <c r="W69" s="437"/>
      <c r="X69" s="437"/>
      <c r="Y69" s="437"/>
      <c r="Z69" s="437"/>
      <c r="AA69" s="437"/>
      <c r="AB69" s="437"/>
      <c r="AC69" s="437"/>
      <c r="AD69" s="437"/>
      <c r="AE69" s="438"/>
      <c r="AF69" s="655"/>
      <c r="AG69" s="655"/>
      <c r="AH69" s="655"/>
      <c r="AI69" s="655"/>
      <c r="AJ69" s="655"/>
      <c r="AK69" s="655"/>
      <c r="AL69" s="655"/>
      <c r="AM69" s="145" t="s">
        <v>85</v>
      </c>
      <c r="AN69" s="655"/>
      <c r="AO69" s="655"/>
      <c r="AP69" s="655"/>
      <c r="AQ69" s="98" t="s">
        <v>87</v>
      </c>
      <c r="AR69" s="655"/>
      <c r="AS69" s="655"/>
      <c r="AT69" s="98" t="s">
        <v>87</v>
      </c>
      <c r="AU69" s="99"/>
      <c r="AV69" s="262">
        <v>139</v>
      </c>
      <c r="AW69" s="656"/>
      <c r="AX69" s="51">
        <f>IF(AF69&gt;0,1,0)</f>
        <v>0</v>
      </c>
      <c r="AY69" s="387">
        <v>2</v>
      </c>
      <c r="AZ69" s="387"/>
      <c r="BA69" s="388"/>
      <c r="BB69" s="426"/>
      <c r="BC69" s="427"/>
      <c r="BD69" s="427"/>
      <c r="BE69" s="428"/>
      <c r="BF69" s="430"/>
      <c r="BG69" s="431"/>
      <c r="BH69" s="431"/>
      <c r="BI69" s="432"/>
    </row>
    <row r="70" spans="2:61" ht="12" customHeight="1">
      <c r="B70" s="439"/>
      <c r="C70" s="440"/>
      <c r="D70" s="440"/>
      <c r="E70" s="440"/>
      <c r="F70" s="440"/>
      <c r="G70" s="440"/>
      <c r="H70" s="440"/>
      <c r="I70" s="440"/>
      <c r="J70" s="440"/>
      <c r="K70" s="440"/>
      <c r="L70" s="440"/>
      <c r="M70" s="440"/>
      <c r="N70" s="440"/>
      <c r="O70" s="440"/>
      <c r="P70" s="441"/>
      <c r="Q70" s="433" t="s">
        <v>258</v>
      </c>
      <c r="R70" s="434"/>
      <c r="S70" s="434"/>
      <c r="T70" s="434"/>
      <c r="U70" s="434"/>
      <c r="V70" s="434"/>
      <c r="W70" s="434"/>
      <c r="X70" s="434"/>
      <c r="Y70" s="434"/>
      <c r="Z70" s="434"/>
      <c r="AA70" s="434"/>
      <c r="AB70" s="434"/>
      <c r="AC70" s="434"/>
      <c r="AD70" s="434"/>
      <c r="AE70" s="435"/>
      <c r="AF70" s="653"/>
      <c r="AG70" s="653"/>
      <c r="AH70" s="653"/>
      <c r="AI70" s="653"/>
      <c r="AJ70" s="653"/>
      <c r="AK70" s="653"/>
      <c r="AL70" s="653"/>
      <c r="AM70" s="143" t="s">
        <v>85</v>
      </c>
      <c r="AN70" s="653"/>
      <c r="AO70" s="653"/>
      <c r="AP70" s="653"/>
      <c r="AQ70" s="96" t="s">
        <v>87</v>
      </c>
      <c r="AR70" s="653"/>
      <c r="AS70" s="653"/>
      <c r="AT70" s="96" t="s">
        <v>87</v>
      </c>
      <c r="AU70" s="97"/>
      <c r="AV70" s="241">
        <v>139</v>
      </c>
      <c r="AW70" s="654"/>
      <c r="AX70" s="52">
        <f>IF(AF70&gt;0,1,0)</f>
        <v>0</v>
      </c>
      <c r="AY70" s="389"/>
      <c r="AZ70" s="389"/>
      <c r="BA70" s="390"/>
      <c r="BB70" s="426"/>
      <c r="BC70" s="427"/>
      <c r="BD70" s="427"/>
      <c r="BE70" s="428"/>
      <c r="BF70" s="430"/>
      <c r="BG70" s="431"/>
      <c r="BH70" s="431"/>
      <c r="BI70" s="432"/>
    </row>
    <row r="71" spans="2:61" ht="12" customHeight="1">
      <c r="B71" s="439"/>
      <c r="C71" s="440"/>
      <c r="D71" s="440"/>
      <c r="E71" s="440"/>
      <c r="F71" s="440"/>
      <c r="G71" s="440"/>
      <c r="H71" s="440"/>
      <c r="I71" s="440"/>
      <c r="J71" s="440"/>
      <c r="K71" s="440"/>
      <c r="L71" s="440"/>
      <c r="M71" s="440"/>
      <c r="N71" s="440"/>
      <c r="O71" s="440"/>
      <c r="P71" s="441"/>
      <c r="Q71" s="448" t="s">
        <v>570</v>
      </c>
      <c r="R71" s="449"/>
      <c r="S71" s="449"/>
      <c r="T71" s="449"/>
      <c r="U71" s="449"/>
      <c r="V71" s="449"/>
      <c r="W71" s="449"/>
      <c r="X71" s="449"/>
      <c r="Y71" s="449"/>
      <c r="Z71" s="449"/>
      <c r="AA71" s="449"/>
      <c r="AB71" s="449"/>
      <c r="AC71" s="449"/>
      <c r="AD71" s="449"/>
      <c r="AE71" s="450"/>
      <c r="AF71" s="655"/>
      <c r="AG71" s="655"/>
      <c r="AH71" s="655"/>
      <c r="AI71" s="655"/>
      <c r="AJ71" s="655"/>
      <c r="AK71" s="655"/>
      <c r="AL71" s="655"/>
      <c r="AM71" s="145" t="s">
        <v>85</v>
      </c>
      <c r="AN71" s="655"/>
      <c r="AO71" s="655"/>
      <c r="AP71" s="655"/>
      <c r="AQ71" s="98" t="s">
        <v>87</v>
      </c>
      <c r="AR71" s="655"/>
      <c r="AS71" s="655"/>
      <c r="AT71" s="98" t="s">
        <v>87</v>
      </c>
      <c r="AU71" s="99"/>
      <c r="AV71" s="262">
        <v>139</v>
      </c>
      <c r="AW71" s="656"/>
      <c r="AX71" s="51">
        <f>IF(AF71&gt;0,0.5,0)</f>
        <v>0</v>
      </c>
      <c r="AY71" s="387">
        <v>2</v>
      </c>
      <c r="AZ71" s="387"/>
      <c r="BA71" s="388"/>
      <c r="BB71" s="426"/>
      <c r="BC71" s="427"/>
      <c r="BD71" s="427"/>
      <c r="BE71" s="428"/>
      <c r="BF71" s="430"/>
      <c r="BG71" s="431"/>
      <c r="BH71" s="431"/>
      <c r="BI71" s="432"/>
    </row>
    <row r="72" spans="2:61" ht="12" customHeight="1">
      <c r="B72" s="439"/>
      <c r="C72" s="440"/>
      <c r="D72" s="440"/>
      <c r="E72" s="440"/>
      <c r="F72" s="440"/>
      <c r="G72" s="440"/>
      <c r="H72" s="440"/>
      <c r="I72" s="440"/>
      <c r="J72" s="440"/>
      <c r="K72" s="440"/>
      <c r="L72" s="440"/>
      <c r="M72" s="440"/>
      <c r="N72" s="440"/>
      <c r="O72" s="440"/>
      <c r="P72" s="441"/>
      <c r="Q72" s="451"/>
      <c r="R72" s="452"/>
      <c r="S72" s="452"/>
      <c r="T72" s="452"/>
      <c r="U72" s="452"/>
      <c r="V72" s="452"/>
      <c r="W72" s="452"/>
      <c r="X72" s="452"/>
      <c r="Y72" s="452"/>
      <c r="Z72" s="452"/>
      <c r="AA72" s="452"/>
      <c r="AB72" s="452"/>
      <c r="AC72" s="452"/>
      <c r="AD72" s="452"/>
      <c r="AE72" s="453"/>
      <c r="AF72" s="693"/>
      <c r="AG72" s="693"/>
      <c r="AH72" s="693"/>
      <c r="AI72" s="693"/>
      <c r="AJ72" s="693"/>
      <c r="AK72" s="693"/>
      <c r="AL72" s="693"/>
      <c r="AM72" s="153" t="s">
        <v>85</v>
      </c>
      <c r="AN72" s="693"/>
      <c r="AO72" s="693"/>
      <c r="AP72" s="693"/>
      <c r="AQ72" s="100" t="s">
        <v>87</v>
      </c>
      <c r="AR72" s="693"/>
      <c r="AS72" s="693"/>
      <c r="AT72" s="100" t="s">
        <v>87</v>
      </c>
      <c r="AU72" s="101"/>
      <c r="AV72" s="694">
        <v>139</v>
      </c>
      <c r="AW72" s="695"/>
      <c r="AX72" s="52">
        <f>IF(AF72&gt;0,0.5,0)</f>
        <v>0</v>
      </c>
      <c r="AY72" s="427"/>
      <c r="AZ72" s="427"/>
      <c r="BA72" s="428"/>
      <c r="BB72" s="426"/>
      <c r="BC72" s="427"/>
      <c r="BD72" s="427"/>
      <c r="BE72" s="428"/>
      <c r="BF72" s="430"/>
      <c r="BG72" s="431"/>
      <c r="BH72" s="431"/>
      <c r="BI72" s="432"/>
    </row>
    <row r="73" spans="2:61" ht="12" customHeight="1">
      <c r="B73" s="439"/>
      <c r="C73" s="440"/>
      <c r="D73" s="440"/>
      <c r="E73" s="440"/>
      <c r="F73" s="440"/>
      <c r="G73" s="440"/>
      <c r="H73" s="440"/>
      <c r="I73" s="440"/>
      <c r="J73" s="440"/>
      <c r="K73" s="440"/>
      <c r="L73" s="440"/>
      <c r="M73" s="440"/>
      <c r="N73" s="440"/>
      <c r="O73" s="440"/>
      <c r="P73" s="441"/>
      <c r="Q73" s="460" t="s">
        <v>571</v>
      </c>
      <c r="R73" s="461"/>
      <c r="S73" s="461"/>
      <c r="T73" s="461"/>
      <c r="U73" s="461"/>
      <c r="V73" s="461"/>
      <c r="W73" s="461"/>
      <c r="X73" s="461"/>
      <c r="Y73" s="461"/>
      <c r="Z73" s="461"/>
      <c r="AA73" s="461"/>
      <c r="AB73" s="461"/>
      <c r="AC73" s="461"/>
      <c r="AD73" s="461"/>
      <c r="AE73" s="462"/>
      <c r="AF73" s="693"/>
      <c r="AG73" s="693"/>
      <c r="AH73" s="693"/>
      <c r="AI73" s="693"/>
      <c r="AJ73" s="693"/>
      <c r="AK73" s="693"/>
      <c r="AL73" s="693"/>
      <c r="AM73" s="153" t="s">
        <v>85</v>
      </c>
      <c r="AN73" s="693"/>
      <c r="AO73" s="693"/>
      <c r="AP73" s="693"/>
      <c r="AQ73" s="100" t="s">
        <v>87</v>
      </c>
      <c r="AR73" s="693"/>
      <c r="AS73" s="693"/>
      <c r="AT73" s="100" t="s">
        <v>87</v>
      </c>
      <c r="AU73" s="101"/>
      <c r="AV73" s="694">
        <v>139</v>
      </c>
      <c r="AW73" s="695"/>
      <c r="AX73" s="52">
        <f>IF(AF73&gt;0,0.5,0)</f>
        <v>0</v>
      </c>
      <c r="AY73" s="427"/>
      <c r="AZ73" s="427"/>
      <c r="BA73" s="428"/>
      <c r="BB73" s="426"/>
      <c r="BC73" s="427"/>
      <c r="BD73" s="427"/>
      <c r="BE73" s="428"/>
      <c r="BF73" s="430"/>
      <c r="BG73" s="431"/>
      <c r="BH73" s="431"/>
      <c r="BI73" s="432"/>
    </row>
    <row r="74" spans="2:61" ht="12" customHeight="1">
      <c r="B74" s="439"/>
      <c r="C74" s="440"/>
      <c r="D74" s="440"/>
      <c r="E74" s="440"/>
      <c r="F74" s="440"/>
      <c r="G74" s="440"/>
      <c r="H74" s="440"/>
      <c r="I74" s="440"/>
      <c r="J74" s="440"/>
      <c r="K74" s="440"/>
      <c r="L74" s="440"/>
      <c r="M74" s="440"/>
      <c r="N74" s="440"/>
      <c r="O74" s="440"/>
      <c r="P74" s="441"/>
      <c r="Q74" s="445"/>
      <c r="R74" s="446"/>
      <c r="S74" s="446"/>
      <c r="T74" s="446"/>
      <c r="U74" s="446"/>
      <c r="V74" s="446"/>
      <c r="W74" s="446"/>
      <c r="X74" s="446"/>
      <c r="Y74" s="446"/>
      <c r="Z74" s="446"/>
      <c r="AA74" s="446"/>
      <c r="AB74" s="446"/>
      <c r="AC74" s="446"/>
      <c r="AD74" s="446"/>
      <c r="AE74" s="447"/>
      <c r="AF74" s="653"/>
      <c r="AG74" s="653"/>
      <c r="AH74" s="653"/>
      <c r="AI74" s="653"/>
      <c r="AJ74" s="653"/>
      <c r="AK74" s="653"/>
      <c r="AL74" s="653"/>
      <c r="AM74" s="143" t="s">
        <v>85</v>
      </c>
      <c r="AN74" s="653"/>
      <c r="AO74" s="653"/>
      <c r="AP74" s="653"/>
      <c r="AQ74" s="96" t="s">
        <v>87</v>
      </c>
      <c r="AR74" s="653"/>
      <c r="AS74" s="653"/>
      <c r="AT74" s="96" t="s">
        <v>87</v>
      </c>
      <c r="AU74" s="97"/>
      <c r="AV74" s="241">
        <v>139</v>
      </c>
      <c r="AW74" s="654"/>
      <c r="AX74" s="52">
        <f>IF(AF74&gt;0,0.5,0)</f>
        <v>0</v>
      </c>
      <c r="AY74" s="389"/>
      <c r="AZ74" s="389"/>
      <c r="BA74" s="390"/>
      <c r="BB74" s="426"/>
      <c r="BC74" s="427"/>
      <c r="BD74" s="427"/>
      <c r="BE74" s="428"/>
      <c r="BF74" s="430"/>
      <c r="BG74" s="431"/>
      <c r="BH74" s="431"/>
      <c r="BI74" s="432"/>
    </row>
    <row r="75" spans="2:61" ht="12" customHeight="1">
      <c r="B75" s="442"/>
      <c r="C75" s="443"/>
      <c r="D75" s="443"/>
      <c r="E75" s="443"/>
      <c r="F75" s="443"/>
      <c r="G75" s="443"/>
      <c r="H75" s="443"/>
      <c r="I75" s="443"/>
      <c r="J75" s="443"/>
      <c r="K75" s="443"/>
      <c r="L75" s="443"/>
      <c r="M75" s="443"/>
      <c r="N75" s="443"/>
      <c r="O75" s="443"/>
      <c r="P75" s="444"/>
      <c r="Q75" s="454" t="s">
        <v>579</v>
      </c>
      <c r="R75" s="455"/>
      <c r="S75" s="455"/>
      <c r="T75" s="455"/>
      <c r="U75" s="455"/>
      <c r="V75" s="455"/>
      <c r="W75" s="455"/>
      <c r="X75" s="455"/>
      <c r="Y75" s="455"/>
      <c r="Z75" s="455"/>
      <c r="AA75" s="455"/>
      <c r="AB75" s="455"/>
      <c r="AC75" s="455"/>
      <c r="AD75" s="455"/>
      <c r="AE75" s="456"/>
      <c r="AF75" s="457"/>
      <c r="AG75" s="423"/>
      <c r="AH75" s="423"/>
      <c r="AI75" s="423"/>
      <c r="AJ75" s="423"/>
      <c r="AK75" s="423"/>
      <c r="AL75" s="423"/>
      <c r="AM75" s="140" t="s">
        <v>85</v>
      </c>
      <c r="AN75" s="423"/>
      <c r="AO75" s="423"/>
      <c r="AP75" s="423"/>
      <c r="AQ75" s="2" t="s">
        <v>87</v>
      </c>
      <c r="AR75" s="423"/>
      <c r="AS75" s="423"/>
      <c r="AT75" s="2" t="s">
        <v>87</v>
      </c>
      <c r="AU75" s="74"/>
      <c r="AV75" s="218">
        <v>139</v>
      </c>
      <c r="AW75" s="424"/>
      <c r="AX75" s="51">
        <f>IF(AF75&gt;0,5,0)</f>
        <v>0</v>
      </c>
      <c r="AY75" s="458">
        <v>5</v>
      </c>
      <c r="AZ75" s="458"/>
      <c r="BA75" s="459"/>
      <c r="BB75" s="429"/>
      <c r="BC75" s="389"/>
      <c r="BD75" s="389"/>
      <c r="BE75" s="390"/>
      <c r="BF75" s="394"/>
      <c r="BG75" s="395"/>
      <c r="BH75" s="395"/>
      <c r="BI75" s="396"/>
    </row>
    <row r="76" spans="2:61" ht="12" customHeight="1">
      <c r="B76" s="111"/>
      <c r="C76" s="112"/>
      <c r="D76" s="112"/>
      <c r="E76" s="112"/>
      <c r="F76" s="112"/>
      <c r="G76" s="112"/>
      <c r="H76" s="112"/>
      <c r="I76" s="112"/>
      <c r="J76" s="112"/>
      <c r="K76" s="112"/>
      <c r="L76" s="112"/>
      <c r="M76" s="112"/>
      <c r="N76" s="112"/>
      <c r="O76" s="112"/>
      <c r="P76" s="112"/>
      <c r="Q76" s="112"/>
      <c r="R76" s="112"/>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113"/>
      <c r="BB76" s="650" t="s">
        <v>166</v>
      </c>
      <c r="BC76" s="650"/>
      <c r="BD76" s="650"/>
      <c r="BE76" s="650"/>
      <c r="BF76" s="651">
        <f>BF61</f>
        <v>0</v>
      </c>
      <c r="BG76" s="651"/>
      <c r="BH76" s="651"/>
      <c r="BI76" s="652"/>
    </row>
    <row r="77" spans="2:61" ht="12" customHeight="1">
      <c r="B77" s="342" t="s">
        <v>224</v>
      </c>
      <c r="C77" s="343"/>
      <c r="D77" s="343"/>
      <c r="E77" s="343"/>
      <c r="F77" s="343"/>
      <c r="G77" s="343"/>
      <c r="H77" s="343"/>
      <c r="I77" s="343"/>
      <c r="J77" s="343"/>
      <c r="K77" s="343"/>
      <c r="L77" s="343"/>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43"/>
      <c r="AY77" s="343"/>
      <c r="AZ77" s="343"/>
      <c r="BA77" s="343"/>
      <c r="BB77" s="343"/>
      <c r="BC77" s="343"/>
      <c r="BD77" s="343"/>
      <c r="BE77" s="343"/>
      <c r="BF77" s="343"/>
      <c r="BG77" s="343"/>
      <c r="BH77" s="343"/>
      <c r="BI77" s="409"/>
    </row>
    <row r="78" spans="2:61" ht="12" customHeight="1">
      <c r="B78" s="463" t="s">
        <v>218</v>
      </c>
      <c r="C78" s="464"/>
      <c r="D78" s="464"/>
      <c r="E78" s="464"/>
      <c r="F78" s="464"/>
      <c r="G78" s="464" t="s">
        <v>219</v>
      </c>
      <c r="H78" s="464"/>
      <c r="I78" s="464"/>
      <c r="J78" s="464"/>
      <c r="K78" s="464"/>
      <c r="L78" s="464"/>
      <c r="M78" s="464"/>
      <c r="N78" s="464"/>
      <c r="O78" s="464"/>
      <c r="P78" s="464"/>
      <c r="Q78" s="464"/>
      <c r="R78" s="464"/>
      <c r="S78" s="329" t="s">
        <v>225</v>
      </c>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67"/>
      <c r="AZ78" s="615" t="s">
        <v>276</v>
      </c>
      <c r="BA78" s="333"/>
      <c r="BB78" s="334" t="s">
        <v>211</v>
      </c>
      <c r="BC78" s="334"/>
      <c r="BD78" s="334"/>
      <c r="BE78" s="334"/>
      <c r="BF78" s="334" t="s">
        <v>212</v>
      </c>
      <c r="BG78" s="334"/>
      <c r="BH78" s="334"/>
      <c r="BI78" s="335"/>
    </row>
    <row r="79" spans="2:61" ht="12" customHeight="1">
      <c r="B79" s="287" t="s">
        <v>233</v>
      </c>
      <c r="C79" s="277"/>
      <c r="D79" s="277"/>
      <c r="E79" s="277"/>
      <c r="F79" s="288"/>
      <c r="G79" s="667" t="s">
        <v>226</v>
      </c>
      <c r="H79" s="372"/>
      <c r="I79" s="372"/>
      <c r="J79" s="372"/>
      <c r="K79" s="372"/>
      <c r="L79" s="372"/>
      <c r="M79" s="372"/>
      <c r="N79" s="372"/>
      <c r="O79" s="372"/>
      <c r="P79" s="372"/>
      <c r="Q79" s="372"/>
      <c r="R79" s="373"/>
      <c r="S79" s="374" t="s">
        <v>227</v>
      </c>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58"/>
      <c r="AV79" s="58"/>
      <c r="AW79" s="58"/>
      <c r="AX79" s="58"/>
      <c r="AY79" s="58"/>
      <c r="AZ79" s="666"/>
      <c r="BA79" s="404"/>
      <c r="BB79" s="477">
        <v>3</v>
      </c>
      <c r="BC79" s="477"/>
      <c r="BD79" s="477"/>
      <c r="BE79" s="477"/>
      <c r="BF79" s="478">
        <f>IF(AZ79&gt;3,3,AZ79)</f>
        <v>0</v>
      </c>
      <c r="BG79" s="478"/>
      <c r="BH79" s="478"/>
      <c r="BI79" s="479"/>
    </row>
    <row r="80" spans="2:61" ht="12" customHeight="1">
      <c r="B80" s="471"/>
      <c r="C80" s="472"/>
      <c r="D80" s="472"/>
      <c r="E80" s="472"/>
      <c r="F80" s="473"/>
      <c r="G80" s="667" t="s">
        <v>572</v>
      </c>
      <c r="H80" s="372"/>
      <c r="I80" s="372"/>
      <c r="J80" s="372"/>
      <c r="K80" s="372"/>
      <c r="L80" s="372"/>
      <c r="M80" s="372"/>
      <c r="N80" s="372"/>
      <c r="O80" s="372"/>
      <c r="P80" s="372"/>
      <c r="Q80" s="372"/>
      <c r="R80" s="373"/>
      <c r="S80" s="374" t="s">
        <v>558</v>
      </c>
      <c r="T80" s="375"/>
      <c r="U80" s="375"/>
      <c r="V80" s="375"/>
      <c r="W80" s="375"/>
      <c r="X80" s="375"/>
      <c r="Y80" s="375"/>
      <c r="Z80" s="375"/>
      <c r="AA80" s="375"/>
      <c r="AB80" s="375"/>
      <c r="AC80" s="375"/>
      <c r="AD80" s="375"/>
      <c r="AE80" s="375"/>
      <c r="AF80" s="375"/>
      <c r="AG80" s="375"/>
      <c r="AH80" s="375"/>
      <c r="AI80" s="375"/>
      <c r="AJ80" s="375"/>
      <c r="AK80" s="375"/>
      <c r="AL80" s="58"/>
      <c r="AM80" s="58"/>
      <c r="AN80" s="58"/>
      <c r="AO80" s="58"/>
      <c r="AP80" s="58"/>
      <c r="AQ80" s="58"/>
      <c r="AR80" s="58"/>
      <c r="AS80" s="58"/>
      <c r="AT80" s="58"/>
      <c r="AU80" s="58"/>
      <c r="AV80" s="58"/>
      <c r="AW80" s="58"/>
      <c r="AX80" s="58"/>
      <c r="AY80" s="58"/>
      <c r="AZ80" s="666"/>
      <c r="BA80" s="404"/>
      <c r="BB80" s="477">
        <v>2</v>
      </c>
      <c r="BC80" s="477"/>
      <c r="BD80" s="477"/>
      <c r="BE80" s="477"/>
      <c r="BF80" s="478">
        <f>IF(AZ80&gt;2,2,AZ80)</f>
        <v>0</v>
      </c>
      <c r="BG80" s="478"/>
      <c r="BH80" s="478"/>
      <c r="BI80" s="479"/>
    </row>
    <row r="81" spans="2:61" ht="12.95" customHeight="1">
      <c r="B81" s="471"/>
      <c r="C81" s="472"/>
      <c r="D81" s="472"/>
      <c r="E81" s="472"/>
      <c r="F81" s="473"/>
      <c r="G81" s="657" t="s">
        <v>589</v>
      </c>
      <c r="H81" s="658"/>
      <c r="I81" s="658"/>
      <c r="J81" s="658"/>
      <c r="K81" s="658"/>
      <c r="L81" s="658"/>
      <c r="M81" s="658"/>
      <c r="N81" s="658"/>
      <c r="O81" s="658"/>
      <c r="P81" s="658"/>
      <c r="Q81" s="658"/>
      <c r="R81" s="659"/>
      <c r="S81" s="374" t="s">
        <v>229</v>
      </c>
      <c r="T81" s="375"/>
      <c r="U81" s="375"/>
      <c r="V81" s="375"/>
      <c r="W81" s="375"/>
      <c r="X81" s="375"/>
      <c r="Y81" s="375"/>
      <c r="Z81" s="375"/>
      <c r="AA81" s="375"/>
      <c r="AB81" s="375"/>
      <c r="AC81" s="375"/>
      <c r="AD81" s="375"/>
      <c r="AE81" s="375"/>
      <c r="AF81" s="375"/>
      <c r="AG81" s="375"/>
      <c r="AH81" s="375"/>
      <c r="AI81" s="375"/>
      <c r="AJ81" s="375"/>
      <c r="AK81" s="375"/>
      <c r="AL81" s="58"/>
      <c r="AM81" s="58"/>
      <c r="AN81" s="58"/>
      <c r="AO81" s="58"/>
      <c r="AP81" s="58"/>
      <c r="AQ81" s="58"/>
      <c r="AR81" s="58"/>
      <c r="AS81" s="58"/>
      <c r="AT81" s="58"/>
      <c r="AU81" s="58"/>
      <c r="AV81" s="58"/>
      <c r="AW81" s="58"/>
      <c r="AX81" s="58"/>
      <c r="AY81" s="58"/>
      <c r="AZ81" s="666"/>
      <c r="BA81" s="404"/>
      <c r="BB81" s="477">
        <v>3</v>
      </c>
      <c r="BC81" s="477"/>
      <c r="BD81" s="477"/>
      <c r="BE81" s="477"/>
      <c r="BF81" s="478">
        <f>IF(AZ81&gt;3,3,AZ81)</f>
        <v>0</v>
      </c>
      <c r="BG81" s="478"/>
      <c r="BH81" s="478"/>
      <c r="BI81" s="479"/>
    </row>
    <row r="82" spans="2:61" ht="12.95" customHeight="1">
      <c r="B82" s="471"/>
      <c r="C82" s="472"/>
      <c r="D82" s="472"/>
      <c r="E82" s="472"/>
      <c r="F82" s="473"/>
      <c r="G82" s="660"/>
      <c r="H82" s="661"/>
      <c r="I82" s="661"/>
      <c r="J82" s="661"/>
      <c r="K82" s="661"/>
      <c r="L82" s="661"/>
      <c r="M82" s="661"/>
      <c r="N82" s="661"/>
      <c r="O82" s="661"/>
      <c r="P82" s="661"/>
      <c r="Q82" s="661"/>
      <c r="R82" s="662"/>
      <c r="S82" s="374" t="s">
        <v>230</v>
      </c>
      <c r="T82" s="375"/>
      <c r="U82" s="375"/>
      <c r="V82" s="375"/>
      <c r="W82" s="375"/>
      <c r="X82" s="375"/>
      <c r="Y82" s="375"/>
      <c r="Z82" s="375"/>
      <c r="AA82" s="375"/>
      <c r="AB82" s="375"/>
      <c r="AC82" s="375"/>
      <c r="AD82" s="375"/>
      <c r="AE82" s="375"/>
      <c r="AF82" s="375"/>
      <c r="AG82" s="375"/>
      <c r="AH82" s="455"/>
      <c r="AI82" s="455"/>
      <c r="AJ82" s="455"/>
      <c r="AK82" s="455"/>
      <c r="AL82" s="455"/>
      <c r="AM82" s="455"/>
      <c r="AN82" s="455"/>
      <c r="AO82" s="455"/>
      <c r="AP82" s="455"/>
      <c r="AQ82" s="455"/>
      <c r="AR82" s="455"/>
      <c r="AS82" s="455"/>
      <c r="AT82" s="455"/>
      <c r="AU82" s="455"/>
      <c r="AV82" s="455"/>
      <c r="AW82" s="455"/>
      <c r="AX82" s="58"/>
      <c r="AY82" s="58"/>
      <c r="AZ82" s="666"/>
      <c r="BA82" s="404"/>
      <c r="BB82" s="477" t="s">
        <v>228</v>
      </c>
      <c r="BC82" s="477"/>
      <c r="BD82" s="477"/>
      <c r="BE82" s="477"/>
      <c r="BF82" s="480">
        <f>IF(AZ82&gt;8,8,AZ82)</f>
        <v>0</v>
      </c>
      <c r="BG82" s="481"/>
      <c r="BH82" s="481"/>
      <c r="BI82" s="83" t="s">
        <v>85</v>
      </c>
    </row>
    <row r="83" spans="2:61" ht="12.95" customHeight="1">
      <c r="B83" s="471"/>
      <c r="C83" s="472"/>
      <c r="D83" s="472"/>
      <c r="E83" s="472"/>
      <c r="F83" s="473"/>
      <c r="G83" s="663"/>
      <c r="H83" s="664"/>
      <c r="I83" s="664"/>
      <c r="J83" s="664"/>
      <c r="K83" s="664"/>
      <c r="L83" s="664"/>
      <c r="M83" s="664"/>
      <c r="N83" s="664"/>
      <c r="O83" s="664"/>
      <c r="P83" s="664"/>
      <c r="Q83" s="664"/>
      <c r="R83" s="665"/>
      <c r="S83" s="57"/>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9"/>
      <c r="BB83" s="357" t="s">
        <v>166</v>
      </c>
      <c r="BC83" s="357"/>
      <c r="BD83" s="357"/>
      <c r="BE83" s="357"/>
      <c r="BF83" s="482">
        <f>(BF79+BF80+BF81)-BF82</f>
        <v>0</v>
      </c>
      <c r="BG83" s="482"/>
      <c r="BH83" s="482"/>
      <c r="BI83" s="483"/>
    </row>
    <row r="84" spans="2:61" ht="12" customHeight="1">
      <c r="B84" s="471"/>
      <c r="C84" s="472"/>
      <c r="D84" s="472"/>
      <c r="E84" s="472"/>
      <c r="F84" s="473"/>
      <c r="G84" s="464" t="s">
        <v>219</v>
      </c>
      <c r="H84" s="464"/>
      <c r="I84" s="464"/>
      <c r="J84" s="464"/>
      <c r="K84" s="464"/>
      <c r="L84" s="464"/>
      <c r="M84" s="464"/>
      <c r="N84" s="464"/>
      <c r="O84" s="464"/>
      <c r="P84" s="464"/>
      <c r="Q84" s="464"/>
      <c r="R84" s="464"/>
      <c r="S84" s="329" t="s">
        <v>225</v>
      </c>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67"/>
      <c r="AZ84" s="615" t="s">
        <v>276</v>
      </c>
      <c r="BA84" s="333"/>
      <c r="BB84" s="334" t="s">
        <v>231</v>
      </c>
      <c r="BC84" s="334"/>
      <c r="BD84" s="334"/>
      <c r="BE84" s="334"/>
      <c r="BF84" s="334" t="s">
        <v>212</v>
      </c>
      <c r="BG84" s="334"/>
      <c r="BH84" s="334"/>
      <c r="BI84" s="335"/>
    </row>
    <row r="85" spans="2:61" ht="12" customHeight="1">
      <c r="B85" s="471"/>
      <c r="C85" s="472"/>
      <c r="D85" s="472"/>
      <c r="E85" s="472"/>
      <c r="F85" s="473"/>
      <c r="G85" s="668" t="s">
        <v>592</v>
      </c>
      <c r="H85" s="377"/>
      <c r="I85" s="377"/>
      <c r="J85" s="377"/>
      <c r="K85" s="377"/>
      <c r="L85" s="377"/>
      <c r="M85" s="377"/>
      <c r="N85" s="377"/>
      <c r="O85" s="377"/>
      <c r="P85" s="377"/>
      <c r="Q85" s="377"/>
      <c r="R85" s="378"/>
      <c r="S85" s="374" t="s">
        <v>559</v>
      </c>
      <c r="T85" s="375"/>
      <c r="U85" s="375"/>
      <c r="V85" s="375"/>
      <c r="W85" s="375"/>
      <c r="X85" s="375"/>
      <c r="Y85" s="375"/>
      <c r="Z85" s="375"/>
      <c r="AA85" s="375"/>
      <c r="AB85" s="375"/>
      <c r="AC85" s="375"/>
      <c r="AD85" s="375"/>
      <c r="AE85" s="375"/>
      <c r="AF85" s="375"/>
      <c r="AG85" s="375"/>
      <c r="AH85" s="375"/>
      <c r="AI85" s="375"/>
      <c r="AJ85" s="375"/>
      <c r="AK85" s="375"/>
      <c r="AL85" s="375"/>
      <c r="AM85" s="375"/>
      <c r="AN85" s="58"/>
      <c r="AO85" s="58"/>
      <c r="AP85" s="58"/>
      <c r="AQ85" s="58"/>
      <c r="AR85" s="58"/>
      <c r="AS85" s="58"/>
      <c r="AT85" s="58"/>
      <c r="AU85" s="58"/>
      <c r="AV85" s="58"/>
      <c r="AW85" s="58"/>
      <c r="AX85" s="58"/>
      <c r="AY85" s="58"/>
      <c r="AZ85" s="666"/>
      <c r="BA85" s="404"/>
      <c r="BB85" s="477">
        <v>1</v>
      </c>
      <c r="BC85" s="477"/>
      <c r="BD85" s="477"/>
      <c r="BE85" s="477"/>
      <c r="BF85" s="478">
        <f>IF(AZ85&gt;1,1,AZ85)</f>
        <v>0</v>
      </c>
      <c r="BG85" s="478"/>
      <c r="BH85" s="478"/>
      <c r="BI85" s="479"/>
    </row>
    <row r="86" spans="2:61" ht="12" customHeight="1">
      <c r="B86" s="471"/>
      <c r="C86" s="472"/>
      <c r="D86" s="472"/>
      <c r="E86" s="472"/>
      <c r="F86" s="473"/>
      <c r="G86" s="558"/>
      <c r="H86" s="559"/>
      <c r="I86" s="559"/>
      <c r="J86" s="559"/>
      <c r="K86" s="559"/>
      <c r="L86" s="559"/>
      <c r="M86" s="559"/>
      <c r="N86" s="559"/>
      <c r="O86" s="559"/>
      <c r="P86" s="559"/>
      <c r="Q86" s="559"/>
      <c r="R86" s="599"/>
      <c r="S86" s="374" t="s">
        <v>560</v>
      </c>
      <c r="T86" s="375"/>
      <c r="U86" s="375"/>
      <c r="V86" s="375"/>
      <c r="W86" s="375"/>
      <c r="X86" s="375"/>
      <c r="Y86" s="375"/>
      <c r="Z86" s="375"/>
      <c r="AA86" s="375"/>
      <c r="AB86" s="375"/>
      <c r="AC86" s="375"/>
      <c r="AD86" s="375"/>
      <c r="AE86" s="375"/>
      <c r="AF86" s="375"/>
      <c r="AG86" s="375"/>
      <c r="AH86" s="58"/>
      <c r="AI86" s="58"/>
      <c r="AJ86" s="58"/>
      <c r="AK86" s="58"/>
      <c r="AL86" s="58"/>
      <c r="AM86" s="58"/>
      <c r="AN86" s="58"/>
      <c r="AO86" s="58"/>
      <c r="AP86" s="58"/>
      <c r="AQ86" s="58"/>
      <c r="AR86" s="58"/>
      <c r="AS86" s="58"/>
      <c r="AT86" s="58"/>
      <c r="AU86" s="58"/>
      <c r="AV86" s="58"/>
      <c r="AW86" s="58"/>
      <c r="AX86" s="58"/>
      <c r="AY86" s="58"/>
      <c r="AZ86" s="666"/>
      <c r="BA86" s="404"/>
      <c r="BB86" s="477">
        <v>1</v>
      </c>
      <c r="BC86" s="477"/>
      <c r="BD86" s="477"/>
      <c r="BE86" s="477"/>
      <c r="BF86" s="478">
        <f>IF(AZ86&gt;1,1,AZ86)</f>
        <v>0</v>
      </c>
      <c r="BG86" s="478"/>
      <c r="BH86" s="478"/>
      <c r="BI86" s="479"/>
    </row>
    <row r="87" spans="2:61" ht="12" customHeight="1">
      <c r="B87" s="471"/>
      <c r="C87" s="472"/>
      <c r="D87" s="472"/>
      <c r="E87" s="472"/>
      <c r="F87" s="473"/>
      <c r="G87" s="558"/>
      <c r="H87" s="559"/>
      <c r="I87" s="559"/>
      <c r="J87" s="559"/>
      <c r="K87" s="559"/>
      <c r="L87" s="559"/>
      <c r="M87" s="559"/>
      <c r="N87" s="559"/>
      <c r="O87" s="559"/>
      <c r="P87" s="559"/>
      <c r="Q87" s="559"/>
      <c r="R87" s="599"/>
      <c r="S87" s="374" t="s">
        <v>598</v>
      </c>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58"/>
      <c r="AQ87" s="58"/>
      <c r="AR87" s="58"/>
      <c r="AS87" s="58"/>
      <c r="AT87" s="58"/>
      <c r="AU87" s="58"/>
      <c r="AV87" s="58"/>
      <c r="AW87" s="58"/>
      <c r="AX87" s="58"/>
      <c r="AY87" s="58"/>
      <c r="AZ87" s="666"/>
      <c r="BA87" s="404"/>
      <c r="BB87" s="477">
        <v>2</v>
      </c>
      <c r="BC87" s="477"/>
      <c r="BD87" s="477"/>
      <c r="BE87" s="477"/>
      <c r="BF87" s="478">
        <f>IF(AZ87&gt;2,2,AZ87)</f>
        <v>0</v>
      </c>
      <c r="BG87" s="478"/>
      <c r="BH87" s="478"/>
      <c r="BI87" s="479"/>
    </row>
    <row r="88" spans="2:61" ht="12" customHeight="1">
      <c r="B88" s="471"/>
      <c r="C88" s="472"/>
      <c r="D88" s="472"/>
      <c r="E88" s="472"/>
      <c r="F88" s="473"/>
      <c r="G88" s="669"/>
      <c r="H88" s="380"/>
      <c r="I88" s="380"/>
      <c r="J88" s="380"/>
      <c r="K88" s="380"/>
      <c r="L88" s="380"/>
      <c r="M88" s="380"/>
      <c r="N88" s="380"/>
      <c r="O88" s="380"/>
      <c r="P88" s="380"/>
      <c r="Q88" s="380"/>
      <c r="R88" s="381"/>
      <c r="S88" s="374" t="s">
        <v>561</v>
      </c>
      <c r="T88" s="375"/>
      <c r="U88" s="375"/>
      <c r="V88" s="375"/>
      <c r="W88" s="375"/>
      <c r="X88" s="375"/>
      <c r="Y88" s="375"/>
      <c r="Z88" s="375"/>
      <c r="AA88" s="375"/>
      <c r="AB88" s="375"/>
      <c r="AC88" s="375"/>
      <c r="AD88" s="375"/>
      <c r="AE88" s="375"/>
      <c r="AF88" s="375"/>
      <c r="AG88" s="375"/>
      <c r="AH88" s="375"/>
      <c r="AI88" s="375"/>
      <c r="AJ88" s="375"/>
      <c r="AK88" s="375"/>
      <c r="AL88" s="375"/>
      <c r="AM88" s="375"/>
      <c r="AN88" s="375"/>
      <c r="AO88" s="58"/>
      <c r="AP88" s="58"/>
      <c r="AQ88" s="58"/>
      <c r="AR88" s="58"/>
      <c r="AS88" s="58"/>
      <c r="AT88" s="58"/>
      <c r="AU88" s="58"/>
      <c r="AV88" s="58"/>
      <c r="AW88" s="58"/>
      <c r="AX88" s="58"/>
      <c r="AY88" s="58"/>
      <c r="AZ88" s="666"/>
      <c r="BA88" s="404"/>
      <c r="BB88" s="477">
        <v>1</v>
      </c>
      <c r="BC88" s="477"/>
      <c r="BD88" s="477"/>
      <c r="BE88" s="477"/>
      <c r="BF88" s="478">
        <f t="shared" ref="BF88" si="2">IF(AZ88&gt;1,1,AZ88)</f>
        <v>0</v>
      </c>
      <c r="BG88" s="478"/>
      <c r="BH88" s="478"/>
      <c r="BI88" s="479"/>
    </row>
    <row r="89" spans="2:61" ht="12" customHeight="1">
      <c r="B89" s="289"/>
      <c r="C89" s="290"/>
      <c r="D89" s="290"/>
      <c r="E89" s="290"/>
      <c r="F89" s="291"/>
      <c r="G89" s="57"/>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9"/>
      <c r="BB89" s="357" t="s">
        <v>166</v>
      </c>
      <c r="BC89" s="357"/>
      <c r="BD89" s="357"/>
      <c r="BE89" s="357"/>
      <c r="BF89" s="482">
        <f>SUM(BF85:BI88)</f>
        <v>0</v>
      </c>
      <c r="BG89" s="482"/>
      <c r="BH89" s="482"/>
      <c r="BI89" s="483"/>
    </row>
    <row r="90" spans="2:61" ht="12" customHeight="1">
      <c r="B90" s="287" t="s">
        <v>232</v>
      </c>
      <c r="C90" s="277"/>
      <c r="D90" s="277"/>
      <c r="E90" s="277"/>
      <c r="F90" s="288"/>
      <c r="G90" s="464" t="s">
        <v>219</v>
      </c>
      <c r="H90" s="464"/>
      <c r="I90" s="464"/>
      <c r="J90" s="464"/>
      <c r="K90" s="464"/>
      <c r="L90" s="464"/>
      <c r="M90" s="464"/>
      <c r="N90" s="464"/>
      <c r="O90" s="464"/>
      <c r="P90" s="464"/>
      <c r="Q90" s="464"/>
      <c r="R90" s="464"/>
      <c r="S90" s="329" t="s">
        <v>225</v>
      </c>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67"/>
      <c r="AZ90" s="615" t="s">
        <v>276</v>
      </c>
      <c r="BA90" s="333"/>
      <c r="BB90" s="334" t="s">
        <v>211</v>
      </c>
      <c r="BC90" s="334"/>
      <c r="BD90" s="334"/>
      <c r="BE90" s="334"/>
      <c r="BF90" s="334" t="s">
        <v>212</v>
      </c>
      <c r="BG90" s="334"/>
      <c r="BH90" s="334"/>
      <c r="BI90" s="335"/>
    </row>
    <row r="91" spans="2:61" ht="12" customHeight="1">
      <c r="B91" s="471"/>
      <c r="C91" s="472"/>
      <c r="D91" s="472"/>
      <c r="E91" s="472"/>
      <c r="F91" s="473"/>
      <c r="G91" s="493" t="s">
        <v>562</v>
      </c>
      <c r="H91" s="494"/>
      <c r="I91" s="494"/>
      <c r="J91" s="494"/>
      <c r="K91" s="494"/>
      <c r="L91" s="494"/>
      <c r="M91" s="494"/>
      <c r="N91" s="494"/>
      <c r="O91" s="494"/>
      <c r="P91" s="494"/>
      <c r="Q91" s="494"/>
      <c r="R91" s="495"/>
      <c r="S91" s="374" t="s">
        <v>563</v>
      </c>
      <c r="T91" s="375"/>
      <c r="U91" s="375"/>
      <c r="V91" s="375"/>
      <c r="W91" s="375"/>
      <c r="X91" s="375"/>
      <c r="Y91" s="375"/>
      <c r="Z91" s="375"/>
      <c r="AA91" s="375"/>
      <c r="AB91" s="375"/>
      <c r="AC91" s="375"/>
      <c r="AD91" s="375"/>
      <c r="AE91" s="375"/>
      <c r="AF91" s="375"/>
      <c r="AG91" s="375"/>
      <c r="AH91" s="375"/>
      <c r="AI91" s="375"/>
      <c r="AJ91" s="375"/>
      <c r="AK91" s="58"/>
      <c r="AL91" s="58"/>
      <c r="AM91" s="58"/>
      <c r="AN91" s="58"/>
      <c r="AO91" s="58"/>
      <c r="AP91" s="58"/>
      <c r="AQ91" s="58"/>
      <c r="AR91" s="58"/>
      <c r="AS91" s="58"/>
      <c r="AT91" s="58"/>
      <c r="AU91" s="58"/>
      <c r="AV91" s="58"/>
      <c r="AW91" s="58"/>
      <c r="AX91" s="58"/>
      <c r="AY91" s="58"/>
      <c r="AZ91" s="666"/>
      <c r="BA91" s="404"/>
      <c r="BB91" s="477">
        <v>3</v>
      </c>
      <c r="BC91" s="477"/>
      <c r="BD91" s="477"/>
      <c r="BE91" s="477"/>
      <c r="BF91" s="478">
        <f>IF(AZ91&gt;3,3,AZ91)</f>
        <v>0</v>
      </c>
      <c r="BG91" s="478"/>
      <c r="BH91" s="478"/>
      <c r="BI91" s="479"/>
    </row>
    <row r="92" spans="2:61" ht="12" customHeight="1">
      <c r="B92" s="471"/>
      <c r="C92" s="472"/>
      <c r="D92" s="472"/>
      <c r="E92" s="472"/>
      <c r="F92" s="473"/>
      <c r="G92" s="496"/>
      <c r="H92" s="497"/>
      <c r="I92" s="497"/>
      <c r="J92" s="497"/>
      <c r="K92" s="497"/>
      <c r="L92" s="497"/>
      <c r="M92" s="497"/>
      <c r="N92" s="497"/>
      <c r="O92" s="497"/>
      <c r="P92" s="497"/>
      <c r="Q92" s="497"/>
      <c r="R92" s="498"/>
      <c r="S92" s="374" t="s">
        <v>593</v>
      </c>
      <c r="T92" s="375"/>
      <c r="U92" s="375"/>
      <c r="V92" s="375"/>
      <c r="W92" s="375"/>
      <c r="X92" s="375"/>
      <c r="Y92" s="375"/>
      <c r="Z92" s="375"/>
      <c r="AA92" s="375"/>
      <c r="AB92" s="375"/>
      <c r="AC92" s="375"/>
      <c r="AD92" s="375"/>
      <c r="AE92" s="375"/>
      <c r="AF92" s="375"/>
      <c r="AG92" s="375"/>
      <c r="AH92" s="375"/>
      <c r="AI92" s="375"/>
      <c r="AJ92" s="375"/>
      <c r="AK92" s="58"/>
      <c r="AL92" s="58"/>
      <c r="AM92" s="58"/>
      <c r="AN92" s="58"/>
      <c r="AO92" s="58"/>
      <c r="AP92" s="58"/>
      <c r="AQ92" s="58"/>
      <c r="AR92" s="58"/>
      <c r="AS92" s="58"/>
      <c r="AT92" s="58"/>
      <c r="AU92" s="58"/>
      <c r="AV92" s="58"/>
      <c r="AW92" s="58"/>
      <c r="AX92" s="58"/>
      <c r="AY92" s="58"/>
      <c r="AZ92" s="666"/>
      <c r="BA92" s="404"/>
      <c r="BB92" s="477">
        <v>2</v>
      </c>
      <c r="BC92" s="477"/>
      <c r="BD92" s="477"/>
      <c r="BE92" s="477"/>
      <c r="BF92" s="478">
        <f>IF(AZ92&gt;2,2,AZ92)</f>
        <v>0</v>
      </c>
      <c r="BG92" s="478"/>
      <c r="BH92" s="478"/>
      <c r="BI92" s="479"/>
    </row>
    <row r="93" spans="2:61" ht="12" customHeight="1">
      <c r="B93" s="471"/>
      <c r="C93" s="472"/>
      <c r="D93" s="472"/>
      <c r="E93" s="472"/>
      <c r="F93" s="473"/>
      <c r="G93" s="496"/>
      <c r="H93" s="497"/>
      <c r="I93" s="497"/>
      <c r="J93" s="497"/>
      <c r="K93" s="497"/>
      <c r="L93" s="497"/>
      <c r="M93" s="497"/>
      <c r="N93" s="497"/>
      <c r="O93" s="497"/>
      <c r="P93" s="497"/>
      <c r="Q93" s="497"/>
      <c r="R93" s="498"/>
      <c r="S93" s="374" t="s">
        <v>564</v>
      </c>
      <c r="T93" s="375"/>
      <c r="U93" s="375"/>
      <c r="V93" s="375"/>
      <c r="W93" s="375"/>
      <c r="X93" s="375"/>
      <c r="Y93" s="375"/>
      <c r="Z93" s="375"/>
      <c r="AA93" s="375"/>
      <c r="AB93" s="375"/>
      <c r="AC93" s="375"/>
      <c r="AD93" s="375"/>
      <c r="AE93" s="375"/>
      <c r="AF93" s="375"/>
      <c r="AG93" s="375"/>
      <c r="AH93" s="375"/>
      <c r="AI93" s="375"/>
      <c r="AJ93" s="375"/>
      <c r="AK93" s="375"/>
      <c r="AL93" s="375"/>
      <c r="AM93" s="375"/>
      <c r="AN93" s="375"/>
      <c r="AO93" s="58"/>
      <c r="AP93" s="58"/>
      <c r="AQ93" s="58"/>
      <c r="AR93" s="58"/>
      <c r="AS93" s="58"/>
      <c r="AT93" s="58"/>
      <c r="AU93" s="58"/>
      <c r="AV93" s="58"/>
      <c r="AW93" s="58"/>
      <c r="AX93" s="58"/>
      <c r="AY93" s="58"/>
      <c r="AZ93" s="666"/>
      <c r="BA93" s="404"/>
      <c r="BB93" s="477">
        <v>3</v>
      </c>
      <c r="BC93" s="477"/>
      <c r="BD93" s="477"/>
      <c r="BE93" s="477"/>
      <c r="BF93" s="478">
        <f t="shared" ref="BF93" si="3">IF(AZ93&gt;3,3,AZ93)</f>
        <v>0</v>
      </c>
      <c r="BG93" s="478"/>
      <c r="BH93" s="478"/>
      <c r="BI93" s="479"/>
    </row>
    <row r="94" spans="2:61" ht="12" customHeight="1">
      <c r="B94" s="289"/>
      <c r="C94" s="290"/>
      <c r="D94" s="290"/>
      <c r="E94" s="290"/>
      <c r="F94" s="291"/>
      <c r="G94" s="507"/>
      <c r="H94" s="508"/>
      <c r="I94" s="508"/>
      <c r="J94" s="508"/>
      <c r="K94" s="508"/>
      <c r="L94" s="508"/>
      <c r="M94" s="508"/>
      <c r="N94" s="508"/>
      <c r="O94" s="508"/>
      <c r="P94" s="508"/>
      <c r="Q94" s="508"/>
      <c r="R94" s="509"/>
      <c r="S94" s="374" t="s">
        <v>565</v>
      </c>
      <c r="T94" s="375"/>
      <c r="U94" s="375"/>
      <c r="V94" s="375"/>
      <c r="W94" s="375"/>
      <c r="X94" s="375"/>
      <c r="Y94" s="375"/>
      <c r="Z94" s="375"/>
      <c r="AA94" s="375"/>
      <c r="AB94" s="375"/>
      <c r="AC94" s="375"/>
      <c r="AD94" s="375"/>
      <c r="AE94" s="375"/>
      <c r="AF94" s="375"/>
      <c r="AG94" s="375"/>
      <c r="AH94" s="375"/>
      <c r="AI94" s="375"/>
      <c r="AJ94" s="375"/>
      <c r="AK94" s="375"/>
      <c r="AL94" s="375"/>
      <c r="AM94" s="375"/>
      <c r="AN94" s="58"/>
      <c r="AO94" s="58"/>
      <c r="AP94" s="58"/>
      <c r="AQ94" s="58"/>
      <c r="AR94" s="58"/>
      <c r="AS94" s="58"/>
      <c r="AT94" s="58"/>
      <c r="AU94" s="58"/>
      <c r="AV94" s="58"/>
      <c r="AW94" s="58"/>
      <c r="AX94" s="58"/>
      <c r="AY94" s="58"/>
      <c r="AZ94" s="666"/>
      <c r="BA94" s="404"/>
      <c r="BB94" s="477">
        <v>2</v>
      </c>
      <c r="BC94" s="477"/>
      <c r="BD94" s="477"/>
      <c r="BE94" s="477"/>
      <c r="BF94" s="478">
        <f>IF(AZ94&gt;2,2,AZ94)</f>
        <v>0</v>
      </c>
      <c r="BG94" s="478"/>
      <c r="BH94" s="478"/>
      <c r="BI94" s="479"/>
    </row>
    <row r="95" spans="2:61" ht="12" customHeight="1">
      <c r="B95" s="60"/>
      <c r="C95" s="146"/>
      <c r="D95" s="146"/>
      <c r="E95" s="146"/>
      <c r="F95" s="146"/>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9"/>
      <c r="BB95" s="357" t="s">
        <v>166</v>
      </c>
      <c r="BC95" s="357"/>
      <c r="BD95" s="357"/>
      <c r="BE95" s="357"/>
      <c r="BF95" s="482">
        <f>SUM(BF91:BI94)</f>
        <v>0</v>
      </c>
      <c r="BG95" s="482"/>
      <c r="BH95" s="482"/>
      <c r="BI95" s="483"/>
    </row>
    <row r="96" spans="2:61" ht="12" customHeight="1">
      <c r="B96" s="499" t="s">
        <v>4276</v>
      </c>
      <c r="C96" s="500"/>
      <c r="D96" s="500"/>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94"/>
      <c r="AL96" s="94"/>
      <c r="AM96" s="94"/>
      <c r="AN96" s="94"/>
      <c r="AO96" s="94"/>
      <c r="AP96" s="94"/>
      <c r="AQ96" s="94"/>
      <c r="AR96" s="94"/>
      <c r="AS96" s="94"/>
      <c r="AT96" s="94"/>
      <c r="AU96" s="94"/>
      <c r="AV96" s="94"/>
      <c r="AW96" s="94"/>
      <c r="AX96" s="94"/>
      <c r="AY96" s="94"/>
      <c r="AZ96" s="94"/>
      <c r="BA96" s="94"/>
      <c r="BB96" s="501"/>
      <c r="BC96" s="501"/>
      <c r="BD96" s="501"/>
      <c r="BE96" s="501"/>
      <c r="BF96" s="501"/>
      <c r="BG96" s="501"/>
      <c r="BH96" s="501"/>
      <c r="BI96" s="502"/>
    </row>
    <row r="97" spans="2:61" ht="12" customHeight="1">
      <c r="B97" s="503" t="s">
        <v>234</v>
      </c>
      <c r="C97" s="504"/>
      <c r="D97" s="504"/>
      <c r="E97" s="504"/>
      <c r="F97" s="504"/>
      <c r="G97" s="505"/>
      <c r="H97" s="505"/>
      <c r="I97" s="505"/>
      <c r="J97" s="505"/>
      <c r="K97" s="505"/>
      <c r="L97" s="505"/>
      <c r="M97" s="505"/>
      <c r="N97" s="505"/>
      <c r="O97" s="505"/>
      <c r="P97" s="505"/>
      <c r="Q97" s="505"/>
      <c r="R97" s="505"/>
      <c r="S97" s="505"/>
      <c r="T97" s="505"/>
      <c r="U97" s="505"/>
      <c r="V97" s="505"/>
      <c r="W97" s="505"/>
      <c r="X97" s="505"/>
      <c r="Y97" s="505"/>
      <c r="Z97" s="505"/>
      <c r="AA97" s="505"/>
      <c r="AB97" s="505"/>
      <c r="AC97" s="505"/>
      <c r="AD97" s="505"/>
      <c r="AE97" s="505"/>
      <c r="AF97" s="505"/>
      <c r="AG97" s="505"/>
      <c r="AH97" s="505"/>
      <c r="AI97" s="505"/>
      <c r="AJ97" s="505"/>
      <c r="AK97" s="505"/>
      <c r="AL97" s="505"/>
      <c r="AM97" s="505"/>
      <c r="AN97" s="505"/>
      <c r="AO97" s="505"/>
      <c r="AP97" s="505"/>
      <c r="AQ97" s="505"/>
      <c r="AR97" s="505"/>
      <c r="AS97" s="505"/>
      <c r="AT97" s="505"/>
      <c r="AU97" s="505"/>
      <c r="AV97" s="505"/>
      <c r="AW97" s="505"/>
      <c r="AX97" s="505"/>
      <c r="AY97" s="505"/>
      <c r="AZ97" s="505"/>
      <c r="BA97" s="505"/>
      <c r="BB97" s="505"/>
      <c r="BC97" s="505"/>
      <c r="BD97" s="505"/>
      <c r="BE97" s="505"/>
      <c r="BF97" s="505"/>
      <c r="BG97" s="505"/>
      <c r="BH97" s="505"/>
      <c r="BI97" s="506"/>
    </row>
    <row r="98" spans="2:61" ht="12" customHeight="1">
      <c r="B98" s="510" t="s">
        <v>235</v>
      </c>
      <c r="C98" s="511"/>
      <c r="D98" s="511"/>
      <c r="E98" s="511"/>
      <c r="F98" s="511"/>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c r="BG98" s="512"/>
      <c r="BH98" s="512"/>
      <c r="BI98" s="513"/>
    </row>
    <row r="99" spans="2:61" ht="12" customHeight="1">
      <c r="B99" s="510" t="s">
        <v>236</v>
      </c>
      <c r="C99" s="511"/>
      <c r="D99" s="511"/>
      <c r="E99" s="511"/>
      <c r="F99" s="511"/>
      <c r="G99" s="670"/>
      <c r="H99" s="670"/>
      <c r="I99" s="670"/>
      <c r="J99" s="670"/>
      <c r="K99" s="670"/>
      <c r="L99" s="670"/>
      <c r="M99" s="670"/>
      <c r="N99" s="670"/>
      <c r="O99" s="670"/>
      <c r="P99" s="670"/>
      <c r="Q99" s="670"/>
      <c r="R99" s="670"/>
      <c r="S99" s="670"/>
      <c r="T99" s="670"/>
      <c r="U99" s="670"/>
      <c r="V99" s="670"/>
      <c r="W99" s="670"/>
      <c r="X99" s="670"/>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0"/>
      <c r="AY99" s="670"/>
      <c r="AZ99" s="670"/>
      <c r="BA99" s="670"/>
      <c r="BB99" s="670"/>
      <c r="BC99" s="670"/>
      <c r="BD99" s="670"/>
      <c r="BE99" s="670"/>
      <c r="BF99" s="670"/>
      <c r="BG99" s="670"/>
      <c r="BH99" s="670"/>
      <c r="BI99" s="671"/>
    </row>
    <row r="100" spans="2:61" ht="12" customHeight="1">
      <c r="B100" s="535">
        <v>-11</v>
      </c>
      <c r="C100" s="536"/>
      <c r="D100" s="537" t="s">
        <v>580</v>
      </c>
      <c r="E100" s="538"/>
      <c r="F100" s="538"/>
      <c r="G100" s="538"/>
      <c r="H100" s="538"/>
      <c r="I100" s="538"/>
      <c r="J100" s="538"/>
      <c r="K100" s="538"/>
      <c r="L100" s="538"/>
      <c r="M100" s="539"/>
      <c r="N100" s="672">
        <f>BF30</f>
        <v>0</v>
      </c>
      <c r="O100" s="673"/>
      <c r="P100" s="673"/>
      <c r="Q100" s="673"/>
      <c r="R100" s="674" t="s">
        <v>240</v>
      </c>
      <c r="S100" s="674"/>
      <c r="T100" s="675" t="s">
        <v>243</v>
      </c>
      <c r="U100" s="676"/>
      <c r="V100" s="676"/>
      <c r="W100" s="676"/>
      <c r="X100" s="676"/>
      <c r="Y100" s="676"/>
      <c r="Z100" s="676"/>
      <c r="AA100" s="676"/>
      <c r="AB100" s="676"/>
      <c r="AC100" s="676"/>
      <c r="AD100" s="677"/>
      <c r="AE100" s="678" t="str">
        <f>IF(AY4&gt;0,VLOOKUP(AY4,List!C:X,18,0)," ")</f>
        <v xml:space="preserve"> </v>
      </c>
      <c r="AF100" s="678"/>
      <c r="AG100" s="678"/>
      <c r="AH100" s="678"/>
      <c r="AI100" s="678"/>
      <c r="AJ100" s="678"/>
      <c r="AK100" s="678"/>
      <c r="AL100" s="678"/>
      <c r="AM100" s="678"/>
      <c r="AN100" s="678"/>
      <c r="AO100" s="675" t="s">
        <v>238</v>
      </c>
      <c r="AP100" s="676"/>
      <c r="AQ100" s="677"/>
      <c r="AR100" s="678" t="str">
        <f>IF(AY4&gt;0,VLOOKUP(AY4,List!C:X,19,0)," ")</f>
        <v xml:space="preserve"> </v>
      </c>
      <c r="AS100" s="678"/>
      <c r="AT100" s="678"/>
      <c r="AU100" s="678"/>
      <c r="AV100" s="678"/>
      <c r="AW100" s="678"/>
      <c r="AX100" s="678"/>
      <c r="AY100" s="678"/>
      <c r="AZ100" s="678"/>
      <c r="BA100" s="678"/>
      <c r="BB100" s="678"/>
      <c r="BC100" s="678"/>
      <c r="BD100" s="678"/>
      <c r="BE100" s="678"/>
      <c r="BF100" s="675" t="s">
        <v>239</v>
      </c>
      <c r="BG100" s="676"/>
      <c r="BH100" s="676"/>
      <c r="BI100" s="679"/>
    </row>
    <row r="101" spans="2:61" ht="12" customHeight="1">
      <c r="B101" s="535">
        <v>-12</v>
      </c>
      <c r="C101" s="536"/>
      <c r="D101" s="537" t="s">
        <v>573</v>
      </c>
      <c r="E101" s="538"/>
      <c r="F101" s="538"/>
      <c r="G101" s="538"/>
      <c r="H101" s="538"/>
      <c r="I101" s="538"/>
      <c r="J101" s="538"/>
      <c r="K101" s="538"/>
      <c r="L101" s="538"/>
      <c r="M101" s="539"/>
      <c r="N101" s="547">
        <f>BF43</f>
        <v>0</v>
      </c>
      <c r="O101" s="548"/>
      <c r="P101" s="548"/>
      <c r="Q101" s="548"/>
      <c r="R101" s="549" t="s">
        <v>241</v>
      </c>
      <c r="S101" s="542"/>
      <c r="T101" s="680" t="s">
        <v>244</v>
      </c>
      <c r="U101" s="681"/>
      <c r="V101" s="681"/>
      <c r="W101" s="681"/>
      <c r="X101" s="681"/>
      <c r="Y101" s="681"/>
      <c r="Z101" s="681"/>
      <c r="AA101" s="681"/>
      <c r="AB101" s="681"/>
      <c r="AC101" s="681"/>
      <c r="AD101" s="682"/>
      <c r="AE101" s="531" t="str">
        <f>IF(AY4&gt;0,VLOOKUP(AY4,List!C:X,21,0)," ")</f>
        <v xml:space="preserve"> </v>
      </c>
      <c r="AF101" s="531"/>
      <c r="AG101" s="531"/>
      <c r="AH101" s="531"/>
      <c r="AI101" s="531"/>
      <c r="AJ101" s="531"/>
      <c r="AK101" s="531"/>
      <c r="AL101" s="531"/>
      <c r="AM101" s="531"/>
      <c r="AN101" s="531"/>
      <c r="AO101" s="680" t="s">
        <v>238</v>
      </c>
      <c r="AP101" s="681"/>
      <c r="AQ101" s="682"/>
      <c r="AR101" s="531" t="str">
        <f>IF(AY4&gt;0,VLOOKUP(AY4,List!C:X,22,0)," ")</f>
        <v xml:space="preserve"> </v>
      </c>
      <c r="AS101" s="531"/>
      <c r="AT101" s="531"/>
      <c r="AU101" s="531"/>
      <c r="AV101" s="531"/>
      <c r="AW101" s="531"/>
      <c r="AX101" s="531"/>
      <c r="AY101" s="531"/>
      <c r="AZ101" s="531"/>
      <c r="BA101" s="531"/>
      <c r="BB101" s="531"/>
      <c r="BC101" s="531"/>
      <c r="BD101" s="531"/>
      <c r="BE101" s="531"/>
      <c r="BF101" s="680" t="s">
        <v>239</v>
      </c>
      <c r="BG101" s="681"/>
      <c r="BH101" s="681"/>
      <c r="BI101" s="683"/>
    </row>
    <row r="102" spans="2:61" ht="12" customHeight="1">
      <c r="B102" s="535">
        <v>-13</v>
      </c>
      <c r="C102" s="536"/>
      <c r="D102" s="537" t="s">
        <v>581</v>
      </c>
      <c r="E102" s="538"/>
      <c r="F102" s="538"/>
      <c r="G102" s="538"/>
      <c r="H102" s="538"/>
      <c r="I102" s="538"/>
      <c r="J102" s="538"/>
      <c r="K102" s="538"/>
      <c r="L102" s="538"/>
      <c r="M102" s="539"/>
      <c r="N102" s="540">
        <f>BF95+BF89+BF83+BF76+BF58</f>
        <v>0</v>
      </c>
      <c r="O102" s="541"/>
      <c r="P102" s="541"/>
      <c r="Q102" s="541"/>
      <c r="R102" s="542" t="s">
        <v>242</v>
      </c>
      <c r="S102" s="542"/>
      <c r="T102" s="684" t="s">
        <v>245</v>
      </c>
      <c r="U102" s="684"/>
      <c r="V102" s="684"/>
      <c r="W102" s="684"/>
      <c r="X102" s="684"/>
      <c r="Y102" s="684"/>
      <c r="Z102" s="684"/>
      <c r="AA102" s="684"/>
      <c r="AB102" s="684"/>
      <c r="AC102" s="684"/>
      <c r="AD102" s="684"/>
      <c r="AE102" s="544"/>
      <c r="AF102" s="544"/>
      <c r="AG102" s="544"/>
      <c r="AH102" s="544"/>
      <c r="AI102" s="544"/>
      <c r="AJ102" s="544"/>
      <c r="AK102" s="544"/>
      <c r="AL102" s="544"/>
      <c r="AM102" s="544"/>
      <c r="AN102" s="544"/>
      <c r="AO102" s="545"/>
      <c r="AP102" s="545"/>
      <c r="AQ102" s="545"/>
      <c r="AR102" s="545"/>
      <c r="AS102" s="545"/>
      <c r="AT102" s="545"/>
      <c r="AU102" s="545"/>
      <c r="AV102" s="545"/>
      <c r="AW102" s="545"/>
      <c r="AX102" s="545"/>
      <c r="AY102" s="545"/>
      <c r="AZ102" s="545"/>
      <c r="BA102" s="545"/>
      <c r="BB102" s="545"/>
      <c r="BC102" s="545"/>
      <c r="BD102" s="545"/>
      <c r="BE102" s="545"/>
      <c r="BF102" s="545"/>
      <c r="BG102" s="545"/>
      <c r="BH102" s="545"/>
      <c r="BI102" s="546"/>
    </row>
    <row r="103" spans="2:61" ht="12" customHeight="1">
      <c r="B103" s="551"/>
      <c r="C103" s="552"/>
      <c r="D103" s="553"/>
      <c r="E103" s="554"/>
      <c r="F103" s="554"/>
      <c r="G103" s="554"/>
      <c r="H103" s="554"/>
      <c r="I103" s="554"/>
      <c r="J103" s="554"/>
      <c r="K103" s="554"/>
      <c r="L103" s="554"/>
      <c r="M103" s="555"/>
      <c r="N103" s="556"/>
      <c r="O103" s="557"/>
      <c r="P103" s="557"/>
      <c r="Q103" s="557"/>
      <c r="R103" s="687" t="s">
        <v>246</v>
      </c>
      <c r="S103" s="688"/>
      <c r="T103" s="688"/>
      <c r="U103" s="688"/>
      <c r="V103" s="688"/>
      <c r="W103" s="688"/>
      <c r="X103" s="688"/>
      <c r="Y103" s="688"/>
      <c r="Z103" s="688"/>
      <c r="AA103" s="530"/>
      <c r="AB103" s="530"/>
      <c r="AC103" s="530"/>
      <c r="AD103" s="530"/>
      <c r="AE103" s="530"/>
      <c r="AF103" s="530"/>
      <c r="AG103" s="530"/>
      <c r="AH103" s="530"/>
      <c r="AI103" s="530"/>
      <c r="AJ103" s="530"/>
      <c r="AK103" s="530"/>
      <c r="AL103" s="530"/>
      <c r="AM103" s="530"/>
      <c r="AN103" s="530"/>
      <c r="AO103" s="530"/>
      <c r="AP103" s="530"/>
      <c r="AQ103" s="530"/>
      <c r="AR103" s="530"/>
      <c r="AS103" s="530"/>
      <c r="AT103" s="530"/>
      <c r="AU103" s="530"/>
      <c r="AV103" s="530"/>
      <c r="AW103" s="529" t="s">
        <v>247</v>
      </c>
      <c r="AX103" s="529"/>
      <c r="AY103" s="529"/>
      <c r="AZ103" s="529"/>
      <c r="BA103" s="115"/>
      <c r="BB103" s="115"/>
      <c r="BC103" s="115"/>
      <c r="BD103" s="115"/>
      <c r="BE103" s="115"/>
      <c r="BF103" s="115"/>
      <c r="BG103" s="115"/>
      <c r="BH103" s="115"/>
      <c r="BI103" s="116"/>
    </row>
    <row r="104" spans="2:61" ht="12" customHeight="1">
      <c r="B104" s="535">
        <v>-14</v>
      </c>
      <c r="C104" s="536"/>
      <c r="D104" s="537" t="s">
        <v>237</v>
      </c>
      <c r="E104" s="538"/>
      <c r="F104" s="538"/>
      <c r="G104" s="538"/>
      <c r="H104" s="538"/>
      <c r="I104" s="538"/>
      <c r="J104" s="538"/>
      <c r="K104" s="538"/>
      <c r="L104" s="538"/>
      <c r="M104" s="539"/>
      <c r="N104" s="565">
        <f>N102+N101+N100</f>
        <v>0</v>
      </c>
      <c r="O104" s="566"/>
      <c r="P104" s="566"/>
      <c r="Q104" s="566"/>
      <c r="R104" s="669" t="s">
        <v>248</v>
      </c>
      <c r="S104" s="380"/>
      <c r="T104" s="380"/>
      <c r="U104" s="380"/>
      <c r="V104" s="380"/>
      <c r="W104" s="380"/>
      <c r="X104" s="380"/>
      <c r="Y104" s="380"/>
      <c r="Z104" s="380"/>
      <c r="AA104" s="380"/>
      <c r="AB104" s="380"/>
      <c r="AC104" s="380"/>
      <c r="AD104" s="380"/>
      <c r="AE104" s="380"/>
      <c r="AF104" s="380"/>
      <c r="AG104" s="380"/>
      <c r="AH104" s="380"/>
      <c r="AI104" s="380"/>
      <c r="AJ104" s="380"/>
      <c r="AK104" s="508" t="s">
        <v>169</v>
      </c>
      <c r="AL104" s="508"/>
      <c r="AM104" s="508"/>
      <c r="AN104" s="685"/>
      <c r="AO104" s="685"/>
      <c r="AP104" s="685"/>
      <c r="AQ104" s="685"/>
      <c r="AR104" s="508" t="s">
        <v>249</v>
      </c>
      <c r="AS104" s="508"/>
      <c r="AT104" s="508"/>
      <c r="AU104" s="685"/>
      <c r="AV104" s="685"/>
      <c r="AW104" s="685"/>
      <c r="AX104" s="685"/>
      <c r="AY104" s="102"/>
      <c r="AZ104" s="102"/>
      <c r="BA104" s="102"/>
      <c r="BB104" s="102"/>
      <c r="BC104" s="102"/>
      <c r="BD104" s="102"/>
      <c r="BE104" s="102"/>
      <c r="BF104" s="434" t="s">
        <v>239</v>
      </c>
      <c r="BG104" s="434"/>
      <c r="BH104" s="434"/>
      <c r="BI104" s="686"/>
    </row>
    <row r="105" spans="2:61" ht="12" customHeight="1">
      <c r="B105" s="86"/>
      <c r="C105" s="87"/>
      <c r="D105" s="87"/>
      <c r="E105" s="87"/>
      <c r="F105" s="87"/>
      <c r="G105" s="87"/>
      <c r="H105" s="87"/>
      <c r="I105" s="87"/>
      <c r="J105" s="87"/>
      <c r="K105" s="87"/>
      <c r="L105" s="87"/>
      <c r="M105" s="87"/>
      <c r="N105" s="88"/>
      <c r="O105" s="88"/>
      <c r="P105" s="88"/>
      <c r="Q105" s="88"/>
      <c r="R105" s="154"/>
      <c r="S105" s="154"/>
      <c r="T105" s="154"/>
      <c r="U105" s="154"/>
      <c r="V105" s="154"/>
      <c r="W105" s="154"/>
      <c r="X105" s="154"/>
      <c r="Y105" s="154"/>
      <c r="Z105" s="154"/>
      <c r="AA105" s="154"/>
      <c r="AB105" s="154"/>
      <c r="AC105" s="154"/>
      <c r="AD105" s="154"/>
      <c r="AE105" s="154"/>
      <c r="AF105" s="154"/>
      <c r="AG105" s="154"/>
      <c r="AH105" s="154"/>
      <c r="AI105" s="154"/>
      <c r="AJ105" s="154"/>
      <c r="AK105" s="155"/>
      <c r="AL105" s="155"/>
      <c r="AM105" s="155"/>
      <c r="AN105" s="89"/>
      <c r="AO105" s="89"/>
      <c r="AP105" s="89"/>
      <c r="AQ105" s="89"/>
      <c r="AR105" s="155"/>
      <c r="AS105" s="155"/>
      <c r="AT105" s="155"/>
      <c r="AU105" s="89"/>
      <c r="AV105" s="89"/>
      <c r="AW105" s="89"/>
      <c r="AX105" s="89"/>
      <c r="AY105" s="90"/>
      <c r="AZ105" s="90"/>
      <c r="BA105" s="90"/>
      <c r="BB105" s="90"/>
      <c r="BC105" s="90"/>
      <c r="BD105" s="90"/>
      <c r="BE105" s="90"/>
      <c r="BF105" s="150"/>
      <c r="BG105" s="150"/>
      <c r="BH105" s="150"/>
      <c r="BI105" s="91"/>
    </row>
    <row r="106" spans="2:61" ht="12" customHeight="1" thickBot="1">
      <c r="B106" s="587">
        <v>-18</v>
      </c>
      <c r="C106" s="588"/>
      <c r="D106" s="588" t="s">
        <v>253</v>
      </c>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9"/>
      <c r="AA106" s="589"/>
      <c r="AB106" s="589"/>
      <c r="AC106" s="589"/>
      <c r="AD106" s="589"/>
      <c r="AE106" s="589"/>
      <c r="AF106" s="589"/>
      <c r="AG106" s="589"/>
      <c r="AH106" s="589"/>
      <c r="AI106" s="589"/>
      <c r="AJ106" s="589"/>
      <c r="AK106" s="589"/>
      <c r="AL106" s="590" t="s">
        <v>4302</v>
      </c>
      <c r="AM106" s="590"/>
      <c r="AN106" s="590"/>
      <c r="AO106" s="590"/>
      <c r="AP106" s="92"/>
      <c r="AQ106" s="92"/>
      <c r="AR106" s="156"/>
      <c r="AS106" s="156"/>
      <c r="AT106" s="156"/>
      <c r="AU106" s="92"/>
      <c r="AV106" s="590" t="s">
        <v>252</v>
      </c>
      <c r="AW106" s="590"/>
      <c r="AX106" s="590"/>
      <c r="AY106" s="591"/>
      <c r="AZ106" s="591"/>
      <c r="BA106" s="75" t="s">
        <v>87</v>
      </c>
      <c r="BB106" s="577"/>
      <c r="BC106" s="577"/>
      <c r="BD106" s="75" t="s">
        <v>87</v>
      </c>
      <c r="BE106" s="190">
        <v>9</v>
      </c>
      <c r="BF106" s="612">
        <v>139</v>
      </c>
      <c r="BG106" s="612"/>
      <c r="BH106" s="189"/>
      <c r="BI106" s="93"/>
    </row>
    <row r="107" spans="2:61" ht="12" customHeight="1">
      <c r="B107" s="578" t="s">
        <v>599</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79"/>
      <c r="BI107" s="580"/>
    </row>
    <row r="108" spans="2:61" ht="12" customHeight="1">
      <c r="B108" s="581" t="s">
        <v>600</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2"/>
      <c r="AL108" s="582"/>
      <c r="AM108" s="582"/>
      <c r="AN108" s="582"/>
      <c r="AO108" s="582"/>
      <c r="AP108" s="582"/>
      <c r="AQ108" s="582"/>
      <c r="AR108" s="582"/>
      <c r="AS108" s="582"/>
      <c r="AT108" s="582"/>
      <c r="AU108" s="582"/>
      <c r="AV108" s="582"/>
      <c r="AW108" s="582"/>
      <c r="AX108" s="582"/>
      <c r="AY108" s="582"/>
      <c r="AZ108" s="582"/>
      <c r="BA108" s="582"/>
      <c r="BB108" s="582"/>
      <c r="BC108" s="582"/>
      <c r="BD108" s="582"/>
      <c r="BE108" s="582"/>
      <c r="BF108" s="582"/>
      <c r="BG108" s="582"/>
      <c r="BH108" s="582"/>
      <c r="BI108" s="583"/>
    </row>
    <row r="109" spans="2:61" ht="12" customHeight="1">
      <c r="B109" s="584" t="s">
        <v>601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5"/>
      <c r="AL109" s="585"/>
      <c r="AM109" s="585"/>
      <c r="AN109" s="585"/>
      <c r="AO109" s="585"/>
      <c r="AP109" s="585"/>
      <c r="AQ109" s="585"/>
      <c r="AR109" s="585"/>
      <c r="AS109" s="585"/>
      <c r="AT109" s="585"/>
      <c r="AU109" s="585"/>
      <c r="AV109" s="585"/>
      <c r="AW109" s="585"/>
      <c r="AX109" s="585"/>
      <c r="AY109" s="585"/>
      <c r="AZ109" s="585"/>
      <c r="BA109" s="585"/>
      <c r="BB109" s="585"/>
      <c r="BC109" s="585"/>
      <c r="BD109" s="585"/>
      <c r="BE109" s="585"/>
      <c r="BF109" s="585"/>
      <c r="BG109" s="585"/>
      <c r="BH109" s="585"/>
      <c r="BI109" s="586"/>
    </row>
    <row r="110" spans="2:61" ht="12" customHeight="1">
      <c r="B110" s="581" t="s">
        <v>602</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582"/>
      <c r="BI110" s="583"/>
    </row>
    <row r="111" spans="2:61" ht="12" customHeight="1">
      <c r="B111" s="569" t="s">
        <v>250</v>
      </c>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1"/>
    </row>
    <row r="112" spans="2:61" ht="12" customHeight="1">
      <c r="B112" s="572" t="s">
        <v>603</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3"/>
      <c r="AL112" s="573"/>
      <c r="AM112" s="573"/>
      <c r="AN112" s="573"/>
      <c r="AO112" s="573"/>
      <c r="AP112" s="573"/>
      <c r="AQ112" s="573"/>
      <c r="AR112" s="573"/>
      <c r="AS112" s="573"/>
      <c r="AT112" s="573"/>
      <c r="AU112" s="573"/>
      <c r="AV112" s="573"/>
      <c r="AW112" s="573"/>
      <c r="AX112" s="573"/>
      <c r="AY112" s="573"/>
      <c r="AZ112" s="573"/>
      <c r="BA112" s="573"/>
      <c r="BB112" s="573"/>
      <c r="BC112" s="573"/>
      <c r="BD112" s="573"/>
      <c r="BE112" s="573"/>
      <c r="BF112" s="573"/>
      <c r="BG112" s="573"/>
      <c r="BH112" s="573"/>
      <c r="BI112" s="574"/>
    </row>
    <row r="113" spans="2:61" ht="12" customHeight="1">
      <c r="B113" s="575" t="s">
        <v>251</v>
      </c>
      <c r="C113" s="575"/>
      <c r="D113" s="575"/>
      <c r="E113" s="575"/>
      <c r="F113" s="575"/>
      <c r="G113" s="575"/>
      <c r="H113" s="575"/>
      <c r="I113" s="575"/>
      <c r="J113" s="575"/>
      <c r="K113" s="575"/>
      <c r="L113" s="575"/>
      <c r="M113" s="575"/>
      <c r="N113" s="575"/>
      <c r="O113" s="575"/>
      <c r="P113" s="575"/>
      <c r="Q113" s="575"/>
      <c r="R113" s="575"/>
      <c r="S113" s="575"/>
      <c r="T113" s="575"/>
      <c r="U113" s="575"/>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576" t="s">
        <v>587</v>
      </c>
      <c r="BB113" s="576"/>
      <c r="BC113" s="576"/>
      <c r="BD113" s="576"/>
      <c r="BE113" s="576"/>
      <c r="BF113" s="576"/>
      <c r="BG113" s="576"/>
      <c r="BH113" s="63"/>
      <c r="BI113" s="63"/>
    </row>
    <row r="114" spans="2:61" ht="12" customHeight="1">
      <c r="B114" s="575"/>
      <c r="C114" s="575"/>
      <c r="D114" s="575"/>
      <c r="E114" s="575"/>
      <c r="F114" s="575"/>
      <c r="G114" s="575"/>
      <c r="H114" s="575"/>
      <c r="I114" s="575"/>
      <c r="J114" s="575"/>
      <c r="K114" s="575"/>
      <c r="L114" s="575"/>
      <c r="M114" s="575"/>
      <c r="N114" s="575"/>
      <c r="O114" s="575"/>
      <c r="P114" s="575"/>
      <c r="Q114" s="575"/>
      <c r="R114" s="575"/>
      <c r="S114" s="575"/>
      <c r="T114" s="575"/>
      <c r="U114" s="575"/>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576"/>
      <c r="BB114" s="576"/>
      <c r="BC114" s="576"/>
      <c r="BD114" s="576"/>
      <c r="BE114" s="576"/>
      <c r="BF114" s="576"/>
      <c r="BG114" s="576"/>
      <c r="BH114" s="95"/>
      <c r="BI114" s="95"/>
    </row>
  </sheetData>
  <sheetProtection password="C633" sheet="1" objects="1" scenarios="1" formatCells="0" formatColumns="0" formatRows="0" sort="0" autoFilter="0" pivotTables="0"/>
  <mergeCells count="500">
    <mergeCell ref="B52:N54"/>
    <mergeCell ref="AK48:BI48"/>
    <mergeCell ref="Q75:AE75"/>
    <mergeCell ref="AY67:BA68"/>
    <mergeCell ref="AY69:BA70"/>
    <mergeCell ref="BC57:BE57"/>
    <mergeCell ref="O52:AU52"/>
    <mergeCell ref="AR63:AS63"/>
    <mergeCell ref="AV63:AW63"/>
    <mergeCell ref="AY63:BA64"/>
    <mergeCell ref="AF64:AL64"/>
    <mergeCell ref="AN64:AP64"/>
    <mergeCell ref="AR64:AS64"/>
    <mergeCell ref="AV64:AW64"/>
    <mergeCell ref="AY65:BA66"/>
    <mergeCell ref="AF66:AL66"/>
    <mergeCell ref="AN66:AP66"/>
    <mergeCell ref="BB58:BE58"/>
    <mergeCell ref="AF71:AL71"/>
    <mergeCell ref="AF72:AL72"/>
    <mergeCell ref="AN71:AP71"/>
    <mergeCell ref="AN72:AP72"/>
    <mergeCell ref="AV71:AW71"/>
    <mergeCell ref="AV72:AW72"/>
    <mergeCell ref="AR71:AS71"/>
    <mergeCell ref="BC56:BE56"/>
    <mergeCell ref="AF74:AL74"/>
    <mergeCell ref="AN74:AP74"/>
    <mergeCell ref="AR74:AS74"/>
    <mergeCell ref="AV74:AW74"/>
    <mergeCell ref="AY71:BA74"/>
    <mergeCell ref="Q73:AE74"/>
    <mergeCell ref="Q71:AE72"/>
    <mergeCell ref="AR72:AS72"/>
    <mergeCell ref="AF73:AL73"/>
    <mergeCell ref="AN73:AP73"/>
    <mergeCell ref="AR73:AS73"/>
    <mergeCell ref="AV73:AW73"/>
    <mergeCell ref="AR66:AS66"/>
    <mergeCell ref="AV66:AW66"/>
    <mergeCell ref="AF65:AL65"/>
    <mergeCell ref="AN65:AP65"/>
    <mergeCell ref="AR65:AS65"/>
    <mergeCell ref="AV65:AW65"/>
    <mergeCell ref="AV69:AW69"/>
    <mergeCell ref="AF67:AL67"/>
    <mergeCell ref="AN67:AP67"/>
    <mergeCell ref="AR67:AS67"/>
    <mergeCell ref="AV67:AW67"/>
    <mergeCell ref="S79:AT79"/>
    <mergeCell ref="BA44:BF44"/>
    <mergeCell ref="B47:BI47"/>
    <mergeCell ref="C48:L48"/>
    <mergeCell ref="M48:U48"/>
    <mergeCell ref="V48:AA48"/>
    <mergeCell ref="Q65:AE65"/>
    <mergeCell ref="Q66:AE66"/>
    <mergeCell ref="Q67:AE67"/>
    <mergeCell ref="Q68:AE68"/>
    <mergeCell ref="Q69:AE69"/>
    <mergeCell ref="Q61:AE61"/>
    <mergeCell ref="Q62:AE62"/>
    <mergeCell ref="Q63:AE63"/>
    <mergeCell ref="Q64:AE64"/>
    <mergeCell ref="BF56:BI56"/>
    <mergeCell ref="BF57:BI57"/>
    <mergeCell ref="AY75:BA75"/>
    <mergeCell ref="Q70:AE70"/>
    <mergeCell ref="AV68:AW68"/>
    <mergeCell ref="AF69:AL69"/>
    <mergeCell ref="AN69:AP69"/>
    <mergeCell ref="AR69:AS69"/>
    <mergeCell ref="B65:P75"/>
    <mergeCell ref="AF68:AL68"/>
    <mergeCell ref="AN68:AP68"/>
    <mergeCell ref="BC42:BE42"/>
    <mergeCell ref="B38:L38"/>
    <mergeCell ref="AX43:BA43"/>
    <mergeCell ref="BF38:BI38"/>
    <mergeCell ref="BF39:BI39"/>
    <mergeCell ref="BF40:BI40"/>
    <mergeCell ref="BF41:BI41"/>
    <mergeCell ref="BF42:BI42"/>
    <mergeCell ref="BB43:BE43"/>
    <mergeCell ref="BF43:BI43"/>
    <mergeCell ref="M40:AW40"/>
    <mergeCell ref="BF58:BI58"/>
    <mergeCell ref="B59:L59"/>
    <mergeCell ref="BB59:BE59"/>
    <mergeCell ref="BF59:BI59"/>
    <mergeCell ref="AX60:BA60"/>
    <mergeCell ref="BB60:BE60"/>
    <mergeCell ref="BF60:BI60"/>
    <mergeCell ref="AZ55:BA55"/>
    <mergeCell ref="AZ56:BA56"/>
    <mergeCell ref="AZ57:BA57"/>
    <mergeCell ref="B111:BI111"/>
    <mergeCell ref="B112:BI112"/>
    <mergeCell ref="B114:P114"/>
    <mergeCell ref="Q114:U114"/>
    <mergeCell ref="BA114:BG114"/>
    <mergeCell ref="BB106:BC106"/>
    <mergeCell ref="B107:BI107"/>
    <mergeCell ref="B108:BI108"/>
    <mergeCell ref="B109:BI109"/>
    <mergeCell ref="B110:BI110"/>
    <mergeCell ref="B106:C106"/>
    <mergeCell ref="D106:Y106"/>
    <mergeCell ref="Z106:AK106"/>
    <mergeCell ref="AL106:AO106"/>
    <mergeCell ref="AV106:AX106"/>
    <mergeCell ref="AY106:AZ106"/>
    <mergeCell ref="B113:P113"/>
    <mergeCell ref="Q113:U113"/>
    <mergeCell ref="BA113:BG113"/>
    <mergeCell ref="BF106:BG106"/>
    <mergeCell ref="R104:AJ104"/>
    <mergeCell ref="AK104:AM104"/>
    <mergeCell ref="AN104:AQ104"/>
    <mergeCell ref="AR104:AT104"/>
    <mergeCell ref="AU104:AX104"/>
    <mergeCell ref="BF104:BI104"/>
    <mergeCell ref="B103:C103"/>
    <mergeCell ref="D103:M103"/>
    <mergeCell ref="N103:Q103"/>
    <mergeCell ref="R103:Z103"/>
    <mergeCell ref="AA103:AV103"/>
    <mergeCell ref="AW103:AZ103"/>
    <mergeCell ref="B104:C104"/>
    <mergeCell ref="D104:M104"/>
    <mergeCell ref="N104:Q104"/>
    <mergeCell ref="AO101:AQ101"/>
    <mergeCell ref="AR101:BE101"/>
    <mergeCell ref="BF101:BI101"/>
    <mergeCell ref="B102:C102"/>
    <mergeCell ref="D102:M102"/>
    <mergeCell ref="N102:Q102"/>
    <mergeCell ref="R102:S102"/>
    <mergeCell ref="T102:AD102"/>
    <mergeCell ref="AE102:BI102"/>
    <mergeCell ref="B101:C101"/>
    <mergeCell ref="D101:M101"/>
    <mergeCell ref="N101:Q101"/>
    <mergeCell ref="R101:S101"/>
    <mergeCell ref="T101:AD101"/>
    <mergeCell ref="AE101:AN101"/>
    <mergeCell ref="B100:C100"/>
    <mergeCell ref="D100:M100"/>
    <mergeCell ref="N100:Q100"/>
    <mergeCell ref="R100:S100"/>
    <mergeCell ref="T100:AD100"/>
    <mergeCell ref="AE100:AN100"/>
    <mergeCell ref="AO100:AQ100"/>
    <mergeCell ref="AR100:BE100"/>
    <mergeCell ref="BF100:BI100"/>
    <mergeCell ref="BB91:BE91"/>
    <mergeCell ref="BF91:BI91"/>
    <mergeCell ref="S92:AJ92"/>
    <mergeCell ref="AZ92:BA92"/>
    <mergeCell ref="BB92:BE92"/>
    <mergeCell ref="BF92:BI92"/>
    <mergeCell ref="B98:F98"/>
    <mergeCell ref="G98:BI98"/>
    <mergeCell ref="B99:F99"/>
    <mergeCell ref="G99:BI99"/>
    <mergeCell ref="BB95:BE95"/>
    <mergeCell ref="BF95:BI95"/>
    <mergeCell ref="B96:AJ96"/>
    <mergeCell ref="BB96:BE96"/>
    <mergeCell ref="BF96:BI96"/>
    <mergeCell ref="B97:F97"/>
    <mergeCell ref="G97:BI97"/>
    <mergeCell ref="BB89:BE89"/>
    <mergeCell ref="BF89:BI89"/>
    <mergeCell ref="B90:F94"/>
    <mergeCell ref="G90:R90"/>
    <mergeCell ref="S90:AX90"/>
    <mergeCell ref="AZ90:BA90"/>
    <mergeCell ref="BB90:BE90"/>
    <mergeCell ref="BF90:BI90"/>
    <mergeCell ref="G91:R94"/>
    <mergeCell ref="S91:AJ91"/>
    <mergeCell ref="B79:F89"/>
    <mergeCell ref="G79:R79"/>
    <mergeCell ref="AZ79:BA79"/>
    <mergeCell ref="BB79:BE79"/>
    <mergeCell ref="BF79:BI79"/>
    <mergeCell ref="S93:AN93"/>
    <mergeCell ref="AZ93:BA93"/>
    <mergeCell ref="BB93:BE93"/>
    <mergeCell ref="BF93:BI93"/>
    <mergeCell ref="S94:AM94"/>
    <mergeCell ref="AZ94:BA94"/>
    <mergeCell ref="BB94:BE94"/>
    <mergeCell ref="BF94:BI94"/>
    <mergeCell ref="AZ91:BA91"/>
    <mergeCell ref="AZ87:BA87"/>
    <mergeCell ref="BB87:BE87"/>
    <mergeCell ref="BF87:BI87"/>
    <mergeCell ref="S88:AN88"/>
    <mergeCell ref="AZ88:BA88"/>
    <mergeCell ref="BB88:BE88"/>
    <mergeCell ref="BF88:BI88"/>
    <mergeCell ref="G85:R88"/>
    <mergeCell ref="S85:AM85"/>
    <mergeCell ref="AZ85:BA85"/>
    <mergeCell ref="BB85:BE85"/>
    <mergeCell ref="BF85:BI85"/>
    <mergeCell ref="S86:AG86"/>
    <mergeCell ref="AZ86:BA86"/>
    <mergeCell ref="BB86:BE86"/>
    <mergeCell ref="BF86:BI86"/>
    <mergeCell ref="S87:AO87"/>
    <mergeCell ref="BF82:BH82"/>
    <mergeCell ref="BB83:BE83"/>
    <mergeCell ref="BF83:BI83"/>
    <mergeCell ref="G84:R84"/>
    <mergeCell ref="S84:AX84"/>
    <mergeCell ref="AZ84:BA84"/>
    <mergeCell ref="BB84:BE84"/>
    <mergeCell ref="BF84:BI84"/>
    <mergeCell ref="BF80:BI80"/>
    <mergeCell ref="G81:R83"/>
    <mergeCell ref="S81:AK81"/>
    <mergeCell ref="AZ81:BA81"/>
    <mergeCell ref="BB81:BE81"/>
    <mergeCell ref="BF81:BI81"/>
    <mergeCell ref="S82:AG82"/>
    <mergeCell ref="AH82:AW82"/>
    <mergeCell ref="AZ82:BA82"/>
    <mergeCell ref="BB82:BE82"/>
    <mergeCell ref="G80:R80"/>
    <mergeCell ref="AZ80:BA80"/>
    <mergeCell ref="BB80:BE80"/>
    <mergeCell ref="S80:AK80"/>
    <mergeCell ref="B77:L77"/>
    <mergeCell ref="AX77:BA77"/>
    <mergeCell ref="BB77:BE77"/>
    <mergeCell ref="BF77:BI77"/>
    <mergeCell ref="B78:F78"/>
    <mergeCell ref="G78:R78"/>
    <mergeCell ref="S78:AX78"/>
    <mergeCell ref="AZ78:BA78"/>
    <mergeCell ref="BB78:BE78"/>
    <mergeCell ref="BF78:BI78"/>
    <mergeCell ref="BB76:BE76"/>
    <mergeCell ref="BF76:BI76"/>
    <mergeCell ref="AF70:AL70"/>
    <mergeCell ref="AN70:AP70"/>
    <mergeCell ref="AR70:AS70"/>
    <mergeCell ref="AV70:AW70"/>
    <mergeCell ref="AF75:AL75"/>
    <mergeCell ref="AN75:AP75"/>
    <mergeCell ref="AR75:AS75"/>
    <mergeCell ref="AV75:AW75"/>
    <mergeCell ref="BB61:BE75"/>
    <mergeCell ref="BF61:BI75"/>
    <mergeCell ref="AF62:AL62"/>
    <mergeCell ref="AN62:AP62"/>
    <mergeCell ref="AR62:AS62"/>
    <mergeCell ref="AV62:AW62"/>
    <mergeCell ref="AF63:AL63"/>
    <mergeCell ref="AN63:AP63"/>
    <mergeCell ref="AF61:AL61"/>
    <mergeCell ref="AN61:AP61"/>
    <mergeCell ref="AR61:AS61"/>
    <mergeCell ref="AV61:AW61"/>
    <mergeCell ref="AY61:BA62"/>
    <mergeCell ref="AR68:AS68"/>
    <mergeCell ref="B56:N56"/>
    <mergeCell ref="B57:N57"/>
    <mergeCell ref="O55:AS55"/>
    <mergeCell ref="O56:AY56"/>
    <mergeCell ref="B60:P64"/>
    <mergeCell ref="B49:L49"/>
    <mergeCell ref="B50:L50"/>
    <mergeCell ref="AZ50:BA50"/>
    <mergeCell ref="Q60:AT60"/>
    <mergeCell ref="O57:AS57"/>
    <mergeCell ref="B51:N51"/>
    <mergeCell ref="O51:AW51"/>
    <mergeCell ref="Z53:AA53"/>
    <mergeCell ref="AC53:AD53"/>
    <mergeCell ref="AG53:AH53"/>
    <mergeCell ref="O53:X53"/>
    <mergeCell ref="O54:X54"/>
    <mergeCell ref="Z54:AA54"/>
    <mergeCell ref="AC54:AD54"/>
    <mergeCell ref="AG54:AH54"/>
    <mergeCell ref="AJ54:AO54"/>
    <mergeCell ref="AQ54:AR54"/>
    <mergeCell ref="AT54:AU54"/>
    <mergeCell ref="B55:N55"/>
    <mergeCell ref="BC55:BE55"/>
    <mergeCell ref="BF55:BI55"/>
    <mergeCell ref="AZ51:BA51"/>
    <mergeCell ref="BF51:BI51"/>
    <mergeCell ref="BB51:BE51"/>
    <mergeCell ref="AJ53:AO53"/>
    <mergeCell ref="AQ53:AR53"/>
    <mergeCell ref="AT53:AU53"/>
    <mergeCell ref="AX53:AY53"/>
    <mergeCell ref="AX54:AY54"/>
    <mergeCell ref="AZ52:BA54"/>
    <mergeCell ref="BC52:BE54"/>
    <mergeCell ref="BF52:BI54"/>
    <mergeCell ref="AB48:AJ48"/>
    <mergeCell ref="AZ40:BA40"/>
    <mergeCell ref="AZ42:BA42"/>
    <mergeCell ref="B40:L40"/>
    <mergeCell ref="AZ38:BA38"/>
    <mergeCell ref="AZ39:BA39"/>
    <mergeCell ref="B36:BI36"/>
    <mergeCell ref="AZ37:BA37"/>
    <mergeCell ref="BB37:BE37"/>
    <mergeCell ref="BF37:BI37"/>
    <mergeCell ref="AZ41:BA41"/>
    <mergeCell ref="B37:L37"/>
    <mergeCell ref="M37:AY37"/>
    <mergeCell ref="M38:AW38"/>
    <mergeCell ref="B39:L39"/>
    <mergeCell ref="M39:AW39"/>
    <mergeCell ref="B42:L42"/>
    <mergeCell ref="M42:AW42"/>
    <mergeCell ref="B41:L41"/>
    <mergeCell ref="M41:AW41"/>
    <mergeCell ref="BC38:BE38"/>
    <mergeCell ref="BC39:BE39"/>
    <mergeCell ref="BC40:BE40"/>
    <mergeCell ref="BC41:BE41"/>
    <mergeCell ref="B35:C35"/>
    <mergeCell ref="E35:L35"/>
    <mergeCell ref="B32:BI32"/>
    <mergeCell ref="B33:I33"/>
    <mergeCell ref="J33:BI33"/>
    <mergeCell ref="B34:BI34"/>
    <mergeCell ref="B30:E30"/>
    <mergeCell ref="F30:AS30"/>
    <mergeCell ref="AT30:BA30"/>
    <mergeCell ref="BF30:BI30"/>
    <mergeCell ref="B31:M31"/>
    <mergeCell ref="N31:BI31"/>
    <mergeCell ref="BC30:BE30"/>
    <mergeCell ref="C29:AB29"/>
    <mergeCell ref="AC29:AS29"/>
    <mergeCell ref="AT29:AW29"/>
    <mergeCell ref="AX29:BA29"/>
    <mergeCell ref="BB29:BE29"/>
    <mergeCell ref="BF29:BI29"/>
    <mergeCell ref="C28:AB28"/>
    <mergeCell ref="AC28:AS28"/>
    <mergeCell ref="AT28:AW28"/>
    <mergeCell ref="AX28:BA28"/>
    <mergeCell ref="BB28:BE28"/>
    <mergeCell ref="BF28:BI28"/>
    <mergeCell ref="C25:AB25"/>
    <mergeCell ref="AC25:AS25"/>
    <mergeCell ref="AT25:AW25"/>
    <mergeCell ref="AX25:BA25"/>
    <mergeCell ref="BB25:BE25"/>
    <mergeCell ref="BF25:BI25"/>
    <mergeCell ref="C24:AB24"/>
    <mergeCell ref="AC24:AS24"/>
    <mergeCell ref="AT24:AW24"/>
    <mergeCell ref="AX24:BA24"/>
    <mergeCell ref="BB24:BE24"/>
    <mergeCell ref="BF24:BI24"/>
    <mergeCell ref="C23:AB23"/>
    <mergeCell ref="AC23:AS23"/>
    <mergeCell ref="AT23:AW23"/>
    <mergeCell ref="AX23:BA23"/>
    <mergeCell ref="BB23:BE23"/>
    <mergeCell ref="BF23:BI23"/>
    <mergeCell ref="C22:AB22"/>
    <mergeCell ref="AC22:AS22"/>
    <mergeCell ref="AT22:AW22"/>
    <mergeCell ref="AX22:BA22"/>
    <mergeCell ref="BB22:BE22"/>
    <mergeCell ref="BF22:BI22"/>
    <mergeCell ref="C21:AB21"/>
    <mergeCell ref="AC21:AS21"/>
    <mergeCell ref="AT21:AW21"/>
    <mergeCell ref="AX21:BA21"/>
    <mergeCell ref="BB21:BE21"/>
    <mergeCell ref="BF21:BI21"/>
    <mergeCell ref="C20:AB20"/>
    <mergeCell ref="AC20:AS20"/>
    <mergeCell ref="AT20:AW20"/>
    <mergeCell ref="AX20:BA20"/>
    <mergeCell ref="BB20:BE20"/>
    <mergeCell ref="BF20:BI20"/>
    <mergeCell ref="B16:BI16"/>
    <mergeCell ref="B17:BI17"/>
    <mergeCell ref="B18:AB19"/>
    <mergeCell ref="AC18:AS19"/>
    <mergeCell ref="AT18:BA18"/>
    <mergeCell ref="BB18:BI18"/>
    <mergeCell ref="AT19:AW19"/>
    <mergeCell ref="AX19:BA19"/>
    <mergeCell ref="BB19:BE19"/>
    <mergeCell ref="BF19:BI19"/>
    <mergeCell ref="C15:M15"/>
    <mergeCell ref="N15:Y15"/>
    <mergeCell ref="Z15:AE15"/>
    <mergeCell ref="AG15:AQ15"/>
    <mergeCell ref="AR15:BC15"/>
    <mergeCell ref="BD15:BI15"/>
    <mergeCell ref="B14:C14"/>
    <mergeCell ref="E14:AA14"/>
    <mergeCell ref="AB14:AE14"/>
    <mergeCell ref="AF14:AG14"/>
    <mergeCell ref="AI14:BE14"/>
    <mergeCell ref="BF14:BI14"/>
    <mergeCell ref="AI11:BE11"/>
    <mergeCell ref="BF11:BI11"/>
    <mergeCell ref="AI9:BE9"/>
    <mergeCell ref="BF9:BI9"/>
    <mergeCell ref="B10:C10"/>
    <mergeCell ref="E10:AA10"/>
    <mergeCell ref="AB10:AE10"/>
    <mergeCell ref="AF10:AG10"/>
    <mergeCell ref="AI10:BE10"/>
    <mergeCell ref="BF10:BI10"/>
    <mergeCell ref="E11:AA11"/>
    <mergeCell ref="AB11:AE11"/>
    <mergeCell ref="AF11:AG11"/>
    <mergeCell ref="B13:C13"/>
    <mergeCell ref="E13:AA13"/>
    <mergeCell ref="AB13:AE13"/>
    <mergeCell ref="AF13:AG13"/>
    <mergeCell ref="AI13:BE13"/>
    <mergeCell ref="BF13:BI13"/>
    <mergeCell ref="B12:C12"/>
    <mergeCell ref="E12:AA12"/>
    <mergeCell ref="AB12:AE12"/>
    <mergeCell ref="AF12:AG12"/>
    <mergeCell ref="AI12:BE12"/>
    <mergeCell ref="BF12:BI12"/>
    <mergeCell ref="B1:BI1"/>
    <mergeCell ref="B2:AC2"/>
    <mergeCell ref="AD2:AH2"/>
    <mergeCell ref="AI2:BI2"/>
    <mergeCell ref="B3:BI3"/>
    <mergeCell ref="B4:C4"/>
    <mergeCell ref="D4:H4"/>
    <mergeCell ref="I4:R4"/>
    <mergeCell ref="S4:T4"/>
    <mergeCell ref="U4:AF4"/>
    <mergeCell ref="AG4:AQ4"/>
    <mergeCell ref="AR4:AS4"/>
    <mergeCell ref="AT4:AX4"/>
    <mergeCell ref="AY4:BI4"/>
    <mergeCell ref="B8:C8"/>
    <mergeCell ref="E8:L8"/>
    <mergeCell ref="B9:C9"/>
    <mergeCell ref="BF26:BI26"/>
    <mergeCell ref="AT27:AW27"/>
    <mergeCell ref="AX27:BA27"/>
    <mergeCell ref="BB27:BE27"/>
    <mergeCell ref="BF27:BI27"/>
    <mergeCell ref="AK5:AL5"/>
    <mergeCell ref="AM5:AR5"/>
    <mergeCell ref="D5:J5"/>
    <mergeCell ref="K5:R5"/>
    <mergeCell ref="S5:T5"/>
    <mergeCell ref="U5:W5"/>
    <mergeCell ref="X5:AJ5"/>
    <mergeCell ref="AS5:AT5"/>
    <mergeCell ref="AV5:AW5"/>
    <mergeCell ref="E9:AA9"/>
    <mergeCell ref="AB9:AE9"/>
    <mergeCell ref="AF9:AG9"/>
    <mergeCell ref="AA6:AL6"/>
    <mergeCell ref="AM6:AP6"/>
    <mergeCell ref="AQ6:AZ6"/>
    <mergeCell ref="D6:J6"/>
    <mergeCell ref="K6:L6"/>
    <mergeCell ref="M6:N6"/>
    <mergeCell ref="O6:P6"/>
    <mergeCell ref="AC26:AS26"/>
    <mergeCell ref="AC27:AS27"/>
    <mergeCell ref="AY5:AZ5"/>
    <mergeCell ref="BB5:BC5"/>
    <mergeCell ref="B5:C5"/>
    <mergeCell ref="C26:AB26"/>
    <mergeCell ref="C27:AB27"/>
    <mergeCell ref="AT26:AW26"/>
    <mergeCell ref="AX26:BA26"/>
    <mergeCell ref="BB26:BE26"/>
    <mergeCell ref="Q6:R6"/>
    <mergeCell ref="S6:T6"/>
    <mergeCell ref="U6:Z6"/>
    <mergeCell ref="BA6:BI6"/>
    <mergeCell ref="B7:C7"/>
    <mergeCell ref="D7:L7"/>
    <mergeCell ref="M7:BI7"/>
    <mergeCell ref="BE5:BF5"/>
    <mergeCell ref="BH5:BI5"/>
    <mergeCell ref="B6:C6"/>
    <mergeCell ref="B11:C11"/>
  </mergeCells>
  <dataValidations xWindow="756" yWindow="617" count="30">
    <dataValidation allowBlank="1" showInputMessage="1" showErrorMessage="1" prompt="ارزشیابی شونده نظر خودرا در این قسمت بنویسد." sqref="AE102:BI102"/>
    <dataValidation allowBlank="1" showInputMessage="1" showErrorMessage="1" prompt="سمت تایید کننده را در شیت List  ثبت نمایید." sqref="AR101:BE101"/>
    <dataValidation allowBlank="1" showInputMessage="1" showErrorMessage="1" prompt="سمت ارزشیابی کننده را در شیت List  ثبت نمایید." sqref="AR100:BE100"/>
    <dataValidation allowBlank="1" showInputMessage="1" showErrorMessage="1" prompt="نام و نام خانوادگی تایید کننده را در شیت List  ثبت نمایید." sqref="AE101:AN101"/>
    <dataValidation allowBlank="1" showInputMessage="1" showErrorMessage="1" prompt="نام و نام خانوادگی ارزشیابی کننده را در شیت List  ثبت نمایید." sqref="AE100:AN100"/>
    <dataValidation allowBlank="1" showInputMessage="1" showErrorMessage="1" prompt="جمع ساعات درج گردد." sqref="AZ52"/>
    <dataValidation allowBlank="1" showInputMessage="1" showErrorMessage="1" prompt="امتیاز بدون علامت مثبت یا منفی ثبت گردد." sqref="AZ82:BA82"/>
    <dataValidation allowBlank="1" showInputMessage="1" showErrorMessage="1" prompt="درسلول زرد رنگ امتیاز دهید." sqref="BI79:BI82 BF38:BF42 BG79:BH81 BF85:BI88 BF91:BI94 BF79:BF82 BF52 BF55:BF57"/>
    <dataValidation allowBlank="1" showInputMessage="1" showErrorMessage="1" prompt="ستون درج امتیازات " sqref="AZ37:BA37 AZ78:BA78 AZ84:BA84 AZ90:BA90 AZ51:BA51"/>
    <dataValidation allowBlank="1" showInputMessage="1" showErrorMessage="1" prompt="در صورت نبودن شرح وظایف مورد نظردر شیت شرح وظایف ایجاد گردد." sqref="E10:AA14 AI10:BE14"/>
    <dataValidation allowBlank="1" showInputMessage="1" showErrorMessage="1" prompt="کد شرح و ظایف مندرج در شیت شرح وظایف پیشنهادی استخراج و در این ستون ثبت گردد." sqref="B9:C9 AF9:AG9"/>
    <dataValidation allowBlank="1" showInputMessage="1" showErrorMessage="1" prompt="نتیجه اقدام و فعالیت این ردیف درج گردد." sqref="AC20:AC29 AD20:AS25 AD28:AS29"/>
    <dataValidation allowBlank="1" showInputMessage="1" showErrorMessage="1" prompt="عنوان اقدام و فعالیت مورد توافق بند (الف-1) ثبت گردد." sqref="C20:AB29"/>
    <dataValidation type="decimal" allowBlank="1" showInputMessage="1" showErrorMessage="1" error="بین امتیاز صفرتا پنج ثبت گردد." prompt="امتیازی که ارزشیابی کننده به فعالیت این ردیف با مستندات می دهد" sqref="BF20:BI29">
      <formula1>0</formula1>
      <formula2>5</formula2>
    </dataValidation>
    <dataValidation allowBlank="1" showInputMessage="1" showErrorMessage="1" prompt="با عنایت به بند (الف-1) امتیاز حداکثر مشخص گرددوجمع امتیازات (الف -2) از 50 بیشتر نباشد." sqref="BB20:BE29"/>
    <dataValidation allowBlank="1" showInputMessage="1" showErrorMessage="1" prompt="ارزشیابی کننده به صورت درصد ارزیابی کند." sqref="AX20:BA29"/>
    <dataValidation allowBlank="1" showInputMessage="1" showErrorMessage="1" prompt="ارزشیابی شونده به صورت درصد خودش ارزیابی کند." sqref="AT20:AW29"/>
    <dataValidation type="textLength" allowBlank="1" showInputMessage="1" showErrorMessage="1" error="کد پرسنلی کمتر یا بیشتر از 8 رقمی نمی باشد." prompt="لطفاًدر ثبت کد پرسنلی دقت شوددر غیر اینصورت به سیستم پرسنلی انتقال نخواهد یافت ." sqref="AY4:BI4">
      <formula1>8</formula1>
      <formula2>8</formula2>
    </dataValidation>
    <dataValidation allowBlank="1" showInputMessage="1" showErrorMessage="1" prompt="نوع استخدام در شیت List ثبت گردد" sqref="AQ6:AZ6"/>
    <dataValidation allowBlank="1" showInputMessage="1" showErrorMessage="1" prompt="کد ملی در شیت List ثبت گردد" sqref="X5:AJ5"/>
    <dataValidation allowBlank="1" showInputMessage="1" showErrorMessage="1" prompt="نام و نام خانوادگی  در شیت List ثبت گردد" sqref="AG4:AQ4"/>
    <dataValidation allowBlank="1" showInputMessage="1" showErrorMessage="1" prompt="عنوان پست سازمانی مندرج در آخرین حکم پرسنلی   در شیت List ثبت گردد" sqref="K5:R5"/>
    <dataValidation allowBlank="1" showInputMessage="1" showErrorMessage="1" prompt="واحد سازمانی در شیت List درج گردد" sqref="AA6"/>
    <dataValidation allowBlank="1" showInputMessage="1" showErrorMessage="1" prompt="در صورت نیاز اصلاح گردد." sqref="K6:L6"/>
    <dataValidation allowBlank="1" showInputMessage="1" showErrorMessage="1" prompt="درصورت کم بودن اصلاح گرددوبرای همکاران کمتر از 6 ماه اشتغال فرم تکمیل نگردد." sqref="O6:P6"/>
    <dataValidation allowBlank="1" showInputMessage="1" showErrorMessage="1" prompt="کد شرح وظایف را ثبت نمایید." sqref="B10:C14 AF10:AG14"/>
    <dataValidation allowBlank="1" showInputMessage="1" showErrorMessage="1" prompt="ملاک تاریخ پایان دوره آموزشی می باشد." sqref="O52"/>
    <dataValidation allowBlank="1" showInputMessage="1" showErrorMessage="1" prompt="شماره تقدیر نامه ها و تاریخ صدور را ثبت نمایید." sqref="BF61:BI75"/>
    <dataValidation allowBlank="1" showInputMessage="1" showErrorMessage="1" prompt="با ثبت شماره تقدیرنامه امتیاز خودکار ثبت می گردد." sqref="AF61:AF75"/>
    <dataValidation allowBlank="1" showInputMessage="1" showErrorMessage="1" prompt="شماره گواهینامه ثبت گردد." sqref="O53:X54 AJ53:AO54"/>
  </dataValidations>
  <printOptions horizontalCentered="1"/>
  <pageMargins left="0.19685039370078741" right="0.19685039370078741" top="0.19685039370078741" bottom="0.19685039370078741" header="0.19685039370078741" footer="0.19685039370078741"/>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codeName="Sheet9"/>
  <dimension ref="A1:X204"/>
  <sheetViews>
    <sheetView rightToLeft="1" tabSelected="1" view="pageBreakPreview" zoomScale="115" zoomScaleNormal="100" zoomScaleSheetLayoutView="115" workbookViewId="0">
      <pane xSplit="2" ySplit="4" topLeftCell="C5" activePane="bottomRight" state="frozen"/>
      <selection pane="topRight" activeCell="C1" sqref="C1"/>
      <selection pane="bottomLeft" activeCell="A5" sqref="A5"/>
      <selection pane="bottomRight" activeCell="G8" sqref="G8"/>
    </sheetView>
  </sheetViews>
  <sheetFormatPr defaultColWidth="9" defaultRowHeight="13.5"/>
  <cols>
    <col min="1" max="1" width="2" style="3" customWidth="1"/>
    <col min="2" max="2" width="4.75" style="13" customWidth="1"/>
    <col min="3" max="3" width="9.375" style="4" customWidth="1"/>
    <col min="4" max="4" width="17.25" style="4" customWidth="1"/>
    <col min="5" max="5" width="18.5" style="4" customWidth="1"/>
    <col min="6" max="6" width="10.25" style="4" customWidth="1"/>
    <col min="7" max="7" width="6.375" style="14" customWidth="1"/>
    <col min="8" max="8" width="6" style="14" customWidth="1"/>
    <col min="9" max="9" width="7" style="209" customWidth="1"/>
    <col min="10" max="10" width="6.875" style="209" customWidth="1"/>
    <col min="11" max="13" width="6" style="209" customWidth="1"/>
    <col min="14" max="14" width="4.625" style="209" customWidth="1"/>
    <col min="15" max="15" width="6.5" style="4" customWidth="1"/>
    <col min="16" max="16" width="8" style="4" customWidth="1"/>
    <col min="17" max="18" width="11.25" style="4" customWidth="1"/>
    <col min="19" max="19" width="7" style="4" customWidth="1"/>
    <col min="20" max="20" width="11.25" style="4" customWidth="1"/>
    <col min="21" max="21" width="12.875" style="4" customWidth="1"/>
    <col min="22" max="22" width="9.875" style="4" customWidth="1"/>
    <col min="23" max="23" width="11.625" style="4" customWidth="1"/>
    <col min="24" max="24" width="12.625" style="4" customWidth="1"/>
    <col min="25" max="16384" width="9" style="4"/>
  </cols>
  <sheetData>
    <row r="1" spans="1:24" ht="9.75" customHeight="1" thickBot="1">
      <c r="B1" s="19"/>
      <c r="C1" s="20"/>
      <c r="D1" s="20"/>
      <c r="E1" s="20"/>
      <c r="F1" s="20"/>
      <c r="G1" s="21"/>
      <c r="H1" s="21"/>
      <c r="I1" s="203"/>
      <c r="J1" s="203"/>
      <c r="K1" s="203"/>
      <c r="L1" s="203"/>
      <c r="M1" s="203"/>
      <c r="N1" s="203"/>
      <c r="O1" s="20"/>
      <c r="P1" s="22"/>
    </row>
    <row r="2" spans="1:24" ht="20.100000000000001" customHeight="1" thickTop="1" thickBot="1">
      <c r="B2" s="23"/>
      <c r="C2" s="37"/>
      <c r="D2" s="37" t="s">
        <v>158</v>
      </c>
      <c r="E2" s="35"/>
      <c r="F2" s="36"/>
      <c r="G2" s="15" t="s">
        <v>168</v>
      </c>
      <c r="H2" s="15" t="s">
        <v>4305</v>
      </c>
      <c r="I2" s="204"/>
      <c r="J2" s="721" t="s">
        <v>175</v>
      </c>
      <c r="K2" s="721"/>
      <c r="L2" s="699"/>
      <c r="M2" s="699"/>
      <c r="N2" s="205"/>
      <c r="O2" s="34"/>
      <c r="P2" s="24"/>
      <c r="Q2" s="710" t="s">
        <v>178</v>
      </c>
      <c r="R2" s="710"/>
      <c r="S2" s="710"/>
      <c r="T2" s="710"/>
      <c r="U2" s="710"/>
      <c r="V2" s="710"/>
      <c r="W2" s="710"/>
      <c r="X2" s="711"/>
    </row>
    <row r="3" spans="1:24" ht="20.100000000000001" customHeight="1" thickTop="1">
      <c r="B3" s="700" t="s">
        <v>0</v>
      </c>
      <c r="C3" s="702" t="s">
        <v>159</v>
      </c>
      <c r="D3" s="702" t="s">
        <v>160</v>
      </c>
      <c r="E3" s="702" t="s">
        <v>161</v>
      </c>
      <c r="F3" s="702" t="s">
        <v>162</v>
      </c>
      <c r="G3" s="702" t="s">
        <v>163</v>
      </c>
      <c r="H3" s="702"/>
      <c r="I3" s="719" t="s">
        <v>266</v>
      </c>
      <c r="J3" s="719" t="s">
        <v>267</v>
      </c>
      <c r="K3" s="707" t="s">
        <v>271</v>
      </c>
      <c r="L3" s="707"/>
      <c r="M3" s="707"/>
      <c r="N3" s="707" t="s">
        <v>166</v>
      </c>
      <c r="O3" s="702" t="s">
        <v>167</v>
      </c>
      <c r="P3" s="709"/>
      <c r="Q3" s="705" t="s">
        <v>177</v>
      </c>
      <c r="R3" s="712" t="s">
        <v>272</v>
      </c>
      <c r="S3" s="712" t="s">
        <v>274</v>
      </c>
      <c r="T3" s="705" t="s">
        <v>179</v>
      </c>
      <c r="U3" s="712" t="s">
        <v>180</v>
      </c>
      <c r="V3" s="712" t="s">
        <v>275</v>
      </c>
      <c r="W3" s="714" t="s">
        <v>181</v>
      </c>
      <c r="X3" s="716" t="s">
        <v>182</v>
      </c>
    </row>
    <row r="4" spans="1:24" ht="20.100000000000001" customHeight="1" thickBot="1">
      <c r="A4" s="3" t="str">
        <f>IF(B4="","",SUBTOTAL(3,B$4:B4))</f>
        <v/>
      </c>
      <c r="B4" s="701"/>
      <c r="C4" s="703"/>
      <c r="D4" s="703"/>
      <c r="E4" s="704"/>
      <c r="F4" s="703"/>
      <c r="G4" s="16" t="s">
        <v>164</v>
      </c>
      <c r="H4" s="16" t="s">
        <v>165</v>
      </c>
      <c r="I4" s="720"/>
      <c r="J4" s="720"/>
      <c r="K4" s="206" t="s">
        <v>268</v>
      </c>
      <c r="L4" s="206" t="s">
        <v>269</v>
      </c>
      <c r="M4" s="206" t="s">
        <v>270</v>
      </c>
      <c r="N4" s="708"/>
      <c r="O4" s="17" t="s">
        <v>169</v>
      </c>
      <c r="P4" s="18" t="s">
        <v>170</v>
      </c>
      <c r="Q4" s="706" t="s">
        <v>177</v>
      </c>
      <c r="R4" s="713"/>
      <c r="S4" s="718"/>
      <c r="T4" s="706" t="s">
        <v>177</v>
      </c>
      <c r="U4" s="713"/>
      <c r="V4" s="718"/>
      <c r="W4" s="715" t="s">
        <v>177</v>
      </c>
      <c r="X4" s="717"/>
    </row>
    <row r="5" spans="1:24" ht="20.100000000000001" customHeight="1">
      <c r="B5" s="25">
        <v>1</v>
      </c>
      <c r="C5" s="5">
        <v>11111111</v>
      </c>
      <c r="D5" s="6" t="s">
        <v>4306</v>
      </c>
      <c r="E5" s="6"/>
      <c r="F5" s="6"/>
      <c r="G5" s="7">
        <f>IF(C5&gt;0,980701," ")</f>
        <v>980701</v>
      </c>
      <c r="H5" s="7">
        <f>IF(C5&gt;0,990631," ")</f>
        <v>990631</v>
      </c>
      <c r="I5" s="207"/>
      <c r="J5" s="207"/>
      <c r="K5" s="207"/>
      <c r="L5" s="207"/>
      <c r="M5" s="207"/>
      <c r="N5" s="207">
        <f>M5+L5+K5+J5+I5</f>
        <v>0</v>
      </c>
      <c r="O5" s="5"/>
      <c r="P5" s="26"/>
      <c r="Q5" s="9"/>
      <c r="R5" s="9"/>
      <c r="S5" s="9"/>
      <c r="T5" s="9"/>
      <c r="U5" s="6"/>
      <c r="V5" s="6"/>
      <c r="W5" s="6"/>
      <c r="X5" s="8"/>
    </row>
    <row r="6" spans="1:24" ht="20.100000000000001" customHeight="1">
      <c r="B6" s="25" t="str">
        <f>IF(C6="","",SUBTOTAL(3,C$5:C6))</f>
        <v/>
      </c>
      <c r="C6" s="5"/>
      <c r="D6" s="10"/>
      <c r="E6" s="6"/>
      <c r="F6" s="6"/>
      <c r="G6" s="7" t="str">
        <f>IF(C6&gt;0,980701," ")</f>
        <v xml:space="preserve"> </v>
      </c>
      <c r="H6" s="7" t="str">
        <f>IF(C6&gt;0,990631," ")</f>
        <v xml:space="preserve"> </v>
      </c>
      <c r="I6" s="207"/>
      <c r="J6" s="207"/>
      <c r="K6" s="207"/>
      <c r="L6" s="207"/>
      <c r="M6" s="207"/>
      <c r="N6" s="207">
        <f t="shared" ref="N6:N69" si="0">M6+L6+K6+J6+I6</f>
        <v>0</v>
      </c>
      <c r="O6" s="11"/>
      <c r="P6" s="27"/>
      <c r="Q6" s="9"/>
      <c r="R6" s="9"/>
      <c r="S6" s="9"/>
      <c r="T6" s="9"/>
      <c r="U6" s="6"/>
      <c r="V6" s="6"/>
      <c r="W6" s="6"/>
      <c r="X6" s="8"/>
    </row>
    <row r="7" spans="1:24" ht="20.100000000000001" customHeight="1">
      <c r="B7" s="25" t="str">
        <f>IF(C7="","",SUBTOTAL(3,C$5:C7))</f>
        <v/>
      </c>
      <c r="C7" s="5"/>
      <c r="D7" s="10"/>
      <c r="E7" s="6"/>
      <c r="F7" s="6"/>
      <c r="G7" s="7" t="str">
        <f t="shared" ref="G7:G69" si="1">IF(C7&gt;0,980701," ")</f>
        <v xml:space="preserve"> </v>
      </c>
      <c r="H7" s="7" t="str">
        <f t="shared" ref="H7:H69" si="2">IF(C7&gt;0,990631," ")</f>
        <v xml:space="preserve"> </v>
      </c>
      <c r="I7" s="207"/>
      <c r="J7" s="207"/>
      <c r="K7" s="207"/>
      <c r="L7" s="207"/>
      <c r="M7" s="207"/>
      <c r="N7" s="207">
        <f t="shared" si="0"/>
        <v>0</v>
      </c>
      <c r="O7" s="11"/>
      <c r="P7" s="27"/>
      <c r="Q7" s="9"/>
      <c r="R7" s="9"/>
      <c r="S7" s="9"/>
      <c r="T7" s="9"/>
      <c r="U7" s="6"/>
      <c r="V7" s="6"/>
      <c r="W7" s="10"/>
      <c r="X7" s="12"/>
    </row>
    <row r="8" spans="1:24" ht="20.100000000000001" customHeight="1">
      <c r="B8" s="25" t="str">
        <f>IF(C8="","",SUBTOTAL(3,C$5:C8))</f>
        <v/>
      </c>
      <c r="C8" s="5"/>
      <c r="D8" s="10"/>
      <c r="E8" s="6"/>
      <c r="F8" s="6"/>
      <c r="G8" s="7" t="str">
        <f t="shared" si="1"/>
        <v xml:space="preserve"> </v>
      </c>
      <c r="H8" s="7" t="str">
        <f t="shared" si="2"/>
        <v xml:space="preserve"> </v>
      </c>
      <c r="I8" s="207"/>
      <c r="J8" s="207"/>
      <c r="K8" s="207"/>
      <c r="L8" s="207"/>
      <c r="M8" s="207"/>
      <c r="N8" s="207">
        <f t="shared" si="0"/>
        <v>0</v>
      </c>
      <c r="O8" s="11"/>
      <c r="P8" s="27"/>
      <c r="Q8" s="9"/>
      <c r="R8" s="9"/>
      <c r="S8" s="9"/>
      <c r="T8" s="9"/>
      <c r="U8" s="6"/>
      <c r="V8" s="6"/>
      <c r="W8" s="10"/>
      <c r="X8" s="12"/>
    </row>
    <row r="9" spans="1:24" ht="20.100000000000001" customHeight="1">
      <c r="B9" s="25" t="str">
        <f>IF(C9="","",SUBTOTAL(3,C$5:C9))</f>
        <v/>
      </c>
      <c r="C9" s="5"/>
      <c r="D9" s="10"/>
      <c r="E9" s="6"/>
      <c r="F9" s="6"/>
      <c r="G9" s="7" t="str">
        <f t="shared" si="1"/>
        <v xml:space="preserve"> </v>
      </c>
      <c r="H9" s="7" t="str">
        <f t="shared" si="2"/>
        <v xml:space="preserve"> </v>
      </c>
      <c r="I9" s="207"/>
      <c r="J9" s="207"/>
      <c r="K9" s="207"/>
      <c r="L9" s="207"/>
      <c r="M9" s="207"/>
      <c r="N9" s="207">
        <f t="shared" si="0"/>
        <v>0</v>
      </c>
      <c r="O9" s="11"/>
      <c r="P9" s="27"/>
      <c r="Q9" s="9"/>
      <c r="R9" s="9"/>
      <c r="S9" s="9"/>
      <c r="T9" s="9"/>
      <c r="U9" s="6"/>
      <c r="V9" s="6"/>
      <c r="W9" s="10"/>
      <c r="X9" s="12"/>
    </row>
    <row r="10" spans="1:24" ht="20.100000000000001" customHeight="1">
      <c r="A10" s="3" t="s">
        <v>171</v>
      </c>
      <c r="B10" s="25" t="str">
        <f>IF(C10="","",SUBTOTAL(3,C$5:C10))</f>
        <v/>
      </c>
      <c r="C10" s="5"/>
      <c r="D10" s="10"/>
      <c r="E10" s="6"/>
      <c r="F10" s="6"/>
      <c r="G10" s="7" t="str">
        <f t="shared" si="1"/>
        <v xml:space="preserve"> </v>
      </c>
      <c r="H10" s="7" t="str">
        <f t="shared" si="2"/>
        <v xml:space="preserve"> </v>
      </c>
      <c r="I10" s="207"/>
      <c r="J10" s="207"/>
      <c r="K10" s="207"/>
      <c r="L10" s="207"/>
      <c r="M10" s="207"/>
      <c r="N10" s="207">
        <f t="shared" si="0"/>
        <v>0</v>
      </c>
      <c r="O10" s="11"/>
      <c r="P10" s="27"/>
      <c r="Q10" s="9"/>
      <c r="R10" s="9"/>
      <c r="S10" s="9"/>
      <c r="T10" s="9"/>
      <c r="U10" s="6"/>
      <c r="V10" s="6"/>
      <c r="W10" s="10"/>
      <c r="X10" s="12"/>
    </row>
    <row r="11" spans="1:24" ht="20.100000000000001" customHeight="1">
      <c r="A11" s="3" t="s">
        <v>172</v>
      </c>
      <c r="B11" s="25" t="str">
        <f>IF(C11="","",SUBTOTAL(3,C$5:C11))</f>
        <v/>
      </c>
      <c r="C11" s="5"/>
      <c r="D11" s="10"/>
      <c r="E11" s="6"/>
      <c r="F11" s="6"/>
      <c r="G11" s="7" t="str">
        <f t="shared" si="1"/>
        <v xml:space="preserve"> </v>
      </c>
      <c r="H11" s="7" t="str">
        <f t="shared" si="2"/>
        <v xml:space="preserve"> </v>
      </c>
      <c r="I11" s="207"/>
      <c r="J11" s="207"/>
      <c r="K11" s="207"/>
      <c r="L11" s="207"/>
      <c r="M11" s="207"/>
      <c r="N11" s="207">
        <f t="shared" si="0"/>
        <v>0</v>
      </c>
      <c r="O11" s="11"/>
      <c r="P11" s="27"/>
      <c r="Q11" s="9"/>
      <c r="R11" s="9"/>
      <c r="S11" s="9"/>
      <c r="T11" s="9"/>
      <c r="U11" s="6"/>
      <c r="V11" s="6"/>
      <c r="W11" s="10"/>
      <c r="X11" s="12"/>
    </row>
    <row r="12" spans="1:24" ht="20.100000000000001" customHeight="1">
      <c r="A12" s="3" t="s">
        <v>173</v>
      </c>
      <c r="B12" s="25" t="str">
        <f>IF(C12="","",SUBTOTAL(3,C$5:C12))</f>
        <v/>
      </c>
      <c r="C12" s="5"/>
      <c r="D12" s="10"/>
      <c r="E12" s="6"/>
      <c r="F12" s="6"/>
      <c r="G12" s="7" t="str">
        <f t="shared" si="1"/>
        <v xml:space="preserve"> </v>
      </c>
      <c r="H12" s="7" t="str">
        <f t="shared" si="2"/>
        <v xml:space="preserve"> </v>
      </c>
      <c r="I12" s="207"/>
      <c r="J12" s="207"/>
      <c r="K12" s="207"/>
      <c r="L12" s="207"/>
      <c r="M12" s="207"/>
      <c r="N12" s="207">
        <f t="shared" si="0"/>
        <v>0</v>
      </c>
      <c r="O12" s="11"/>
      <c r="P12" s="27"/>
      <c r="Q12" s="9"/>
      <c r="R12" s="9"/>
      <c r="S12" s="9"/>
      <c r="T12" s="9"/>
      <c r="U12" s="6"/>
      <c r="V12" s="6"/>
      <c r="W12" s="10"/>
      <c r="X12" s="12"/>
    </row>
    <row r="13" spans="1:24" ht="20.100000000000001" customHeight="1">
      <c r="A13" s="3" t="s">
        <v>183</v>
      </c>
      <c r="B13" s="25" t="str">
        <f>IF(C13="","",SUBTOTAL(3,C$5:C13))</f>
        <v/>
      </c>
      <c r="C13" s="5"/>
      <c r="D13" s="10"/>
      <c r="E13" s="6"/>
      <c r="F13" s="6"/>
      <c r="G13" s="7" t="str">
        <f t="shared" si="1"/>
        <v xml:space="preserve"> </v>
      </c>
      <c r="H13" s="7" t="str">
        <f t="shared" si="2"/>
        <v xml:space="preserve"> </v>
      </c>
      <c r="I13" s="207"/>
      <c r="J13" s="207"/>
      <c r="K13" s="207"/>
      <c r="L13" s="207"/>
      <c r="M13" s="207"/>
      <c r="N13" s="207">
        <f t="shared" si="0"/>
        <v>0</v>
      </c>
      <c r="O13" s="11"/>
      <c r="P13" s="27"/>
      <c r="Q13" s="9"/>
      <c r="R13" s="9"/>
      <c r="S13" s="9"/>
      <c r="T13" s="9"/>
      <c r="U13" s="6"/>
      <c r="V13" s="6"/>
      <c r="W13" s="10"/>
      <c r="X13" s="12"/>
    </row>
    <row r="14" spans="1:24" ht="20.100000000000001" customHeight="1">
      <c r="A14" s="3" t="s">
        <v>184</v>
      </c>
      <c r="B14" s="25" t="str">
        <f>IF(C14="","",SUBTOTAL(3,C$5:C14))</f>
        <v/>
      </c>
      <c r="C14" s="5"/>
      <c r="D14" s="10"/>
      <c r="E14" s="6"/>
      <c r="F14" s="6"/>
      <c r="G14" s="7" t="str">
        <f t="shared" si="1"/>
        <v xml:space="preserve"> </v>
      </c>
      <c r="H14" s="7" t="str">
        <f t="shared" si="2"/>
        <v xml:space="preserve"> </v>
      </c>
      <c r="I14" s="207"/>
      <c r="J14" s="207"/>
      <c r="K14" s="207"/>
      <c r="L14" s="207"/>
      <c r="M14" s="207"/>
      <c r="N14" s="207">
        <f t="shared" si="0"/>
        <v>0</v>
      </c>
      <c r="O14" s="11"/>
      <c r="P14" s="27"/>
      <c r="Q14" s="9"/>
      <c r="R14" s="9"/>
      <c r="S14" s="9"/>
      <c r="T14" s="9"/>
      <c r="U14" s="6"/>
      <c r="V14" s="6"/>
      <c r="W14" s="10"/>
      <c r="X14" s="12"/>
    </row>
    <row r="15" spans="1:24" ht="20.100000000000001" customHeight="1">
      <c r="A15" s="3" t="s">
        <v>174</v>
      </c>
      <c r="B15" s="25" t="str">
        <f>IF(C15="","",SUBTOTAL(3,C$5:C15))</f>
        <v/>
      </c>
      <c r="C15" s="5"/>
      <c r="D15" s="10"/>
      <c r="E15" s="6"/>
      <c r="F15" s="6"/>
      <c r="G15" s="7" t="str">
        <f t="shared" si="1"/>
        <v xml:space="preserve"> </v>
      </c>
      <c r="H15" s="7" t="str">
        <f t="shared" si="2"/>
        <v xml:space="preserve"> </v>
      </c>
      <c r="I15" s="207"/>
      <c r="J15" s="207"/>
      <c r="K15" s="207"/>
      <c r="L15" s="207"/>
      <c r="M15" s="207"/>
      <c r="N15" s="207">
        <f t="shared" si="0"/>
        <v>0</v>
      </c>
      <c r="O15" s="11"/>
      <c r="P15" s="27"/>
      <c r="Q15" s="9"/>
      <c r="R15" s="9"/>
      <c r="S15" s="9"/>
      <c r="T15" s="9"/>
      <c r="U15" s="6"/>
      <c r="V15" s="6"/>
      <c r="W15" s="10"/>
      <c r="X15" s="12"/>
    </row>
    <row r="16" spans="1:24" ht="20.100000000000001" customHeight="1">
      <c r="A16" s="3" t="s">
        <v>176</v>
      </c>
      <c r="B16" s="25" t="str">
        <f>IF(C16="","",SUBTOTAL(3,C$5:C16))</f>
        <v/>
      </c>
      <c r="C16" s="5"/>
      <c r="D16" s="10"/>
      <c r="E16" s="6"/>
      <c r="F16" s="6"/>
      <c r="G16" s="7" t="str">
        <f t="shared" si="1"/>
        <v xml:space="preserve"> </v>
      </c>
      <c r="H16" s="7" t="str">
        <f t="shared" si="2"/>
        <v xml:space="preserve"> </v>
      </c>
      <c r="I16" s="207"/>
      <c r="J16" s="207"/>
      <c r="K16" s="207"/>
      <c r="L16" s="207"/>
      <c r="M16" s="207"/>
      <c r="N16" s="207">
        <f t="shared" si="0"/>
        <v>0</v>
      </c>
      <c r="O16" s="11"/>
      <c r="P16" s="27"/>
      <c r="Q16" s="9"/>
      <c r="R16" s="9"/>
      <c r="S16" s="9"/>
      <c r="T16" s="9"/>
      <c r="U16" s="6"/>
      <c r="V16" s="6"/>
      <c r="W16" s="10"/>
      <c r="X16" s="12"/>
    </row>
    <row r="17" spans="1:24" ht="20.100000000000001" customHeight="1">
      <c r="A17" s="3" t="s">
        <v>185</v>
      </c>
      <c r="B17" s="25" t="str">
        <f>IF(C17="","",SUBTOTAL(3,C$5:C17))</f>
        <v/>
      </c>
      <c r="C17" s="5"/>
      <c r="D17" s="10"/>
      <c r="E17" s="6"/>
      <c r="F17" s="6"/>
      <c r="G17" s="7" t="str">
        <f t="shared" si="1"/>
        <v xml:space="preserve"> </v>
      </c>
      <c r="H17" s="7" t="str">
        <f t="shared" si="2"/>
        <v xml:space="preserve"> </v>
      </c>
      <c r="I17" s="207"/>
      <c r="J17" s="207"/>
      <c r="K17" s="207"/>
      <c r="L17" s="207"/>
      <c r="M17" s="207"/>
      <c r="N17" s="207">
        <f t="shared" si="0"/>
        <v>0</v>
      </c>
      <c r="O17" s="11"/>
      <c r="P17" s="27"/>
      <c r="Q17" s="9"/>
      <c r="R17" s="9"/>
      <c r="S17" s="9"/>
      <c r="T17" s="9"/>
      <c r="U17" s="6"/>
      <c r="V17" s="6"/>
      <c r="W17" s="10"/>
      <c r="X17" s="12"/>
    </row>
    <row r="18" spans="1:24" ht="20.100000000000001" customHeight="1">
      <c r="A18" s="3" t="str">
        <f>IF(B18="","",SUBTOTAL(3,B$5:B18))</f>
        <v/>
      </c>
      <c r="B18" s="25" t="str">
        <f>IF(C18="","",SUBTOTAL(3,C$5:C18))</f>
        <v/>
      </c>
      <c r="C18" s="5"/>
      <c r="D18" s="10"/>
      <c r="E18" s="6"/>
      <c r="F18" s="6"/>
      <c r="G18" s="7" t="str">
        <f t="shared" si="1"/>
        <v xml:space="preserve"> </v>
      </c>
      <c r="H18" s="7" t="str">
        <f t="shared" si="2"/>
        <v xml:space="preserve"> </v>
      </c>
      <c r="I18" s="207"/>
      <c r="J18" s="207"/>
      <c r="K18" s="207"/>
      <c r="L18" s="207"/>
      <c r="M18" s="207"/>
      <c r="N18" s="207">
        <f t="shared" si="0"/>
        <v>0</v>
      </c>
      <c r="O18" s="11"/>
      <c r="P18" s="27"/>
      <c r="Q18" s="9"/>
      <c r="R18" s="9"/>
      <c r="S18" s="9"/>
      <c r="T18" s="9"/>
      <c r="U18" s="6"/>
      <c r="V18" s="6"/>
      <c r="W18" s="10"/>
      <c r="X18" s="12"/>
    </row>
    <row r="19" spans="1:24" ht="20.100000000000001" customHeight="1">
      <c r="B19" s="25" t="str">
        <f>IF(C19="","",SUBTOTAL(3,C$5:C19))</f>
        <v/>
      </c>
      <c r="C19" s="5"/>
      <c r="D19" s="10"/>
      <c r="E19" s="6"/>
      <c r="F19" s="6"/>
      <c r="G19" s="7" t="str">
        <f t="shared" si="1"/>
        <v xml:space="preserve"> </v>
      </c>
      <c r="H19" s="7" t="str">
        <f t="shared" si="2"/>
        <v xml:space="preserve"> </v>
      </c>
      <c r="I19" s="207"/>
      <c r="J19" s="207"/>
      <c r="K19" s="207"/>
      <c r="L19" s="207"/>
      <c r="M19" s="207"/>
      <c r="N19" s="207">
        <f t="shared" si="0"/>
        <v>0</v>
      </c>
      <c r="O19" s="11"/>
      <c r="P19" s="27"/>
      <c r="Q19" s="9"/>
      <c r="R19" s="9"/>
      <c r="S19" s="9"/>
      <c r="T19" s="9"/>
      <c r="U19" s="6"/>
      <c r="V19" s="6"/>
      <c r="W19" s="10"/>
      <c r="X19" s="12"/>
    </row>
    <row r="20" spans="1:24" ht="20.100000000000001" customHeight="1">
      <c r="B20" s="25" t="str">
        <f>IF(C20="","",SUBTOTAL(3,C$5:C20))</f>
        <v/>
      </c>
      <c r="C20" s="5"/>
      <c r="D20" s="10"/>
      <c r="E20" s="6"/>
      <c r="F20" s="6"/>
      <c r="G20" s="7" t="str">
        <f t="shared" si="1"/>
        <v xml:space="preserve"> </v>
      </c>
      <c r="H20" s="7" t="str">
        <f t="shared" si="2"/>
        <v xml:space="preserve"> </v>
      </c>
      <c r="I20" s="207"/>
      <c r="J20" s="207"/>
      <c r="K20" s="207"/>
      <c r="L20" s="207"/>
      <c r="M20" s="207"/>
      <c r="N20" s="207">
        <f t="shared" si="0"/>
        <v>0</v>
      </c>
      <c r="O20" s="11"/>
      <c r="P20" s="27"/>
      <c r="Q20" s="9"/>
      <c r="R20" s="9"/>
      <c r="S20" s="9"/>
      <c r="T20" s="9"/>
      <c r="U20" s="6"/>
      <c r="V20" s="6"/>
      <c r="W20" s="10"/>
      <c r="X20" s="12"/>
    </row>
    <row r="21" spans="1:24" ht="20.100000000000001" customHeight="1">
      <c r="B21" s="25" t="str">
        <f>IF(C21="","",SUBTOTAL(3,C$5:C21))</f>
        <v/>
      </c>
      <c r="C21" s="5"/>
      <c r="D21" s="10"/>
      <c r="E21" s="6"/>
      <c r="F21" s="6"/>
      <c r="G21" s="7" t="str">
        <f t="shared" si="1"/>
        <v xml:space="preserve"> </v>
      </c>
      <c r="H21" s="7" t="str">
        <f t="shared" si="2"/>
        <v xml:space="preserve"> </v>
      </c>
      <c r="I21" s="207"/>
      <c r="J21" s="207"/>
      <c r="K21" s="207"/>
      <c r="L21" s="207"/>
      <c r="M21" s="207"/>
      <c r="N21" s="207">
        <f t="shared" si="0"/>
        <v>0</v>
      </c>
      <c r="O21" s="11"/>
      <c r="P21" s="27"/>
      <c r="Q21" s="9"/>
      <c r="R21" s="9"/>
      <c r="S21" s="9"/>
      <c r="T21" s="9"/>
      <c r="U21" s="6"/>
      <c r="V21" s="6"/>
      <c r="W21" s="10"/>
      <c r="X21" s="12"/>
    </row>
    <row r="22" spans="1:24" ht="20.100000000000001" customHeight="1">
      <c r="B22" s="25" t="str">
        <f>IF(C22="","",SUBTOTAL(3,C$5:C22))</f>
        <v/>
      </c>
      <c r="C22" s="5"/>
      <c r="D22" s="10"/>
      <c r="E22" s="6"/>
      <c r="F22" s="6"/>
      <c r="G22" s="7" t="str">
        <f t="shared" si="1"/>
        <v xml:space="preserve"> </v>
      </c>
      <c r="H22" s="7" t="str">
        <f t="shared" si="2"/>
        <v xml:space="preserve"> </v>
      </c>
      <c r="I22" s="207"/>
      <c r="J22" s="207"/>
      <c r="K22" s="207"/>
      <c r="L22" s="207"/>
      <c r="M22" s="207"/>
      <c r="N22" s="207">
        <f t="shared" si="0"/>
        <v>0</v>
      </c>
      <c r="O22" s="11"/>
      <c r="P22" s="27"/>
      <c r="Q22" s="9"/>
      <c r="R22" s="9"/>
      <c r="S22" s="9"/>
      <c r="T22" s="9"/>
      <c r="U22" s="6"/>
      <c r="V22" s="6"/>
      <c r="W22" s="10"/>
      <c r="X22" s="12"/>
    </row>
    <row r="23" spans="1:24" ht="20.100000000000001" customHeight="1">
      <c r="B23" s="25" t="str">
        <f>IF(C23="","",SUBTOTAL(3,C$5:C23))</f>
        <v/>
      </c>
      <c r="C23" s="5"/>
      <c r="D23" s="10"/>
      <c r="E23" s="6"/>
      <c r="F23" s="6"/>
      <c r="G23" s="7" t="str">
        <f t="shared" si="1"/>
        <v xml:space="preserve"> </v>
      </c>
      <c r="H23" s="7" t="str">
        <f t="shared" si="2"/>
        <v xml:space="preserve"> </v>
      </c>
      <c r="I23" s="207"/>
      <c r="J23" s="207"/>
      <c r="K23" s="207"/>
      <c r="L23" s="207"/>
      <c r="M23" s="207"/>
      <c r="N23" s="207">
        <f t="shared" si="0"/>
        <v>0</v>
      </c>
      <c r="O23" s="11"/>
      <c r="P23" s="27"/>
      <c r="Q23" s="9"/>
      <c r="R23" s="9"/>
      <c r="S23" s="9"/>
      <c r="T23" s="9"/>
      <c r="U23" s="6"/>
      <c r="V23" s="6"/>
      <c r="W23" s="10"/>
      <c r="X23" s="12"/>
    </row>
    <row r="24" spans="1:24" ht="20.100000000000001" customHeight="1">
      <c r="B24" s="25" t="str">
        <f>IF(C24="","",SUBTOTAL(3,C$5:C24))</f>
        <v/>
      </c>
      <c r="C24" s="5"/>
      <c r="D24" s="10"/>
      <c r="E24" s="6"/>
      <c r="F24" s="6"/>
      <c r="G24" s="7" t="str">
        <f t="shared" si="1"/>
        <v xml:space="preserve"> </v>
      </c>
      <c r="H24" s="7" t="str">
        <f t="shared" si="2"/>
        <v xml:space="preserve"> </v>
      </c>
      <c r="I24" s="207"/>
      <c r="J24" s="207"/>
      <c r="K24" s="207"/>
      <c r="L24" s="207"/>
      <c r="M24" s="207"/>
      <c r="N24" s="207">
        <f t="shared" si="0"/>
        <v>0</v>
      </c>
      <c r="O24" s="11"/>
      <c r="P24" s="27"/>
      <c r="Q24" s="9"/>
      <c r="R24" s="9"/>
      <c r="S24" s="9"/>
      <c r="T24" s="9"/>
      <c r="U24" s="6"/>
      <c r="V24" s="6"/>
      <c r="W24" s="10"/>
      <c r="X24" s="12"/>
    </row>
    <row r="25" spans="1:24" ht="20.100000000000001" customHeight="1">
      <c r="B25" s="25" t="str">
        <f>IF(C25="","",SUBTOTAL(3,C$5:C25))</f>
        <v/>
      </c>
      <c r="C25" s="5"/>
      <c r="D25" s="10"/>
      <c r="E25" s="6"/>
      <c r="F25" s="6"/>
      <c r="G25" s="7" t="str">
        <f t="shared" si="1"/>
        <v xml:space="preserve"> </v>
      </c>
      <c r="H25" s="7" t="str">
        <f t="shared" si="2"/>
        <v xml:space="preserve"> </v>
      </c>
      <c r="I25" s="207"/>
      <c r="J25" s="207"/>
      <c r="K25" s="207"/>
      <c r="L25" s="207"/>
      <c r="M25" s="207"/>
      <c r="N25" s="207">
        <f t="shared" si="0"/>
        <v>0</v>
      </c>
      <c r="O25" s="11"/>
      <c r="P25" s="27"/>
      <c r="Q25" s="9"/>
      <c r="R25" s="9"/>
      <c r="S25" s="9"/>
      <c r="T25" s="9"/>
      <c r="U25" s="6"/>
      <c r="V25" s="6"/>
      <c r="W25" s="10"/>
      <c r="X25" s="12"/>
    </row>
    <row r="26" spans="1:24" ht="20.100000000000001" customHeight="1">
      <c r="B26" s="25" t="str">
        <f>IF(C26="","",SUBTOTAL(3,C$5:C26))</f>
        <v/>
      </c>
      <c r="C26" s="5"/>
      <c r="D26" s="10"/>
      <c r="E26" s="6"/>
      <c r="F26" s="6"/>
      <c r="G26" s="7" t="str">
        <f t="shared" si="1"/>
        <v xml:space="preserve"> </v>
      </c>
      <c r="H26" s="7" t="str">
        <f t="shared" si="2"/>
        <v xml:space="preserve"> </v>
      </c>
      <c r="I26" s="207"/>
      <c r="J26" s="207"/>
      <c r="K26" s="207"/>
      <c r="L26" s="207"/>
      <c r="M26" s="207"/>
      <c r="N26" s="207">
        <f t="shared" si="0"/>
        <v>0</v>
      </c>
      <c r="O26" s="11"/>
      <c r="P26" s="27"/>
      <c r="Q26" s="9"/>
      <c r="R26" s="9"/>
      <c r="S26" s="9"/>
      <c r="T26" s="9"/>
      <c r="U26" s="6"/>
      <c r="V26" s="6"/>
      <c r="W26" s="10"/>
      <c r="X26" s="12"/>
    </row>
    <row r="27" spans="1:24" ht="20.100000000000001" customHeight="1">
      <c r="A27" s="3" t="s">
        <v>186</v>
      </c>
      <c r="B27" s="25" t="str">
        <f>IF(C27="","",SUBTOTAL(3,C$5:C27))</f>
        <v/>
      </c>
      <c r="C27" s="5"/>
      <c r="D27" s="10"/>
      <c r="E27" s="6"/>
      <c r="F27" s="6"/>
      <c r="G27" s="7" t="str">
        <f t="shared" si="1"/>
        <v xml:space="preserve"> </v>
      </c>
      <c r="H27" s="7" t="str">
        <f t="shared" si="2"/>
        <v xml:space="preserve"> </v>
      </c>
      <c r="I27" s="207"/>
      <c r="J27" s="207"/>
      <c r="K27" s="207"/>
      <c r="L27" s="207"/>
      <c r="M27" s="207"/>
      <c r="N27" s="207">
        <f t="shared" si="0"/>
        <v>0</v>
      </c>
      <c r="O27" s="11"/>
      <c r="P27" s="27"/>
      <c r="Q27" s="9"/>
      <c r="R27" s="9"/>
      <c r="S27" s="9"/>
      <c r="T27" s="9"/>
      <c r="U27" s="6"/>
      <c r="V27" s="6"/>
      <c r="W27" s="10"/>
      <c r="X27" s="12"/>
    </row>
    <row r="28" spans="1:24" ht="20.100000000000001" customHeight="1">
      <c r="A28" s="3" t="s">
        <v>187</v>
      </c>
      <c r="B28" s="25" t="str">
        <f>IF(C28="","",SUBTOTAL(3,C$5:C28))</f>
        <v/>
      </c>
      <c r="C28" s="5"/>
      <c r="D28" s="10"/>
      <c r="E28" s="6"/>
      <c r="F28" s="6"/>
      <c r="G28" s="7" t="str">
        <f t="shared" si="1"/>
        <v xml:space="preserve"> </v>
      </c>
      <c r="H28" s="7" t="str">
        <f t="shared" si="2"/>
        <v xml:space="preserve"> </v>
      </c>
      <c r="I28" s="207"/>
      <c r="J28" s="207"/>
      <c r="K28" s="207"/>
      <c r="L28" s="207"/>
      <c r="M28" s="207"/>
      <c r="N28" s="207">
        <f t="shared" si="0"/>
        <v>0</v>
      </c>
      <c r="O28" s="11"/>
      <c r="P28" s="27"/>
      <c r="Q28" s="9"/>
      <c r="R28" s="9"/>
      <c r="S28" s="9"/>
      <c r="T28" s="9"/>
      <c r="U28" s="6"/>
      <c r="V28" s="6"/>
      <c r="W28" s="10"/>
      <c r="X28" s="12"/>
    </row>
    <row r="29" spans="1:24" ht="20.100000000000001" customHeight="1">
      <c r="A29" s="3" t="s">
        <v>188</v>
      </c>
      <c r="B29" s="25" t="str">
        <f>IF(C29="","",SUBTOTAL(3,C$5:C29))</f>
        <v/>
      </c>
      <c r="C29" s="5"/>
      <c r="D29" s="10"/>
      <c r="E29" s="6"/>
      <c r="F29" s="6"/>
      <c r="G29" s="7" t="str">
        <f t="shared" si="1"/>
        <v xml:space="preserve"> </v>
      </c>
      <c r="H29" s="7" t="str">
        <f t="shared" si="2"/>
        <v xml:space="preserve"> </v>
      </c>
      <c r="I29" s="207"/>
      <c r="J29" s="207"/>
      <c r="K29" s="207"/>
      <c r="L29" s="207"/>
      <c r="M29" s="207"/>
      <c r="N29" s="207">
        <f t="shared" si="0"/>
        <v>0</v>
      </c>
      <c r="O29" s="11"/>
      <c r="P29" s="27"/>
      <c r="Q29" s="9"/>
      <c r="R29" s="9"/>
      <c r="S29" s="9"/>
      <c r="T29" s="9"/>
      <c r="U29" s="6"/>
      <c r="V29" s="6"/>
      <c r="W29" s="10"/>
      <c r="X29" s="12"/>
    </row>
    <row r="30" spans="1:24" ht="20.100000000000001" customHeight="1">
      <c r="A30" s="3" t="s">
        <v>189</v>
      </c>
      <c r="B30" s="25" t="str">
        <f>IF(C30="","",SUBTOTAL(3,C$5:C30))</f>
        <v/>
      </c>
      <c r="C30" s="5"/>
      <c r="D30" s="10"/>
      <c r="E30" s="6"/>
      <c r="F30" s="6"/>
      <c r="G30" s="7" t="str">
        <f t="shared" si="1"/>
        <v xml:space="preserve"> </v>
      </c>
      <c r="H30" s="7" t="str">
        <f t="shared" si="2"/>
        <v xml:space="preserve"> </v>
      </c>
      <c r="I30" s="207"/>
      <c r="J30" s="207"/>
      <c r="K30" s="207"/>
      <c r="L30" s="207"/>
      <c r="M30" s="207"/>
      <c r="N30" s="207">
        <f t="shared" si="0"/>
        <v>0</v>
      </c>
      <c r="O30" s="11"/>
      <c r="P30" s="27"/>
      <c r="Q30" s="9"/>
      <c r="R30" s="9"/>
      <c r="S30" s="9"/>
      <c r="T30" s="9"/>
      <c r="U30" s="6"/>
      <c r="V30" s="6"/>
      <c r="W30" s="10"/>
      <c r="X30" s="12"/>
    </row>
    <row r="31" spans="1:24" ht="20.100000000000001" customHeight="1">
      <c r="A31" s="3" t="s">
        <v>190</v>
      </c>
      <c r="B31" s="25" t="str">
        <f>IF(C31="","",SUBTOTAL(3,C$5:C31))</f>
        <v/>
      </c>
      <c r="C31" s="5"/>
      <c r="D31" s="10"/>
      <c r="E31" s="6"/>
      <c r="F31" s="6"/>
      <c r="G31" s="7" t="str">
        <f t="shared" si="1"/>
        <v xml:space="preserve"> </v>
      </c>
      <c r="H31" s="7" t="str">
        <f t="shared" si="2"/>
        <v xml:space="preserve"> </v>
      </c>
      <c r="I31" s="207"/>
      <c r="J31" s="207"/>
      <c r="K31" s="207"/>
      <c r="L31" s="207"/>
      <c r="M31" s="207"/>
      <c r="N31" s="207">
        <f t="shared" si="0"/>
        <v>0</v>
      </c>
      <c r="O31" s="11"/>
      <c r="P31" s="27"/>
      <c r="Q31" s="9"/>
      <c r="R31" s="9"/>
      <c r="S31" s="9"/>
      <c r="T31" s="9"/>
      <c r="U31" s="6"/>
      <c r="V31" s="6"/>
      <c r="W31" s="10"/>
      <c r="X31" s="12"/>
    </row>
    <row r="32" spans="1:24" ht="20.100000000000001" customHeight="1">
      <c r="B32" s="25" t="str">
        <f>IF(C32="","",SUBTOTAL(3,C$5:C32))</f>
        <v/>
      </c>
      <c r="C32" s="5"/>
      <c r="D32" s="10"/>
      <c r="E32" s="6"/>
      <c r="F32" s="6"/>
      <c r="G32" s="7" t="str">
        <f t="shared" si="1"/>
        <v xml:space="preserve"> </v>
      </c>
      <c r="H32" s="7" t="str">
        <f t="shared" si="2"/>
        <v xml:space="preserve"> </v>
      </c>
      <c r="I32" s="207"/>
      <c r="J32" s="207"/>
      <c r="K32" s="207"/>
      <c r="L32" s="207"/>
      <c r="M32" s="207"/>
      <c r="N32" s="207">
        <f t="shared" si="0"/>
        <v>0</v>
      </c>
      <c r="O32" s="11"/>
      <c r="P32" s="27"/>
      <c r="Q32" s="9"/>
      <c r="R32" s="9"/>
      <c r="S32" s="9"/>
      <c r="T32" s="9"/>
      <c r="U32" s="6"/>
      <c r="V32" s="6"/>
      <c r="W32" s="10"/>
      <c r="X32" s="12"/>
    </row>
    <row r="33" spans="2:24" ht="20.100000000000001" customHeight="1">
      <c r="B33" s="25" t="str">
        <f>IF(C33="","",SUBTOTAL(3,C$5:C33))</f>
        <v/>
      </c>
      <c r="C33" s="5"/>
      <c r="D33" s="10"/>
      <c r="E33" s="6"/>
      <c r="F33" s="6"/>
      <c r="G33" s="7" t="str">
        <f t="shared" si="1"/>
        <v xml:space="preserve"> </v>
      </c>
      <c r="H33" s="7" t="str">
        <f t="shared" si="2"/>
        <v xml:space="preserve"> </v>
      </c>
      <c r="I33" s="207"/>
      <c r="J33" s="207"/>
      <c r="K33" s="207"/>
      <c r="L33" s="207"/>
      <c r="M33" s="207"/>
      <c r="N33" s="207">
        <f t="shared" si="0"/>
        <v>0</v>
      </c>
      <c r="O33" s="11"/>
      <c r="P33" s="27"/>
      <c r="Q33" s="9"/>
      <c r="R33" s="9"/>
      <c r="S33" s="9"/>
      <c r="T33" s="9"/>
      <c r="U33" s="6"/>
      <c r="V33" s="6"/>
      <c r="W33" s="10"/>
      <c r="X33" s="12"/>
    </row>
    <row r="34" spans="2:24" ht="20.100000000000001" customHeight="1">
      <c r="B34" s="25" t="str">
        <f>IF(C34="","",SUBTOTAL(3,C$5:C34))</f>
        <v/>
      </c>
      <c r="C34" s="5"/>
      <c r="D34" s="10"/>
      <c r="E34" s="6"/>
      <c r="F34" s="6"/>
      <c r="G34" s="7" t="str">
        <f t="shared" si="1"/>
        <v xml:space="preserve"> </v>
      </c>
      <c r="H34" s="7" t="str">
        <f t="shared" si="2"/>
        <v xml:space="preserve"> </v>
      </c>
      <c r="I34" s="207"/>
      <c r="J34" s="207"/>
      <c r="K34" s="207"/>
      <c r="L34" s="207"/>
      <c r="M34" s="207"/>
      <c r="N34" s="207">
        <f t="shared" si="0"/>
        <v>0</v>
      </c>
      <c r="O34" s="11"/>
      <c r="P34" s="27"/>
      <c r="Q34" s="9"/>
      <c r="R34" s="9"/>
      <c r="S34" s="9"/>
      <c r="T34" s="9"/>
      <c r="U34" s="6"/>
      <c r="V34" s="6"/>
      <c r="W34" s="10"/>
      <c r="X34" s="12"/>
    </row>
    <row r="35" spans="2:24" ht="20.100000000000001" customHeight="1">
      <c r="B35" s="25" t="str">
        <f>IF(C35="","",SUBTOTAL(3,C$5:C35))</f>
        <v/>
      </c>
      <c r="C35" s="5"/>
      <c r="D35" s="10"/>
      <c r="E35" s="6"/>
      <c r="F35" s="6"/>
      <c r="G35" s="7" t="str">
        <f t="shared" si="1"/>
        <v xml:space="preserve"> </v>
      </c>
      <c r="H35" s="7" t="str">
        <f t="shared" si="2"/>
        <v xml:space="preserve"> </v>
      </c>
      <c r="I35" s="207"/>
      <c r="J35" s="207"/>
      <c r="K35" s="207"/>
      <c r="L35" s="207"/>
      <c r="M35" s="207"/>
      <c r="N35" s="207">
        <f t="shared" si="0"/>
        <v>0</v>
      </c>
      <c r="O35" s="11"/>
      <c r="P35" s="27"/>
      <c r="Q35" s="9"/>
      <c r="R35" s="9"/>
      <c r="S35" s="9"/>
      <c r="T35" s="9"/>
      <c r="U35" s="6"/>
      <c r="V35" s="6"/>
      <c r="W35" s="10"/>
      <c r="X35" s="12"/>
    </row>
    <row r="36" spans="2:24" ht="20.100000000000001" customHeight="1">
      <c r="B36" s="25" t="str">
        <f>IF(C36="","",SUBTOTAL(3,C$5:C36))</f>
        <v/>
      </c>
      <c r="C36" s="5"/>
      <c r="D36" s="10"/>
      <c r="E36" s="6"/>
      <c r="F36" s="6"/>
      <c r="G36" s="7" t="str">
        <f t="shared" si="1"/>
        <v xml:space="preserve"> </v>
      </c>
      <c r="H36" s="7" t="str">
        <f t="shared" si="2"/>
        <v xml:space="preserve"> </v>
      </c>
      <c r="I36" s="207"/>
      <c r="J36" s="207"/>
      <c r="K36" s="207"/>
      <c r="L36" s="207"/>
      <c r="M36" s="207"/>
      <c r="N36" s="207">
        <f t="shared" si="0"/>
        <v>0</v>
      </c>
      <c r="O36" s="11"/>
      <c r="P36" s="27"/>
      <c r="Q36" s="9"/>
      <c r="R36" s="9"/>
      <c r="S36" s="9"/>
      <c r="T36" s="9"/>
      <c r="U36" s="6"/>
      <c r="V36" s="6"/>
      <c r="W36" s="10"/>
      <c r="X36" s="12"/>
    </row>
    <row r="37" spans="2:24" ht="20.100000000000001" customHeight="1">
      <c r="B37" s="25" t="str">
        <f>IF(C37="","",SUBTOTAL(3,C$5:C37))</f>
        <v/>
      </c>
      <c r="C37" s="5"/>
      <c r="D37" s="10"/>
      <c r="E37" s="6"/>
      <c r="F37" s="6"/>
      <c r="G37" s="7" t="str">
        <f t="shared" si="1"/>
        <v xml:space="preserve"> </v>
      </c>
      <c r="H37" s="7" t="str">
        <f t="shared" si="2"/>
        <v xml:space="preserve"> </v>
      </c>
      <c r="I37" s="207"/>
      <c r="J37" s="207"/>
      <c r="K37" s="207"/>
      <c r="L37" s="207"/>
      <c r="M37" s="207"/>
      <c r="N37" s="207">
        <f t="shared" si="0"/>
        <v>0</v>
      </c>
      <c r="O37" s="11"/>
      <c r="P37" s="27"/>
      <c r="Q37" s="9"/>
      <c r="R37" s="9"/>
      <c r="S37" s="9"/>
      <c r="T37" s="9"/>
      <c r="U37" s="6"/>
      <c r="V37" s="6"/>
      <c r="W37" s="10"/>
      <c r="X37" s="12"/>
    </row>
    <row r="38" spans="2:24" ht="20.100000000000001" customHeight="1">
      <c r="B38" s="25" t="str">
        <f>IF(C38="","",SUBTOTAL(3,C$5:C38))</f>
        <v/>
      </c>
      <c r="C38" s="5"/>
      <c r="D38" s="10"/>
      <c r="E38" s="6"/>
      <c r="F38" s="6"/>
      <c r="G38" s="7" t="str">
        <f t="shared" si="1"/>
        <v xml:space="preserve"> </v>
      </c>
      <c r="H38" s="7" t="str">
        <f t="shared" si="2"/>
        <v xml:space="preserve"> </v>
      </c>
      <c r="I38" s="207"/>
      <c r="J38" s="207"/>
      <c r="K38" s="207"/>
      <c r="L38" s="207"/>
      <c r="M38" s="207"/>
      <c r="N38" s="207">
        <f t="shared" si="0"/>
        <v>0</v>
      </c>
      <c r="O38" s="11"/>
      <c r="P38" s="27"/>
      <c r="Q38" s="9"/>
      <c r="R38" s="9"/>
      <c r="S38" s="9"/>
      <c r="T38" s="9"/>
      <c r="U38" s="6"/>
      <c r="V38" s="6"/>
      <c r="W38" s="10"/>
      <c r="X38" s="12"/>
    </row>
    <row r="39" spans="2:24" ht="20.100000000000001" customHeight="1">
      <c r="B39" s="25" t="str">
        <f>IF(C39="","",SUBTOTAL(3,C$5:C39))</f>
        <v/>
      </c>
      <c r="C39" s="5"/>
      <c r="D39" s="10"/>
      <c r="E39" s="6"/>
      <c r="F39" s="6"/>
      <c r="G39" s="7" t="str">
        <f t="shared" si="1"/>
        <v xml:space="preserve"> </v>
      </c>
      <c r="H39" s="7" t="str">
        <f t="shared" si="2"/>
        <v xml:space="preserve"> </v>
      </c>
      <c r="I39" s="207"/>
      <c r="J39" s="207"/>
      <c r="K39" s="207"/>
      <c r="L39" s="207"/>
      <c r="M39" s="207"/>
      <c r="N39" s="207">
        <f t="shared" si="0"/>
        <v>0</v>
      </c>
      <c r="O39" s="11"/>
      <c r="P39" s="27"/>
      <c r="Q39" s="9"/>
      <c r="R39" s="9"/>
      <c r="S39" s="9"/>
      <c r="T39" s="9"/>
      <c r="U39" s="6"/>
      <c r="V39" s="6"/>
      <c r="W39" s="10"/>
      <c r="X39" s="12"/>
    </row>
    <row r="40" spans="2:24" ht="20.100000000000001" customHeight="1">
      <c r="B40" s="25" t="str">
        <f>IF(C40="","",SUBTOTAL(3,C$5:C40))</f>
        <v/>
      </c>
      <c r="C40" s="5"/>
      <c r="D40" s="10"/>
      <c r="E40" s="6"/>
      <c r="F40" s="6"/>
      <c r="G40" s="7" t="str">
        <f t="shared" si="1"/>
        <v xml:space="preserve"> </v>
      </c>
      <c r="H40" s="7" t="str">
        <f t="shared" si="2"/>
        <v xml:space="preserve"> </v>
      </c>
      <c r="I40" s="207"/>
      <c r="J40" s="207"/>
      <c r="K40" s="207"/>
      <c r="L40" s="207"/>
      <c r="M40" s="207"/>
      <c r="N40" s="207">
        <f t="shared" si="0"/>
        <v>0</v>
      </c>
      <c r="O40" s="11"/>
      <c r="P40" s="27"/>
      <c r="Q40" s="9"/>
      <c r="R40" s="9"/>
      <c r="S40" s="9"/>
      <c r="T40" s="9"/>
      <c r="U40" s="6"/>
      <c r="V40" s="6"/>
      <c r="W40" s="10"/>
      <c r="X40" s="12"/>
    </row>
    <row r="41" spans="2:24" ht="20.100000000000001" customHeight="1">
      <c r="B41" s="25" t="str">
        <f>IF(C41="","",SUBTOTAL(3,C$5:C41))</f>
        <v/>
      </c>
      <c r="C41" s="5"/>
      <c r="D41" s="10"/>
      <c r="E41" s="6"/>
      <c r="F41" s="6"/>
      <c r="G41" s="7" t="str">
        <f t="shared" si="1"/>
        <v xml:space="preserve"> </v>
      </c>
      <c r="H41" s="7" t="str">
        <f t="shared" si="2"/>
        <v xml:space="preserve"> </v>
      </c>
      <c r="I41" s="207"/>
      <c r="J41" s="207"/>
      <c r="K41" s="207"/>
      <c r="L41" s="207"/>
      <c r="M41" s="207"/>
      <c r="N41" s="207">
        <f t="shared" si="0"/>
        <v>0</v>
      </c>
      <c r="O41" s="11"/>
      <c r="P41" s="27"/>
      <c r="Q41" s="9"/>
      <c r="R41" s="9"/>
      <c r="S41" s="9"/>
      <c r="T41" s="9"/>
      <c r="U41" s="6"/>
      <c r="V41" s="6"/>
      <c r="W41" s="10"/>
      <c r="X41" s="12"/>
    </row>
    <row r="42" spans="2:24" ht="20.100000000000001" customHeight="1">
      <c r="B42" s="25" t="str">
        <f>IF(C42="","",SUBTOTAL(3,C$5:C42))</f>
        <v/>
      </c>
      <c r="C42" s="5"/>
      <c r="D42" s="10"/>
      <c r="E42" s="6"/>
      <c r="F42" s="6"/>
      <c r="G42" s="7" t="str">
        <f t="shared" si="1"/>
        <v xml:space="preserve"> </v>
      </c>
      <c r="H42" s="7" t="str">
        <f t="shared" si="2"/>
        <v xml:space="preserve"> </v>
      </c>
      <c r="I42" s="207"/>
      <c r="J42" s="207"/>
      <c r="K42" s="207"/>
      <c r="L42" s="207"/>
      <c r="M42" s="207"/>
      <c r="N42" s="207">
        <f t="shared" si="0"/>
        <v>0</v>
      </c>
      <c r="O42" s="11"/>
      <c r="P42" s="27"/>
      <c r="Q42" s="9"/>
      <c r="R42" s="9"/>
      <c r="S42" s="9"/>
      <c r="T42" s="9"/>
      <c r="U42" s="6"/>
      <c r="V42" s="6"/>
      <c r="W42" s="10"/>
      <c r="X42" s="12"/>
    </row>
    <row r="43" spans="2:24" ht="20.100000000000001" customHeight="1">
      <c r="B43" s="25" t="str">
        <f>IF(C43="","",SUBTOTAL(3,C$5:C43))</f>
        <v/>
      </c>
      <c r="C43" s="5"/>
      <c r="D43" s="10"/>
      <c r="E43" s="6"/>
      <c r="F43" s="6"/>
      <c r="G43" s="7" t="str">
        <f t="shared" si="1"/>
        <v xml:space="preserve"> </v>
      </c>
      <c r="H43" s="7" t="str">
        <f t="shared" si="2"/>
        <v xml:space="preserve"> </v>
      </c>
      <c r="I43" s="207"/>
      <c r="J43" s="207"/>
      <c r="K43" s="207"/>
      <c r="L43" s="207"/>
      <c r="M43" s="207"/>
      <c r="N43" s="207">
        <f t="shared" si="0"/>
        <v>0</v>
      </c>
      <c r="O43" s="11"/>
      <c r="P43" s="27"/>
      <c r="Q43" s="9"/>
      <c r="R43" s="9"/>
      <c r="S43" s="9"/>
      <c r="T43" s="9"/>
      <c r="U43" s="6"/>
      <c r="V43" s="6"/>
      <c r="W43" s="10"/>
      <c r="X43" s="12"/>
    </row>
    <row r="44" spans="2:24" ht="20.100000000000001" customHeight="1">
      <c r="B44" s="25" t="str">
        <f>IF(C44="","",SUBTOTAL(3,C$5:C44))</f>
        <v/>
      </c>
      <c r="C44" s="5"/>
      <c r="D44" s="10"/>
      <c r="E44" s="6"/>
      <c r="F44" s="6"/>
      <c r="G44" s="7" t="str">
        <f t="shared" si="1"/>
        <v xml:space="preserve"> </v>
      </c>
      <c r="H44" s="7" t="str">
        <f t="shared" si="2"/>
        <v xml:space="preserve"> </v>
      </c>
      <c r="I44" s="207"/>
      <c r="J44" s="207"/>
      <c r="K44" s="207"/>
      <c r="L44" s="207"/>
      <c r="M44" s="207"/>
      <c r="N44" s="207">
        <f t="shared" si="0"/>
        <v>0</v>
      </c>
      <c r="O44" s="11"/>
      <c r="P44" s="27"/>
      <c r="Q44" s="9"/>
      <c r="R44" s="9"/>
      <c r="S44" s="9"/>
      <c r="T44" s="9"/>
      <c r="U44" s="6"/>
      <c r="V44" s="6"/>
      <c r="W44" s="10"/>
      <c r="X44" s="12"/>
    </row>
    <row r="45" spans="2:24" ht="20.100000000000001" customHeight="1">
      <c r="B45" s="25" t="str">
        <f>IF(C45="","",SUBTOTAL(3,C$5:C45))</f>
        <v/>
      </c>
      <c r="C45" s="5"/>
      <c r="D45" s="10"/>
      <c r="E45" s="6"/>
      <c r="F45" s="6"/>
      <c r="G45" s="7" t="str">
        <f t="shared" si="1"/>
        <v xml:space="preserve"> </v>
      </c>
      <c r="H45" s="7" t="str">
        <f t="shared" si="2"/>
        <v xml:space="preserve"> </v>
      </c>
      <c r="I45" s="207"/>
      <c r="J45" s="207"/>
      <c r="K45" s="207"/>
      <c r="L45" s="207"/>
      <c r="M45" s="207"/>
      <c r="N45" s="207">
        <f t="shared" si="0"/>
        <v>0</v>
      </c>
      <c r="O45" s="11"/>
      <c r="P45" s="27"/>
      <c r="Q45" s="9"/>
      <c r="R45" s="9"/>
      <c r="S45" s="9"/>
      <c r="T45" s="9"/>
      <c r="U45" s="6"/>
      <c r="V45" s="6"/>
      <c r="W45" s="10"/>
      <c r="X45" s="12"/>
    </row>
    <row r="46" spans="2:24" ht="20.100000000000001" customHeight="1">
      <c r="B46" s="25" t="str">
        <f>IF(C46="","",SUBTOTAL(3,C$5:C46))</f>
        <v/>
      </c>
      <c r="C46" s="5"/>
      <c r="D46" s="10"/>
      <c r="E46" s="6"/>
      <c r="F46" s="6"/>
      <c r="G46" s="7" t="str">
        <f t="shared" si="1"/>
        <v xml:space="preserve"> </v>
      </c>
      <c r="H46" s="7" t="str">
        <f t="shared" si="2"/>
        <v xml:space="preserve"> </v>
      </c>
      <c r="I46" s="207"/>
      <c r="J46" s="207"/>
      <c r="K46" s="207"/>
      <c r="L46" s="207"/>
      <c r="M46" s="207"/>
      <c r="N46" s="207">
        <f t="shared" si="0"/>
        <v>0</v>
      </c>
      <c r="O46" s="11"/>
      <c r="P46" s="27"/>
      <c r="Q46" s="9"/>
      <c r="R46" s="9"/>
      <c r="S46" s="9"/>
      <c r="T46" s="9"/>
      <c r="U46" s="6"/>
      <c r="V46" s="6"/>
      <c r="W46" s="10"/>
      <c r="X46" s="12"/>
    </row>
    <row r="47" spans="2:24" ht="20.100000000000001" customHeight="1">
      <c r="B47" s="25" t="str">
        <f>IF(C47="","",SUBTOTAL(3,C$5:C47))</f>
        <v/>
      </c>
      <c r="C47" s="5"/>
      <c r="D47" s="10"/>
      <c r="E47" s="6"/>
      <c r="F47" s="6"/>
      <c r="G47" s="7" t="str">
        <f t="shared" si="1"/>
        <v xml:space="preserve"> </v>
      </c>
      <c r="H47" s="7" t="str">
        <f t="shared" si="2"/>
        <v xml:space="preserve"> </v>
      </c>
      <c r="I47" s="207"/>
      <c r="J47" s="207"/>
      <c r="K47" s="207"/>
      <c r="L47" s="207"/>
      <c r="M47" s="207"/>
      <c r="N47" s="207">
        <f t="shared" si="0"/>
        <v>0</v>
      </c>
      <c r="O47" s="11"/>
      <c r="P47" s="27"/>
      <c r="Q47" s="9"/>
      <c r="R47" s="9"/>
      <c r="S47" s="9"/>
      <c r="T47" s="9"/>
      <c r="U47" s="6"/>
      <c r="V47" s="6"/>
      <c r="W47" s="10"/>
      <c r="X47" s="12"/>
    </row>
    <row r="48" spans="2:24" ht="20.100000000000001" customHeight="1">
      <c r="B48" s="25" t="str">
        <f>IF(C48="","",SUBTOTAL(3,C$5:C48))</f>
        <v/>
      </c>
      <c r="C48" s="5"/>
      <c r="D48" s="10"/>
      <c r="E48" s="6"/>
      <c r="F48" s="6"/>
      <c r="G48" s="7" t="str">
        <f t="shared" si="1"/>
        <v xml:space="preserve"> </v>
      </c>
      <c r="H48" s="7" t="str">
        <f t="shared" si="2"/>
        <v xml:space="preserve"> </v>
      </c>
      <c r="I48" s="207"/>
      <c r="J48" s="207"/>
      <c r="K48" s="207"/>
      <c r="L48" s="207"/>
      <c r="M48" s="207"/>
      <c r="N48" s="207">
        <f t="shared" si="0"/>
        <v>0</v>
      </c>
      <c r="O48" s="11"/>
      <c r="P48" s="27"/>
      <c r="Q48" s="9"/>
      <c r="R48" s="9"/>
      <c r="S48" s="9"/>
      <c r="T48" s="9"/>
      <c r="U48" s="6"/>
      <c r="V48" s="6"/>
      <c r="W48" s="10"/>
      <c r="X48" s="12"/>
    </row>
    <row r="49" spans="2:24" ht="20.100000000000001" customHeight="1">
      <c r="B49" s="25" t="str">
        <f>IF(C49="","",SUBTOTAL(3,C$5:C49))</f>
        <v/>
      </c>
      <c r="C49" s="5"/>
      <c r="D49" s="10"/>
      <c r="E49" s="6"/>
      <c r="F49" s="6"/>
      <c r="G49" s="7" t="str">
        <f t="shared" si="1"/>
        <v xml:space="preserve"> </v>
      </c>
      <c r="H49" s="7" t="str">
        <f t="shared" si="2"/>
        <v xml:space="preserve"> </v>
      </c>
      <c r="I49" s="207"/>
      <c r="J49" s="207"/>
      <c r="K49" s="207"/>
      <c r="L49" s="207"/>
      <c r="M49" s="207"/>
      <c r="N49" s="207">
        <f t="shared" si="0"/>
        <v>0</v>
      </c>
      <c r="O49" s="11"/>
      <c r="P49" s="27"/>
      <c r="Q49" s="9"/>
      <c r="R49" s="9"/>
      <c r="S49" s="9"/>
      <c r="T49" s="9"/>
      <c r="U49" s="6"/>
      <c r="V49" s="6"/>
      <c r="W49" s="10"/>
      <c r="X49" s="12"/>
    </row>
    <row r="50" spans="2:24" ht="20.100000000000001" customHeight="1">
      <c r="B50" s="25" t="str">
        <f>IF(C50="","",SUBTOTAL(3,C$5:C50))</f>
        <v/>
      </c>
      <c r="C50" s="5"/>
      <c r="D50" s="10"/>
      <c r="E50" s="6"/>
      <c r="F50" s="6"/>
      <c r="G50" s="7" t="str">
        <f t="shared" si="1"/>
        <v xml:space="preserve"> </v>
      </c>
      <c r="H50" s="7" t="str">
        <f t="shared" si="2"/>
        <v xml:space="preserve"> </v>
      </c>
      <c r="I50" s="207"/>
      <c r="J50" s="207"/>
      <c r="K50" s="207"/>
      <c r="L50" s="207"/>
      <c r="M50" s="207"/>
      <c r="N50" s="207">
        <f t="shared" si="0"/>
        <v>0</v>
      </c>
      <c r="O50" s="11"/>
      <c r="P50" s="27"/>
      <c r="Q50" s="9"/>
      <c r="R50" s="9"/>
      <c r="S50" s="9"/>
      <c r="T50" s="9"/>
      <c r="U50" s="6"/>
      <c r="V50" s="6"/>
      <c r="W50" s="10"/>
      <c r="X50" s="12"/>
    </row>
    <row r="51" spans="2:24" ht="20.100000000000001" customHeight="1">
      <c r="B51" s="25" t="str">
        <f>IF(C51="","",SUBTOTAL(3,C$5:C51))</f>
        <v/>
      </c>
      <c r="C51" s="5"/>
      <c r="D51" s="10"/>
      <c r="E51" s="6"/>
      <c r="F51" s="6"/>
      <c r="G51" s="7" t="str">
        <f t="shared" si="1"/>
        <v xml:space="preserve"> </v>
      </c>
      <c r="H51" s="7" t="str">
        <f t="shared" si="2"/>
        <v xml:space="preserve"> </v>
      </c>
      <c r="I51" s="207"/>
      <c r="J51" s="207"/>
      <c r="K51" s="207"/>
      <c r="L51" s="207"/>
      <c r="M51" s="207"/>
      <c r="N51" s="207">
        <f t="shared" si="0"/>
        <v>0</v>
      </c>
      <c r="O51" s="11"/>
      <c r="P51" s="27"/>
      <c r="Q51" s="9"/>
      <c r="R51" s="9"/>
      <c r="S51" s="9"/>
      <c r="T51" s="9"/>
      <c r="U51" s="6"/>
      <c r="V51" s="6"/>
      <c r="W51" s="10"/>
      <c r="X51" s="12"/>
    </row>
    <row r="52" spans="2:24" ht="20.100000000000001" customHeight="1">
      <c r="B52" s="25" t="str">
        <f>IF(C52="","",SUBTOTAL(3,C$5:C52))</f>
        <v/>
      </c>
      <c r="C52" s="5"/>
      <c r="D52" s="10"/>
      <c r="E52" s="6"/>
      <c r="F52" s="6"/>
      <c r="G52" s="7" t="str">
        <f t="shared" si="1"/>
        <v xml:space="preserve"> </v>
      </c>
      <c r="H52" s="7" t="str">
        <f t="shared" si="2"/>
        <v xml:space="preserve"> </v>
      </c>
      <c r="I52" s="207"/>
      <c r="J52" s="207"/>
      <c r="K52" s="207"/>
      <c r="L52" s="207"/>
      <c r="M52" s="207"/>
      <c r="N52" s="207">
        <f t="shared" si="0"/>
        <v>0</v>
      </c>
      <c r="O52" s="11"/>
      <c r="P52" s="27"/>
      <c r="Q52" s="9"/>
      <c r="R52" s="9"/>
      <c r="S52" s="9"/>
      <c r="T52" s="9"/>
      <c r="U52" s="6"/>
      <c r="V52" s="6"/>
      <c r="W52" s="10"/>
      <c r="X52" s="12"/>
    </row>
    <row r="53" spans="2:24" ht="20.100000000000001" customHeight="1">
      <c r="B53" s="25" t="str">
        <f>IF(C53="","",SUBTOTAL(3,C$5:C53))</f>
        <v/>
      </c>
      <c r="C53" s="5"/>
      <c r="D53" s="10"/>
      <c r="E53" s="6"/>
      <c r="F53" s="6"/>
      <c r="G53" s="7" t="str">
        <f t="shared" si="1"/>
        <v xml:space="preserve"> </v>
      </c>
      <c r="H53" s="7" t="str">
        <f t="shared" si="2"/>
        <v xml:space="preserve"> </v>
      </c>
      <c r="I53" s="207"/>
      <c r="J53" s="207"/>
      <c r="K53" s="207"/>
      <c r="L53" s="207"/>
      <c r="M53" s="207"/>
      <c r="N53" s="207">
        <f t="shared" si="0"/>
        <v>0</v>
      </c>
      <c r="O53" s="11"/>
      <c r="P53" s="27"/>
      <c r="Q53" s="9"/>
      <c r="R53" s="9"/>
      <c r="S53" s="9"/>
      <c r="T53" s="9"/>
      <c r="U53" s="6"/>
      <c r="V53" s="6"/>
      <c r="W53" s="10"/>
      <c r="X53" s="12"/>
    </row>
    <row r="54" spans="2:24" ht="20.100000000000001" customHeight="1">
      <c r="B54" s="25" t="str">
        <f>IF(C54="","",SUBTOTAL(3,C$5:C54))</f>
        <v/>
      </c>
      <c r="C54" s="5"/>
      <c r="D54" s="10"/>
      <c r="E54" s="6"/>
      <c r="F54" s="6"/>
      <c r="G54" s="7" t="str">
        <f t="shared" si="1"/>
        <v xml:space="preserve"> </v>
      </c>
      <c r="H54" s="7" t="str">
        <f t="shared" si="2"/>
        <v xml:space="preserve"> </v>
      </c>
      <c r="I54" s="207"/>
      <c r="J54" s="207"/>
      <c r="K54" s="207"/>
      <c r="L54" s="207"/>
      <c r="M54" s="207"/>
      <c r="N54" s="207">
        <f t="shared" si="0"/>
        <v>0</v>
      </c>
      <c r="O54" s="11"/>
      <c r="P54" s="27"/>
      <c r="Q54" s="9"/>
      <c r="R54" s="9"/>
      <c r="S54" s="9"/>
      <c r="T54" s="9"/>
      <c r="U54" s="6"/>
      <c r="V54" s="6"/>
      <c r="W54" s="10"/>
      <c r="X54" s="12"/>
    </row>
    <row r="55" spans="2:24" ht="20.100000000000001" customHeight="1">
      <c r="B55" s="25" t="str">
        <f>IF(C55="","",SUBTOTAL(3,C$5:C55))</f>
        <v/>
      </c>
      <c r="C55" s="5"/>
      <c r="D55" s="10"/>
      <c r="E55" s="6"/>
      <c r="F55" s="6"/>
      <c r="G55" s="7" t="str">
        <f t="shared" si="1"/>
        <v xml:space="preserve"> </v>
      </c>
      <c r="H55" s="7" t="str">
        <f t="shared" si="2"/>
        <v xml:space="preserve"> </v>
      </c>
      <c r="I55" s="207"/>
      <c r="J55" s="207"/>
      <c r="K55" s="207"/>
      <c r="L55" s="207"/>
      <c r="M55" s="207"/>
      <c r="N55" s="207">
        <f t="shared" si="0"/>
        <v>0</v>
      </c>
      <c r="O55" s="11"/>
      <c r="P55" s="27"/>
      <c r="Q55" s="9"/>
      <c r="R55" s="9"/>
      <c r="S55" s="9"/>
      <c r="T55" s="9"/>
      <c r="U55" s="6"/>
      <c r="V55" s="6"/>
      <c r="W55" s="10"/>
      <c r="X55" s="12"/>
    </row>
    <row r="56" spans="2:24" ht="20.100000000000001" customHeight="1">
      <c r="B56" s="25" t="str">
        <f>IF(C56="","",SUBTOTAL(3,C$5:C56))</f>
        <v/>
      </c>
      <c r="C56" s="5"/>
      <c r="D56" s="10"/>
      <c r="E56" s="6"/>
      <c r="F56" s="6"/>
      <c r="G56" s="7" t="str">
        <f t="shared" si="1"/>
        <v xml:space="preserve"> </v>
      </c>
      <c r="H56" s="7" t="str">
        <f t="shared" si="2"/>
        <v xml:space="preserve"> </v>
      </c>
      <c r="I56" s="207"/>
      <c r="J56" s="207"/>
      <c r="K56" s="207"/>
      <c r="L56" s="207"/>
      <c r="M56" s="207"/>
      <c r="N56" s="207">
        <f t="shared" si="0"/>
        <v>0</v>
      </c>
      <c r="O56" s="11"/>
      <c r="P56" s="27"/>
      <c r="Q56" s="9"/>
      <c r="R56" s="9"/>
      <c r="S56" s="9"/>
      <c r="T56" s="9"/>
      <c r="U56" s="6"/>
      <c r="V56" s="6"/>
      <c r="W56" s="10"/>
      <c r="X56" s="12"/>
    </row>
    <row r="57" spans="2:24" ht="20.100000000000001" customHeight="1">
      <c r="B57" s="25" t="str">
        <f>IF(C57="","",SUBTOTAL(3,C$5:C57))</f>
        <v/>
      </c>
      <c r="C57" s="5"/>
      <c r="D57" s="10"/>
      <c r="E57" s="6"/>
      <c r="F57" s="6"/>
      <c r="G57" s="7" t="str">
        <f t="shared" si="1"/>
        <v xml:space="preserve"> </v>
      </c>
      <c r="H57" s="7" t="str">
        <f t="shared" si="2"/>
        <v xml:space="preserve"> </v>
      </c>
      <c r="I57" s="207"/>
      <c r="J57" s="207"/>
      <c r="K57" s="207"/>
      <c r="L57" s="207"/>
      <c r="M57" s="207"/>
      <c r="N57" s="207">
        <f t="shared" si="0"/>
        <v>0</v>
      </c>
      <c r="O57" s="11"/>
      <c r="P57" s="27"/>
      <c r="Q57" s="9"/>
      <c r="R57" s="9"/>
      <c r="S57" s="9"/>
      <c r="T57" s="9"/>
      <c r="U57" s="6"/>
      <c r="V57" s="6"/>
      <c r="W57" s="10"/>
      <c r="X57" s="12"/>
    </row>
    <row r="58" spans="2:24" ht="20.100000000000001" customHeight="1">
      <c r="B58" s="25" t="str">
        <f>IF(C58="","",SUBTOTAL(3,C$5:C58))</f>
        <v/>
      </c>
      <c r="C58" s="5"/>
      <c r="D58" s="10"/>
      <c r="E58" s="6"/>
      <c r="F58" s="6"/>
      <c r="G58" s="7" t="str">
        <f t="shared" si="1"/>
        <v xml:space="preserve"> </v>
      </c>
      <c r="H58" s="7" t="str">
        <f t="shared" si="2"/>
        <v xml:space="preserve"> </v>
      </c>
      <c r="I58" s="207"/>
      <c r="J58" s="207"/>
      <c r="K58" s="207"/>
      <c r="L58" s="207"/>
      <c r="M58" s="207"/>
      <c r="N58" s="207">
        <f t="shared" si="0"/>
        <v>0</v>
      </c>
      <c r="O58" s="11"/>
      <c r="P58" s="27"/>
      <c r="Q58" s="9"/>
      <c r="R58" s="9"/>
      <c r="S58" s="9"/>
      <c r="T58" s="9"/>
      <c r="U58" s="6"/>
      <c r="V58" s="6"/>
      <c r="W58" s="10"/>
      <c r="X58" s="12"/>
    </row>
    <row r="59" spans="2:24" ht="20.100000000000001" customHeight="1">
      <c r="B59" s="25" t="str">
        <f>IF(C59="","",SUBTOTAL(3,C$5:C59))</f>
        <v/>
      </c>
      <c r="C59" s="5"/>
      <c r="D59" s="10"/>
      <c r="E59" s="6"/>
      <c r="F59" s="6"/>
      <c r="G59" s="7" t="str">
        <f t="shared" si="1"/>
        <v xml:space="preserve"> </v>
      </c>
      <c r="H59" s="7" t="str">
        <f t="shared" si="2"/>
        <v xml:space="preserve"> </v>
      </c>
      <c r="I59" s="207"/>
      <c r="J59" s="207"/>
      <c r="K59" s="207"/>
      <c r="L59" s="207"/>
      <c r="M59" s="207"/>
      <c r="N59" s="207">
        <f t="shared" si="0"/>
        <v>0</v>
      </c>
      <c r="O59" s="11"/>
      <c r="P59" s="27"/>
      <c r="Q59" s="9"/>
      <c r="R59" s="9"/>
      <c r="S59" s="9"/>
      <c r="T59" s="9"/>
      <c r="U59" s="6"/>
      <c r="V59" s="6"/>
      <c r="W59" s="10"/>
      <c r="X59" s="12"/>
    </row>
    <row r="60" spans="2:24" ht="20.100000000000001" customHeight="1">
      <c r="B60" s="25" t="str">
        <f>IF(C60="","",SUBTOTAL(3,C$5:C60))</f>
        <v/>
      </c>
      <c r="C60" s="5"/>
      <c r="D60" s="10"/>
      <c r="E60" s="6"/>
      <c r="F60" s="6"/>
      <c r="G60" s="7" t="str">
        <f t="shared" si="1"/>
        <v xml:space="preserve"> </v>
      </c>
      <c r="H60" s="7" t="str">
        <f t="shared" si="2"/>
        <v xml:space="preserve"> </v>
      </c>
      <c r="I60" s="207"/>
      <c r="J60" s="207"/>
      <c r="K60" s="207"/>
      <c r="L60" s="207"/>
      <c r="M60" s="207"/>
      <c r="N60" s="207">
        <f t="shared" si="0"/>
        <v>0</v>
      </c>
      <c r="O60" s="11"/>
      <c r="P60" s="27"/>
      <c r="Q60" s="9"/>
      <c r="R60" s="9"/>
      <c r="S60" s="9"/>
      <c r="T60" s="9"/>
      <c r="U60" s="6"/>
      <c r="V60" s="6"/>
      <c r="W60" s="10"/>
      <c r="X60" s="12"/>
    </row>
    <row r="61" spans="2:24" ht="20.100000000000001" customHeight="1">
      <c r="B61" s="25" t="str">
        <f>IF(C61="","",SUBTOTAL(3,C$5:C61))</f>
        <v/>
      </c>
      <c r="C61" s="5"/>
      <c r="D61" s="10"/>
      <c r="E61" s="6"/>
      <c r="F61" s="6"/>
      <c r="G61" s="7" t="str">
        <f t="shared" si="1"/>
        <v xml:space="preserve"> </v>
      </c>
      <c r="H61" s="7" t="str">
        <f t="shared" si="2"/>
        <v xml:space="preserve"> </v>
      </c>
      <c r="I61" s="207"/>
      <c r="J61" s="207"/>
      <c r="K61" s="207"/>
      <c r="L61" s="207"/>
      <c r="M61" s="207"/>
      <c r="N61" s="207">
        <f t="shared" si="0"/>
        <v>0</v>
      </c>
      <c r="O61" s="11"/>
      <c r="P61" s="27"/>
      <c r="Q61" s="9"/>
      <c r="R61" s="9"/>
      <c r="S61" s="9"/>
      <c r="T61" s="9"/>
      <c r="U61" s="6"/>
      <c r="V61" s="6"/>
      <c r="W61" s="10"/>
      <c r="X61" s="12"/>
    </row>
    <row r="62" spans="2:24" ht="20.100000000000001" customHeight="1">
      <c r="B62" s="25" t="str">
        <f>IF(C62="","",SUBTOTAL(3,C$5:C62))</f>
        <v/>
      </c>
      <c r="C62" s="5"/>
      <c r="D62" s="10"/>
      <c r="E62" s="6"/>
      <c r="F62" s="6"/>
      <c r="G62" s="7" t="str">
        <f t="shared" si="1"/>
        <v xml:space="preserve"> </v>
      </c>
      <c r="H62" s="7" t="str">
        <f t="shared" si="2"/>
        <v xml:space="preserve"> </v>
      </c>
      <c r="I62" s="207"/>
      <c r="J62" s="207"/>
      <c r="K62" s="207"/>
      <c r="L62" s="207"/>
      <c r="M62" s="207"/>
      <c r="N62" s="207">
        <f t="shared" si="0"/>
        <v>0</v>
      </c>
      <c r="O62" s="11"/>
      <c r="P62" s="27"/>
      <c r="Q62" s="9"/>
      <c r="R62" s="9"/>
      <c r="S62" s="9"/>
      <c r="T62" s="9"/>
      <c r="U62" s="6"/>
      <c r="V62" s="6"/>
      <c r="W62" s="10"/>
      <c r="X62" s="12"/>
    </row>
    <row r="63" spans="2:24" ht="20.100000000000001" customHeight="1">
      <c r="B63" s="25" t="str">
        <f>IF(C63="","",SUBTOTAL(3,C$5:C63))</f>
        <v/>
      </c>
      <c r="C63" s="5"/>
      <c r="D63" s="10"/>
      <c r="E63" s="6"/>
      <c r="F63" s="6"/>
      <c r="G63" s="7" t="str">
        <f t="shared" si="1"/>
        <v xml:space="preserve"> </v>
      </c>
      <c r="H63" s="7" t="str">
        <f t="shared" si="2"/>
        <v xml:space="preserve"> </v>
      </c>
      <c r="I63" s="207"/>
      <c r="J63" s="207"/>
      <c r="K63" s="207"/>
      <c r="L63" s="207"/>
      <c r="M63" s="207"/>
      <c r="N63" s="207">
        <f t="shared" si="0"/>
        <v>0</v>
      </c>
      <c r="O63" s="11"/>
      <c r="P63" s="27"/>
      <c r="Q63" s="9"/>
      <c r="R63" s="9"/>
      <c r="S63" s="9"/>
      <c r="T63" s="9"/>
      <c r="U63" s="6"/>
      <c r="V63" s="6"/>
      <c r="W63" s="10"/>
      <c r="X63" s="12"/>
    </row>
    <row r="64" spans="2:24" ht="20.100000000000001" customHeight="1">
      <c r="B64" s="25" t="str">
        <f>IF(C64="","",SUBTOTAL(3,C$5:C64))</f>
        <v/>
      </c>
      <c r="C64" s="5"/>
      <c r="D64" s="10"/>
      <c r="E64" s="6"/>
      <c r="F64" s="6"/>
      <c r="G64" s="7" t="str">
        <f t="shared" si="1"/>
        <v xml:space="preserve"> </v>
      </c>
      <c r="H64" s="7" t="str">
        <f t="shared" si="2"/>
        <v xml:space="preserve"> </v>
      </c>
      <c r="I64" s="207"/>
      <c r="J64" s="207"/>
      <c r="K64" s="207"/>
      <c r="L64" s="207"/>
      <c r="M64" s="207"/>
      <c r="N64" s="207">
        <f t="shared" si="0"/>
        <v>0</v>
      </c>
      <c r="O64" s="11"/>
      <c r="P64" s="27"/>
      <c r="Q64" s="9"/>
      <c r="R64" s="9"/>
      <c r="S64" s="9"/>
      <c r="T64" s="9"/>
      <c r="U64" s="6"/>
      <c r="V64" s="6"/>
      <c r="W64" s="10"/>
      <c r="X64" s="12"/>
    </row>
    <row r="65" spans="2:24" ht="20.100000000000001" customHeight="1">
      <c r="B65" s="25" t="str">
        <f>IF(C65="","",SUBTOTAL(3,C$5:C65))</f>
        <v/>
      </c>
      <c r="C65" s="5"/>
      <c r="D65" s="10"/>
      <c r="E65" s="6"/>
      <c r="F65" s="6"/>
      <c r="G65" s="7" t="str">
        <f t="shared" si="1"/>
        <v xml:space="preserve"> </v>
      </c>
      <c r="H65" s="7" t="str">
        <f t="shared" si="2"/>
        <v xml:space="preserve"> </v>
      </c>
      <c r="I65" s="207"/>
      <c r="J65" s="207"/>
      <c r="K65" s="207"/>
      <c r="L65" s="207"/>
      <c r="M65" s="207"/>
      <c r="N65" s="207">
        <f t="shared" si="0"/>
        <v>0</v>
      </c>
      <c r="O65" s="11"/>
      <c r="P65" s="27"/>
      <c r="Q65" s="9"/>
      <c r="R65" s="9"/>
      <c r="S65" s="9"/>
      <c r="T65" s="9"/>
      <c r="U65" s="6"/>
      <c r="V65" s="6"/>
      <c r="W65" s="10"/>
      <c r="X65" s="12"/>
    </row>
    <row r="66" spans="2:24" ht="20.100000000000001" customHeight="1">
      <c r="B66" s="25" t="str">
        <f>IF(C66="","",SUBTOTAL(3,C$5:C66))</f>
        <v/>
      </c>
      <c r="C66" s="5"/>
      <c r="D66" s="10"/>
      <c r="E66" s="6"/>
      <c r="F66" s="6"/>
      <c r="G66" s="7" t="str">
        <f t="shared" si="1"/>
        <v xml:space="preserve"> </v>
      </c>
      <c r="H66" s="7" t="str">
        <f t="shared" si="2"/>
        <v xml:space="preserve"> </v>
      </c>
      <c r="I66" s="207"/>
      <c r="J66" s="207"/>
      <c r="K66" s="207"/>
      <c r="L66" s="207"/>
      <c r="M66" s="207"/>
      <c r="N66" s="207">
        <f t="shared" si="0"/>
        <v>0</v>
      </c>
      <c r="O66" s="11"/>
      <c r="P66" s="27"/>
      <c r="Q66" s="9"/>
      <c r="R66" s="9"/>
      <c r="S66" s="9"/>
      <c r="T66" s="9"/>
      <c r="U66" s="6"/>
      <c r="V66" s="6"/>
      <c r="W66" s="10"/>
      <c r="X66" s="12"/>
    </row>
    <row r="67" spans="2:24" ht="20.100000000000001" customHeight="1">
      <c r="B67" s="25" t="str">
        <f>IF(C67="","",SUBTOTAL(3,C$5:C67))</f>
        <v/>
      </c>
      <c r="C67" s="5"/>
      <c r="D67" s="10"/>
      <c r="E67" s="6"/>
      <c r="F67" s="6"/>
      <c r="G67" s="7" t="str">
        <f t="shared" si="1"/>
        <v xml:space="preserve"> </v>
      </c>
      <c r="H67" s="7" t="str">
        <f t="shared" si="2"/>
        <v xml:space="preserve"> </v>
      </c>
      <c r="I67" s="207"/>
      <c r="J67" s="207"/>
      <c r="K67" s="207"/>
      <c r="L67" s="207"/>
      <c r="M67" s="207"/>
      <c r="N67" s="207">
        <f t="shared" si="0"/>
        <v>0</v>
      </c>
      <c r="O67" s="11"/>
      <c r="P67" s="27"/>
      <c r="Q67" s="9"/>
      <c r="R67" s="9"/>
      <c r="S67" s="9"/>
      <c r="T67" s="9"/>
      <c r="U67" s="6"/>
      <c r="V67" s="6"/>
      <c r="W67" s="10"/>
      <c r="X67" s="12"/>
    </row>
    <row r="68" spans="2:24" ht="20.100000000000001" customHeight="1">
      <c r="B68" s="25" t="str">
        <f>IF(C68="","",SUBTOTAL(3,C$5:C68))</f>
        <v/>
      </c>
      <c r="C68" s="5"/>
      <c r="D68" s="10"/>
      <c r="E68" s="6"/>
      <c r="F68" s="6"/>
      <c r="G68" s="7" t="str">
        <f t="shared" si="1"/>
        <v xml:space="preserve"> </v>
      </c>
      <c r="H68" s="7" t="str">
        <f t="shared" si="2"/>
        <v xml:space="preserve"> </v>
      </c>
      <c r="I68" s="207"/>
      <c r="J68" s="207"/>
      <c r="K68" s="207"/>
      <c r="L68" s="207"/>
      <c r="M68" s="207"/>
      <c r="N68" s="207">
        <f t="shared" si="0"/>
        <v>0</v>
      </c>
      <c r="O68" s="11"/>
      <c r="P68" s="27"/>
      <c r="Q68" s="9"/>
      <c r="R68" s="9"/>
      <c r="S68" s="9"/>
      <c r="T68" s="9"/>
      <c r="U68" s="6"/>
      <c r="V68" s="6"/>
      <c r="W68" s="10"/>
      <c r="X68" s="12"/>
    </row>
    <row r="69" spans="2:24" ht="20.100000000000001" customHeight="1">
      <c r="B69" s="25" t="str">
        <f>IF(C69="","",SUBTOTAL(3,C$5:C69))</f>
        <v/>
      </c>
      <c r="C69" s="5"/>
      <c r="D69" s="10"/>
      <c r="E69" s="6"/>
      <c r="F69" s="6"/>
      <c r="G69" s="7" t="str">
        <f t="shared" si="1"/>
        <v xml:space="preserve"> </v>
      </c>
      <c r="H69" s="7" t="str">
        <f t="shared" si="2"/>
        <v xml:space="preserve"> </v>
      </c>
      <c r="I69" s="207"/>
      <c r="J69" s="207"/>
      <c r="K69" s="207"/>
      <c r="L69" s="207"/>
      <c r="M69" s="207"/>
      <c r="N69" s="207">
        <f t="shared" si="0"/>
        <v>0</v>
      </c>
      <c r="O69" s="11"/>
      <c r="P69" s="27"/>
      <c r="Q69" s="9"/>
      <c r="R69" s="9"/>
      <c r="S69" s="9"/>
      <c r="T69" s="9"/>
      <c r="U69" s="6"/>
      <c r="V69" s="6"/>
      <c r="W69" s="10"/>
      <c r="X69" s="12"/>
    </row>
    <row r="70" spans="2:24" ht="20.100000000000001" customHeight="1">
      <c r="B70" s="25" t="str">
        <f>IF(C70="","",SUBTOTAL(3,C$5:C70))</f>
        <v/>
      </c>
      <c r="C70" s="5"/>
      <c r="D70" s="10"/>
      <c r="E70" s="6"/>
      <c r="F70" s="6"/>
      <c r="G70" s="7" t="str">
        <f t="shared" ref="G70:G133" si="3">IF(C70&gt;0,980701," ")</f>
        <v xml:space="preserve"> </v>
      </c>
      <c r="H70" s="7" t="str">
        <f t="shared" ref="H70:H133" si="4">IF(C70&gt;0,990631," ")</f>
        <v xml:space="preserve"> </v>
      </c>
      <c r="I70" s="207"/>
      <c r="J70" s="207"/>
      <c r="K70" s="207"/>
      <c r="L70" s="207"/>
      <c r="M70" s="207"/>
      <c r="N70" s="207">
        <f t="shared" ref="N70:N133" si="5">M70+L70+K70+J70+I70</f>
        <v>0</v>
      </c>
      <c r="O70" s="11"/>
      <c r="P70" s="27"/>
      <c r="Q70" s="9"/>
      <c r="R70" s="9"/>
      <c r="S70" s="9"/>
      <c r="T70" s="9"/>
      <c r="U70" s="6"/>
      <c r="V70" s="6"/>
      <c r="W70" s="10"/>
      <c r="X70" s="12"/>
    </row>
    <row r="71" spans="2:24" ht="20.100000000000001" customHeight="1">
      <c r="B71" s="25" t="str">
        <f>IF(C71="","",SUBTOTAL(3,C$5:C71))</f>
        <v/>
      </c>
      <c r="C71" s="5"/>
      <c r="D71" s="10"/>
      <c r="E71" s="6"/>
      <c r="F71" s="6"/>
      <c r="G71" s="7" t="str">
        <f t="shared" si="3"/>
        <v xml:space="preserve"> </v>
      </c>
      <c r="H71" s="7" t="str">
        <f t="shared" si="4"/>
        <v xml:space="preserve"> </v>
      </c>
      <c r="I71" s="207"/>
      <c r="J71" s="207"/>
      <c r="K71" s="207"/>
      <c r="L71" s="207"/>
      <c r="M71" s="207"/>
      <c r="N71" s="207">
        <f t="shared" si="5"/>
        <v>0</v>
      </c>
      <c r="O71" s="11"/>
      <c r="P71" s="27"/>
      <c r="Q71" s="9"/>
      <c r="R71" s="9"/>
      <c r="S71" s="9"/>
      <c r="T71" s="9"/>
      <c r="U71" s="6"/>
      <c r="V71" s="6"/>
      <c r="W71" s="10"/>
      <c r="X71" s="12"/>
    </row>
    <row r="72" spans="2:24" ht="20.100000000000001" customHeight="1">
      <c r="B72" s="25" t="str">
        <f>IF(C72="","",SUBTOTAL(3,C$5:C72))</f>
        <v/>
      </c>
      <c r="C72" s="5"/>
      <c r="D72" s="10"/>
      <c r="E72" s="6"/>
      <c r="F72" s="6"/>
      <c r="G72" s="7" t="str">
        <f t="shared" si="3"/>
        <v xml:space="preserve"> </v>
      </c>
      <c r="H72" s="7" t="str">
        <f t="shared" si="4"/>
        <v xml:space="preserve"> </v>
      </c>
      <c r="I72" s="207"/>
      <c r="J72" s="207"/>
      <c r="K72" s="207"/>
      <c r="L72" s="207"/>
      <c r="M72" s="207"/>
      <c r="N72" s="207">
        <f t="shared" si="5"/>
        <v>0</v>
      </c>
      <c r="O72" s="11"/>
      <c r="P72" s="27"/>
      <c r="Q72" s="9"/>
      <c r="R72" s="9"/>
      <c r="S72" s="9"/>
      <c r="T72" s="9"/>
      <c r="U72" s="6"/>
      <c r="V72" s="6"/>
      <c r="W72" s="10"/>
      <c r="X72" s="12"/>
    </row>
    <row r="73" spans="2:24" ht="20.100000000000001" customHeight="1">
      <c r="B73" s="25" t="str">
        <f>IF(C73="","",SUBTOTAL(3,C$5:C73))</f>
        <v/>
      </c>
      <c r="C73" s="5"/>
      <c r="D73" s="10"/>
      <c r="E73" s="6"/>
      <c r="F73" s="6"/>
      <c r="G73" s="7" t="str">
        <f t="shared" si="3"/>
        <v xml:space="preserve"> </v>
      </c>
      <c r="H73" s="7" t="str">
        <f t="shared" si="4"/>
        <v xml:space="preserve"> </v>
      </c>
      <c r="I73" s="207"/>
      <c r="J73" s="207"/>
      <c r="K73" s="207"/>
      <c r="L73" s="207"/>
      <c r="M73" s="207"/>
      <c r="N73" s="207">
        <f t="shared" si="5"/>
        <v>0</v>
      </c>
      <c r="O73" s="11"/>
      <c r="P73" s="27"/>
      <c r="Q73" s="9"/>
      <c r="R73" s="9"/>
      <c r="S73" s="9"/>
      <c r="T73" s="9"/>
      <c r="U73" s="6"/>
      <c r="V73" s="6"/>
      <c r="W73" s="10"/>
      <c r="X73" s="12"/>
    </row>
    <row r="74" spans="2:24" ht="20.100000000000001" customHeight="1">
      <c r="B74" s="25" t="str">
        <f>IF(C74="","",SUBTOTAL(3,C$5:C74))</f>
        <v/>
      </c>
      <c r="C74" s="5"/>
      <c r="D74" s="10"/>
      <c r="E74" s="6"/>
      <c r="F74" s="6"/>
      <c r="G74" s="7" t="str">
        <f t="shared" si="3"/>
        <v xml:space="preserve"> </v>
      </c>
      <c r="H74" s="7" t="str">
        <f t="shared" si="4"/>
        <v xml:space="preserve"> </v>
      </c>
      <c r="I74" s="207"/>
      <c r="J74" s="207"/>
      <c r="K74" s="207"/>
      <c r="L74" s="207"/>
      <c r="M74" s="207"/>
      <c r="N74" s="207">
        <f t="shared" si="5"/>
        <v>0</v>
      </c>
      <c r="O74" s="11"/>
      <c r="P74" s="27"/>
      <c r="Q74" s="9"/>
      <c r="R74" s="9"/>
      <c r="S74" s="9"/>
      <c r="T74" s="9"/>
      <c r="U74" s="6"/>
      <c r="V74" s="6"/>
      <c r="W74" s="10"/>
      <c r="X74" s="12"/>
    </row>
    <row r="75" spans="2:24" ht="20.100000000000001" customHeight="1">
      <c r="B75" s="25" t="str">
        <f>IF(C75="","",SUBTOTAL(3,C$5:C75))</f>
        <v/>
      </c>
      <c r="C75" s="5"/>
      <c r="D75" s="10"/>
      <c r="E75" s="6"/>
      <c r="F75" s="6"/>
      <c r="G75" s="7" t="str">
        <f t="shared" si="3"/>
        <v xml:space="preserve"> </v>
      </c>
      <c r="H75" s="7" t="str">
        <f t="shared" si="4"/>
        <v xml:space="preserve"> </v>
      </c>
      <c r="I75" s="207"/>
      <c r="J75" s="207"/>
      <c r="K75" s="207"/>
      <c r="L75" s="207"/>
      <c r="M75" s="207"/>
      <c r="N75" s="207">
        <f t="shared" si="5"/>
        <v>0</v>
      </c>
      <c r="O75" s="11"/>
      <c r="P75" s="27"/>
      <c r="Q75" s="9"/>
      <c r="R75" s="9"/>
      <c r="S75" s="9"/>
      <c r="T75" s="9"/>
      <c r="U75" s="6"/>
      <c r="V75" s="6"/>
      <c r="W75" s="10"/>
      <c r="X75" s="12"/>
    </row>
    <row r="76" spans="2:24" ht="20.100000000000001" customHeight="1">
      <c r="B76" s="25" t="str">
        <f>IF(C76="","",SUBTOTAL(3,C$5:C76))</f>
        <v/>
      </c>
      <c r="C76" s="5"/>
      <c r="D76" s="10"/>
      <c r="E76" s="6"/>
      <c r="F76" s="6"/>
      <c r="G76" s="7" t="str">
        <f t="shared" si="3"/>
        <v xml:space="preserve"> </v>
      </c>
      <c r="H76" s="7" t="str">
        <f t="shared" si="4"/>
        <v xml:space="preserve"> </v>
      </c>
      <c r="I76" s="207"/>
      <c r="J76" s="207"/>
      <c r="K76" s="207"/>
      <c r="L76" s="207"/>
      <c r="M76" s="207"/>
      <c r="N76" s="207">
        <f t="shared" si="5"/>
        <v>0</v>
      </c>
      <c r="O76" s="11"/>
      <c r="P76" s="27"/>
      <c r="Q76" s="9"/>
      <c r="R76" s="9"/>
      <c r="S76" s="9"/>
      <c r="T76" s="9"/>
      <c r="U76" s="6"/>
      <c r="V76" s="6"/>
      <c r="W76" s="10"/>
      <c r="X76" s="12"/>
    </row>
    <row r="77" spans="2:24" ht="20.100000000000001" customHeight="1">
      <c r="B77" s="25" t="str">
        <f>IF(C77="","",SUBTOTAL(3,C$5:C77))</f>
        <v/>
      </c>
      <c r="C77" s="5"/>
      <c r="D77" s="10"/>
      <c r="E77" s="6"/>
      <c r="F77" s="6"/>
      <c r="G77" s="7" t="str">
        <f t="shared" si="3"/>
        <v xml:space="preserve"> </v>
      </c>
      <c r="H77" s="7" t="str">
        <f t="shared" si="4"/>
        <v xml:space="preserve"> </v>
      </c>
      <c r="I77" s="207"/>
      <c r="J77" s="207"/>
      <c r="K77" s="207"/>
      <c r="L77" s="207"/>
      <c r="M77" s="207"/>
      <c r="N77" s="207">
        <f t="shared" si="5"/>
        <v>0</v>
      </c>
      <c r="O77" s="11"/>
      <c r="P77" s="27"/>
      <c r="Q77" s="9"/>
      <c r="R77" s="9"/>
      <c r="S77" s="9"/>
      <c r="T77" s="9"/>
      <c r="U77" s="6"/>
      <c r="V77" s="6"/>
      <c r="W77" s="10"/>
      <c r="X77" s="12"/>
    </row>
    <row r="78" spans="2:24" ht="20.100000000000001" customHeight="1">
      <c r="B78" s="25" t="str">
        <f>IF(C78="","",SUBTOTAL(3,C$5:C78))</f>
        <v/>
      </c>
      <c r="C78" s="5"/>
      <c r="D78" s="10"/>
      <c r="E78" s="6"/>
      <c r="F78" s="6"/>
      <c r="G78" s="7" t="str">
        <f t="shared" si="3"/>
        <v xml:space="preserve"> </v>
      </c>
      <c r="H78" s="7" t="str">
        <f t="shared" si="4"/>
        <v xml:space="preserve"> </v>
      </c>
      <c r="I78" s="207"/>
      <c r="J78" s="207"/>
      <c r="K78" s="207"/>
      <c r="L78" s="207"/>
      <c r="M78" s="207"/>
      <c r="N78" s="207">
        <f t="shared" si="5"/>
        <v>0</v>
      </c>
      <c r="O78" s="11"/>
      <c r="P78" s="27"/>
      <c r="Q78" s="9"/>
      <c r="R78" s="9"/>
      <c r="S78" s="9"/>
      <c r="T78" s="9"/>
      <c r="U78" s="6"/>
      <c r="V78" s="6"/>
      <c r="W78" s="10"/>
      <c r="X78" s="12"/>
    </row>
    <row r="79" spans="2:24" ht="20.100000000000001" customHeight="1">
      <c r="B79" s="25" t="str">
        <f>IF(C79="","",SUBTOTAL(3,C$5:C79))</f>
        <v/>
      </c>
      <c r="C79" s="5"/>
      <c r="D79" s="10"/>
      <c r="E79" s="6"/>
      <c r="F79" s="6"/>
      <c r="G79" s="7" t="str">
        <f t="shared" si="3"/>
        <v xml:space="preserve"> </v>
      </c>
      <c r="H79" s="7" t="str">
        <f t="shared" si="4"/>
        <v xml:space="preserve"> </v>
      </c>
      <c r="I79" s="207"/>
      <c r="J79" s="207"/>
      <c r="K79" s="207"/>
      <c r="L79" s="207"/>
      <c r="M79" s="207"/>
      <c r="N79" s="207">
        <f t="shared" si="5"/>
        <v>0</v>
      </c>
      <c r="O79" s="11"/>
      <c r="P79" s="27"/>
      <c r="Q79" s="9"/>
      <c r="R79" s="9"/>
      <c r="S79" s="9"/>
      <c r="T79" s="9"/>
      <c r="U79" s="6"/>
      <c r="V79" s="6"/>
      <c r="W79" s="10"/>
      <c r="X79" s="12"/>
    </row>
    <row r="80" spans="2:24" ht="20.100000000000001" customHeight="1">
      <c r="B80" s="25" t="str">
        <f>IF(C80="","",SUBTOTAL(3,C$5:C80))</f>
        <v/>
      </c>
      <c r="C80" s="5"/>
      <c r="D80" s="10"/>
      <c r="E80" s="6"/>
      <c r="F80" s="6"/>
      <c r="G80" s="7" t="str">
        <f t="shared" si="3"/>
        <v xml:space="preserve"> </v>
      </c>
      <c r="H80" s="7" t="str">
        <f t="shared" si="4"/>
        <v xml:space="preserve"> </v>
      </c>
      <c r="I80" s="207"/>
      <c r="J80" s="207"/>
      <c r="K80" s="207"/>
      <c r="L80" s="207"/>
      <c r="M80" s="207"/>
      <c r="N80" s="207">
        <f t="shared" si="5"/>
        <v>0</v>
      </c>
      <c r="O80" s="11"/>
      <c r="P80" s="27"/>
      <c r="Q80" s="9"/>
      <c r="R80" s="9"/>
      <c r="S80" s="9"/>
      <c r="T80" s="9"/>
      <c r="U80" s="6"/>
      <c r="V80" s="6"/>
      <c r="W80" s="10"/>
      <c r="X80" s="12"/>
    </row>
    <row r="81" spans="2:24" ht="20.100000000000001" customHeight="1">
      <c r="B81" s="25" t="str">
        <f>IF(C81="","",SUBTOTAL(3,C$5:C81))</f>
        <v/>
      </c>
      <c r="C81" s="5"/>
      <c r="D81" s="10"/>
      <c r="E81" s="6"/>
      <c r="F81" s="6"/>
      <c r="G81" s="7" t="str">
        <f t="shared" si="3"/>
        <v xml:space="preserve"> </v>
      </c>
      <c r="H81" s="7" t="str">
        <f t="shared" si="4"/>
        <v xml:space="preserve"> </v>
      </c>
      <c r="I81" s="207"/>
      <c r="J81" s="207"/>
      <c r="K81" s="207"/>
      <c r="L81" s="207"/>
      <c r="M81" s="207"/>
      <c r="N81" s="207">
        <f t="shared" si="5"/>
        <v>0</v>
      </c>
      <c r="O81" s="11"/>
      <c r="P81" s="27"/>
      <c r="Q81" s="9"/>
      <c r="R81" s="9"/>
      <c r="S81" s="9"/>
      <c r="T81" s="9"/>
      <c r="U81" s="6"/>
      <c r="V81" s="6"/>
      <c r="W81" s="10"/>
      <c r="X81" s="12"/>
    </row>
    <row r="82" spans="2:24" ht="20.100000000000001" customHeight="1">
      <c r="B82" s="25" t="str">
        <f>IF(C82="","",SUBTOTAL(3,C$5:C82))</f>
        <v/>
      </c>
      <c r="C82" s="5"/>
      <c r="D82" s="10"/>
      <c r="E82" s="6"/>
      <c r="F82" s="6"/>
      <c r="G82" s="7" t="str">
        <f t="shared" si="3"/>
        <v xml:space="preserve"> </v>
      </c>
      <c r="H82" s="7" t="str">
        <f t="shared" si="4"/>
        <v xml:space="preserve"> </v>
      </c>
      <c r="I82" s="207"/>
      <c r="J82" s="207"/>
      <c r="K82" s="207"/>
      <c r="L82" s="207"/>
      <c r="M82" s="207"/>
      <c r="N82" s="207">
        <f t="shared" si="5"/>
        <v>0</v>
      </c>
      <c r="O82" s="11"/>
      <c r="P82" s="27"/>
      <c r="Q82" s="9"/>
      <c r="R82" s="9"/>
      <c r="S82" s="9"/>
      <c r="T82" s="9"/>
      <c r="U82" s="6"/>
      <c r="V82" s="6"/>
      <c r="W82" s="10"/>
      <c r="X82" s="12"/>
    </row>
    <row r="83" spans="2:24" ht="20.100000000000001" customHeight="1">
      <c r="B83" s="25" t="str">
        <f>IF(C83="","",SUBTOTAL(3,C$5:C83))</f>
        <v/>
      </c>
      <c r="C83" s="5"/>
      <c r="D83" s="10"/>
      <c r="E83" s="6"/>
      <c r="F83" s="6"/>
      <c r="G83" s="7" t="str">
        <f t="shared" si="3"/>
        <v xml:space="preserve"> </v>
      </c>
      <c r="H83" s="7" t="str">
        <f t="shared" si="4"/>
        <v xml:space="preserve"> </v>
      </c>
      <c r="I83" s="207"/>
      <c r="J83" s="207"/>
      <c r="K83" s="207"/>
      <c r="L83" s="207"/>
      <c r="M83" s="207"/>
      <c r="N83" s="207">
        <f t="shared" si="5"/>
        <v>0</v>
      </c>
      <c r="O83" s="11"/>
      <c r="P83" s="27"/>
      <c r="Q83" s="9"/>
      <c r="R83" s="9"/>
      <c r="S83" s="9"/>
      <c r="T83" s="9"/>
      <c r="U83" s="6"/>
      <c r="V83" s="6"/>
      <c r="W83" s="10"/>
      <c r="X83" s="12"/>
    </row>
    <row r="84" spans="2:24" ht="20.100000000000001" customHeight="1">
      <c r="B84" s="25" t="str">
        <f>IF(C84="","",SUBTOTAL(3,C$5:C84))</f>
        <v/>
      </c>
      <c r="C84" s="5"/>
      <c r="D84" s="10"/>
      <c r="E84" s="6"/>
      <c r="F84" s="6"/>
      <c r="G84" s="7" t="str">
        <f t="shared" si="3"/>
        <v xml:space="preserve"> </v>
      </c>
      <c r="H84" s="7" t="str">
        <f t="shared" si="4"/>
        <v xml:space="preserve"> </v>
      </c>
      <c r="I84" s="207"/>
      <c r="J84" s="207"/>
      <c r="K84" s="207"/>
      <c r="L84" s="207"/>
      <c r="M84" s="207"/>
      <c r="N84" s="207">
        <f t="shared" si="5"/>
        <v>0</v>
      </c>
      <c r="O84" s="11"/>
      <c r="P84" s="27"/>
      <c r="Q84" s="9"/>
      <c r="R84" s="9"/>
      <c r="S84" s="9"/>
      <c r="T84" s="9"/>
      <c r="U84" s="6"/>
      <c r="V84" s="6"/>
      <c r="W84" s="10"/>
      <c r="X84" s="12"/>
    </row>
    <row r="85" spans="2:24" ht="20.100000000000001" customHeight="1">
      <c r="B85" s="25" t="str">
        <f>IF(C85="","",SUBTOTAL(3,C$5:C85))</f>
        <v/>
      </c>
      <c r="C85" s="5"/>
      <c r="D85" s="10"/>
      <c r="E85" s="6"/>
      <c r="F85" s="6"/>
      <c r="G85" s="7" t="str">
        <f t="shared" si="3"/>
        <v xml:space="preserve"> </v>
      </c>
      <c r="H85" s="7" t="str">
        <f t="shared" si="4"/>
        <v xml:space="preserve"> </v>
      </c>
      <c r="I85" s="207"/>
      <c r="J85" s="207"/>
      <c r="K85" s="207"/>
      <c r="L85" s="207"/>
      <c r="M85" s="207"/>
      <c r="N85" s="207">
        <f t="shared" si="5"/>
        <v>0</v>
      </c>
      <c r="O85" s="11"/>
      <c r="P85" s="27"/>
      <c r="Q85" s="9"/>
      <c r="R85" s="9"/>
      <c r="S85" s="9"/>
      <c r="T85" s="9"/>
      <c r="U85" s="6"/>
      <c r="V85" s="6"/>
      <c r="W85" s="10"/>
      <c r="X85" s="12"/>
    </row>
    <row r="86" spans="2:24" ht="20.100000000000001" customHeight="1">
      <c r="B86" s="25" t="str">
        <f>IF(C86="","",SUBTOTAL(3,C$5:C86))</f>
        <v/>
      </c>
      <c r="C86" s="5"/>
      <c r="D86" s="10"/>
      <c r="E86" s="6"/>
      <c r="F86" s="6"/>
      <c r="G86" s="7" t="str">
        <f t="shared" si="3"/>
        <v xml:space="preserve"> </v>
      </c>
      <c r="H86" s="7" t="str">
        <f t="shared" si="4"/>
        <v xml:space="preserve"> </v>
      </c>
      <c r="I86" s="207"/>
      <c r="J86" s="207"/>
      <c r="K86" s="207"/>
      <c r="L86" s="207"/>
      <c r="M86" s="207"/>
      <c r="N86" s="207">
        <f t="shared" si="5"/>
        <v>0</v>
      </c>
      <c r="O86" s="11"/>
      <c r="P86" s="27"/>
      <c r="Q86" s="9"/>
      <c r="R86" s="9"/>
      <c r="S86" s="9"/>
      <c r="T86" s="9"/>
      <c r="U86" s="6"/>
      <c r="V86" s="6"/>
      <c r="W86" s="10"/>
      <c r="X86" s="12"/>
    </row>
    <row r="87" spans="2:24" ht="20.100000000000001" customHeight="1">
      <c r="B87" s="25" t="str">
        <f>IF(C87="","",SUBTOTAL(3,C$5:C87))</f>
        <v/>
      </c>
      <c r="C87" s="5"/>
      <c r="D87" s="10"/>
      <c r="E87" s="6"/>
      <c r="F87" s="6"/>
      <c r="G87" s="7" t="str">
        <f t="shared" si="3"/>
        <v xml:space="preserve"> </v>
      </c>
      <c r="H87" s="7" t="str">
        <f t="shared" si="4"/>
        <v xml:space="preserve"> </v>
      </c>
      <c r="I87" s="207"/>
      <c r="J87" s="207"/>
      <c r="K87" s="207"/>
      <c r="L87" s="207"/>
      <c r="M87" s="207"/>
      <c r="N87" s="207">
        <f t="shared" si="5"/>
        <v>0</v>
      </c>
      <c r="O87" s="11"/>
      <c r="P87" s="27"/>
      <c r="Q87" s="9"/>
      <c r="R87" s="9"/>
      <c r="S87" s="9"/>
      <c r="T87" s="9"/>
      <c r="U87" s="6"/>
      <c r="V87" s="6"/>
      <c r="W87" s="10"/>
      <c r="X87" s="12"/>
    </row>
    <row r="88" spans="2:24" ht="20.100000000000001" customHeight="1">
      <c r="B88" s="25" t="str">
        <f>IF(C88="","",SUBTOTAL(3,C$5:C88))</f>
        <v/>
      </c>
      <c r="C88" s="5"/>
      <c r="D88" s="10"/>
      <c r="E88" s="6"/>
      <c r="F88" s="6"/>
      <c r="G88" s="7" t="str">
        <f t="shared" si="3"/>
        <v xml:space="preserve"> </v>
      </c>
      <c r="H88" s="7" t="str">
        <f t="shared" si="4"/>
        <v xml:space="preserve"> </v>
      </c>
      <c r="I88" s="207"/>
      <c r="J88" s="207"/>
      <c r="K88" s="207"/>
      <c r="L88" s="207"/>
      <c r="M88" s="207"/>
      <c r="N88" s="207">
        <f t="shared" si="5"/>
        <v>0</v>
      </c>
      <c r="O88" s="11"/>
      <c r="P88" s="27"/>
      <c r="Q88" s="9"/>
      <c r="R88" s="9"/>
      <c r="S88" s="9"/>
      <c r="T88" s="9"/>
      <c r="U88" s="6"/>
      <c r="V88" s="6"/>
      <c r="W88" s="10"/>
      <c r="X88" s="12"/>
    </row>
    <row r="89" spans="2:24" ht="20.100000000000001" customHeight="1">
      <c r="B89" s="25" t="str">
        <f>IF(C89="","",SUBTOTAL(3,C$5:C89))</f>
        <v/>
      </c>
      <c r="C89" s="5"/>
      <c r="D89" s="10"/>
      <c r="E89" s="6"/>
      <c r="F89" s="6"/>
      <c r="G89" s="7" t="str">
        <f t="shared" si="3"/>
        <v xml:space="preserve"> </v>
      </c>
      <c r="H89" s="7" t="str">
        <f t="shared" si="4"/>
        <v xml:space="preserve"> </v>
      </c>
      <c r="I89" s="207"/>
      <c r="J89" s="207"/>
      <c r="K89" s="207"/>
      <c r="L89" s="207"/>
      <c r="M89" s="207"/>
      <c r="N89" s="207">
        <f t="shared" si="5"/>
        <v>0</v>
      </c>
      <c r="O89" s="11"/>
      <c r="P89" s="27"/>
      <c r="Q89" s="9"/>
      <c r="R89" s="9"/>
      <c r="S89" s="9"/>
      <c r="T89" s="9"/>
      <c r="U89" s="6"/>
      <c r="V89" s="6"/>
      <c r="W89" s="10"/>
      <c r="X89" s="12"/>
    </row>
    <row r="90" spans="2:24" ht="20.100000000000001" customHeight="1">
      <c r="B90" s="25" t="str">
        <f>IF(C90="","",SUBTOTAL(3,C$5:C90))</f>
        <v/>
      </c>
      <c r="C90" s="5"/>
      <c r="D90" s="10"/>
      <c r="E90" s="6"/>
      <c r="F90" s="6"/>
      <c r="G90" s="7" t="str">
        <f t="shared" si="3"/>
        <v xml:space="preserve"> </v>
      </c>
      <c r="H90" s="7" t="str">
        <f t="shared" si="4"/>
        <v xml:space="preserve"> </v>
      </c>
      <c r="I90" s="207"/>
      <c r="J90" s="207"/>
      <c r="K90" s="207"/>
      <c r="L90" s="207"/>
      <c r="M90" s="207"/>
      <c r="N90" s="207">
        <f t="shared" si="5"/>
        <v>0</v>
      </c>
      <c r="O90" s="11"/>
      <c r="P90" s="27"/>
      <c r="Q90" s="9"/>
      <c r="R90" s="9"/>
      <c r="S90" s="9"/>
      <c r="T90" s="9"/>
      <c r="U90" s="6"/>
      <c r="V90" s="6"/>
      <c r="W90" s="10"/>
      <c r="X90" s="12"/>
    </row>
    <row r="91" spans="2:24" ht="20.100000000000001" customHeight="1">
      <c r="B91" s="25" t="str">
        <f>IF(C91="","",SUBTOTAL(3,C$5:C91))</f>
        <v/>
      </c>
      <c r="C91" s="5"/>
      <c r="D91" s="10"/>
      <c r="E91" s="6"/>
      <c r="F91" s="6"/>
      <c r="G91" s="7" t="str">
        <f t="shared" si="3"/>
        <v xml:space="preserve"> </v>
      </c>
      <c r="H91" s="7" t="str">
        <f t="shared" si="4"/>
        <v xml:space="preserve"> </v>
      </c>
      <c r="I91" s="207"/>
      <c r="J91" s="207"/>
      <c r="K91" s="207"/>
      <c r="L91" s="207"/>
      <c r="M91" s="207"/>
      <c r="N91" s="207">
        <f t="shared" si="5"/>
        <v>0</v>
      </c>
      <c r="O91" s="11"/>
      <c r="P91" s="27"/>
      <c r="Q91" s="9"/>
      <c r="R91" s="9"/>
      <c r="S91" s="9"/>
      <c r="T91" s="9"/>
      <c r="U91" s="6"/>
      <c r="V91" s="6"/>
      <c r="W91" s="10"/>
      <c r="X91" s="12"/>
    </row>
    <row r="92" spans="2:24" ht="20.100000000000001" customHeight="1">
      <c r="B92" s="25" t="str">
        <f>IF(C92="","",SUBTOTAL(3,C$5:C92))</f>
        <v/>
      </c>
      <c r="C92" s="5"/>
      <c r="D92" s="10"/>
      <c r="E92" s="6"/>
      <c r="F92" s="6"/>
      <c r="G92" s="7" t="str">
        <f t="shared" si="3"/>
        <v xml:space="preserve"> </v>
      </c>
      <c r="H92" s="7" t="str">
        <f t="shared" si="4"/>
        <v xml:space="preserve"> </v>
      </c>
      <c r="I92" s="207"/>
      <c r="J92" s="207"/>
      <c r="K92" s="207"/>
      <c r="L92" s="207"/>
      <c r="M92" s="207"/>
      <c r="N92" s="207">
        <f t="shared" si="5"/>
        <v>0</v>
      </c>
      <c r="O92" s="11"/>
      <c r="P92" s="27"/>
      <c r="Q92" s="9"/>
      <c r="R92" s="9"/>
      <c r="S92" s="9"/>
      <c r="T92" s="9"/>
      <c r="U92" s="6"/>
      <c r="V92" s="6"/>
      <c r="W92" s="10"/>
      <c r="X92" s="12"/>
    </row>
    <row r="93" spans="2:24" ht="20.100000000000001" customHeight="1">
      <c r="B93" s="25" t="str">
        <f>IF(C93="","",SUBTOTAL(3,C$5:C93))</f>
        <v/>
      </c>
      <c r="C93" s="5"/>
      <c r="D93" s="10"/>
      <c r="E93" s="6"/>
      <c r="F93" s="6"/>
      <c r="G93" s="7" t="str">
        <f t="shared" si="3"/>
        <v xml:space="preserve"> </v>
      </c>
      <c r="H93" s="7" t="str">
        <f t="shared" si="4"/>
        <v xml:space="preserve"> </v>
      </c>
      <c r="I93" s="207"/>
      <c r="J93" s="207"/>
      <c r="K93" s="207"/>
      <c r="L93" s="207"/>
      <c r="M93" s="207"/>
      <c r="N93" s="207">
        <f t="shared" si="5"/>
        <v>0</v>
      </c>
      <c r="O93" s="11"/>
      <c r="P93" s="27"/>
      <c r="Q93" s="9"/>
      <c r="R93" s="9"/>
      <c r="S93" s="9"/>
      <c r="T93" s="9"/>
      <c r="U93" s="6"/>
      <c r="V93" s="6"/>
      <c r="W93" s="10"/>
      <c r="X93" s="12"/>
    </row>
    <row r="94" spans="2:24" ht="20.100000000000001" customHeight="1">
      <c r="B94" s="25" t="str">
        <f>IF(C94="","",SUBTOTAL(3,C$5:C94))</f>
        <v/>
      </c>
      <c r="C94" s="5"/>
      <c r="D94" s="10"/>
      <c r="E94" s="6"/>
      <c r="F94" s="6"/>
      <c r="G94" s="7" t="str">
        <f t="shared" si="3"/>
        <v xml:space="preserve"> </v>
      </c>
      <c r="H94" s="7" t="str">
        <f t="shared" si="4"/>
        <v xml:space="preserve"> </v>
      </c>
      <c r="I94" s="207"/>
      <c r="J94" s="207"/>
      <c r="K94" s="207"/>
      <c r="L94" s="207"/>
      <c r="M94" s="207"/>
      <c r="N94" s="207">
        <f t="shared" si="5"/>
        <v>0</v>
      </c>
      <c r="O94" s="11"/>
      <c r="P94" s="27"/>
      <c r="Q94" s="9"/>
      <c r="R94" s="9"/>
      <c r="S94" s="9"/>
      <c r="T94" s="9"/>
      <c r="U94" s="6"/>
      <c r="V94" s="6"/>
      <c r="W94" s="10"/>
      <c r="X94" s="12"/>
    </row>
    <row r="95" spans="2:24" ht="20.100000000000001" customHeight="1">
      <c r="B95" s="25" t="str">
        <f>IF(C95="","",SUBTOTAL(3,C$5:C95))</f>
        <v/>
      </c>
      <c r="C95" s="5"/>
      <c r="D95" s="10"/>
      <c r="E95" s="6"/>
      <c r="F95" s="6"/>
      <c r="G95" s="7" t="str">
        <f t="shared" si="3"/>
        <v xml:space="preserve"> </v>
      </c>
      <c r="H95" s="7" t="str">
        <f t="shared" si="4"/>
        <v xml:space="preserve"> </v>
      </c>
      <c r="I95" s="207"/>
      <c r="J95" s="207"/>
      <c r="K95" s="207"/>
      <c r="L95" s="207"/>
      <c r="M95" s="207"/>
      <c r="N95" s="207">
        <f t="shared" si="5"/>
        <v>0</v>
      </c>
      <c r="O95" s="11"/>
      <c r="P95" s="27"/>
      <c r="Q95" s="9"/>
      <c r="R95" s="9"/>
      <c r="S95" s="9"/>
      <c r="T95" s="9"/>
      <c r="U95" s="6"/>
      <c r="V95" s="6"/>
      <c r="W95" s="10"/>
      <c r="X95" s="12"/>
    </row>
    <row r="96" spans="2:24" ht="20.100000000000001" customHeight="1">
      <c r="B96" s="25" t="str">
        <f>IF(C96="","",SUBTOTAL(3,C$5:C96))</f>
        <v/>
      </c>
      <c r="C96" s="5"/>
      <c r="D96" s="10"/>
      <c r="E96" s="6"/>
      <c r="F96" s="6"/>
      <c r="G96" s="7" t="str">
        <f t="shared" si="3"/>
        <v xml:space="preserve"> </v>
      </c>
      <c r="H96" s="7" t="str">
        <f t="shared" si="4"/>
        <v xml:space="preserve"> </v>
      </c>
      <c r="I96" s="207"/>
      <c r="J96" s="207"/>
      <c r="K96" s="207"/>
      <c r="L96" s="207"/>
      <c r="M96" s="207"/>
      <c r="N96" s="207">
        <f t="shared" si="5"/>
        <v>0</v>
      </c>
      <c r="O96" s="11"/>
      <c r="P96" s="27"/>
      <c r="Q96" s="9"/>
      <c r="R96" s="9"/>
      <c r="S96" s="9"/>
      <c r="T96" s="9"/>
      <c r="U96" s="6"/>
      <c r="V96" s="6"/>
      <c r="W96" s="10"/>
      <c r="X96" s="12"/>
    </row>
    <row r="97" spans="2:24" ht="20.100000000000001" customHeight="1">
      <c r="B97" s="25" t="str">
        <f>IF(C97="","",SUBTOTAL(3,C$5:C97))</f>
        <v/>
      </c>
      <c r="C97" s="5"/>
      <c r="D97" s="10"/>
      <c r="E97" s="6"/>
      <c r="F97" s="6"/>
      <c r="G97" s="7" t="str">
        <f t="shared" si="3"/>
        <v xml:space="preserve"> </v>
      </c>
      <c r="H97" s="7" t="str">
        <f t="shared" si="4"/>
        <v xml:space="preserve"> </v>
      </c>
      <c r="I97" s="207"/>
      <c r="J97" s="207"/>
      <c r="K97" s="207"/>
      <c r="L97" s="207"/>
      <c r="M97" s="207"/>
      <c r="N97" s="207">
        <f t="shared" si="5"/>
        <v>0</v>
      </c>
      <c r="O97" s="11"/>
      <c r="P97" s="27"/>
      <c r="Q97" s="9"/>
      <c r="R97" s="9"/>
      <c r="S97" s="9"/>
      <c r="T97" s="9"/>
      <c r="U97" s="6"/>
      <c r="V97" s="6"/>
      <c r="W97" s="10"/>
      <c r="X97" s="12"/>
    </row>
    <row r="98" spans="2:24" ht="20.100000000000001" customHeight="1">
      <c r="B98" s="25" t="str">
        <f>IF(C98="","",SUBTOTAL(3,C$5:C98))</f>
        <v/>
      </c>
      <c r="C98" s="5"/>
      <c r="D98" s="10"/>
      <c r="E98" s="6"/>
      <c r="F98" s="6"/>
      <c r="G98" s="7" t="str">
        <f t="shared" si="3"/>
        <v xml:space="preserve"> </v>
      </c>
      <c r="H98" s="7" t="str">
        <f t="shared" si="4"/>
        <v xml:space="preserve"> </v>
      </c>
      <c r="I98" s="207"/>
      <c r="J98" s="207"/>
      <c r="K98" s="207"/>
      <c r="L98" s="207"/>
      <c r="M98" s="207"/>
      <c r="N98" s="207">
        <f t="shared" si="5"/>
        <v>0</v>
      </c>
      <c r="O98" s="11"/>
      <c r="P98" s="27"/>
      <c r="Q98" s="9"/>
      <c r="R98" s="9"/>
      <c r="S98" s="9"/>
      <c r="T98" s="9"/>
      <c r="U98" s="6"/>
      <c r="V98" s="6"/>
      <c r="W98" s="10"/>
      <c r="X98" s="12"/>
    </row>
    <row r="99" spans="2:24" ht="20.100000000000001" customHeight="1">
      <c r="B99" s="25" t="str">
        <f>IF(C99="","",SUBTOTAL(3,C$5:C99))</f>
        <v/>
      </c>
      <c r="C99" s="5"/>
      <c r="D99" s="10"/>
      <c r="E99" s="6"/>
      <c r="F99" s="6"/>
      <c r="G99" s="7" t="str">
        <f t="shared" si="3"/>
        <v xml:space="preserve"> </v>
      </c>
      <c r="H99" s="7" t="str">
        <f t="shared" si="4"/>
        <v xml:space="preserve"> </v>
      </c>
      <c r="I99" s="207"/>
      <c r="J99" s="207"/>
      <c r="K99" s="207"/>
      <c r="L99" s="207"/>
      <c r="M99" s="207"/>
      <c r="N99" s="207">
        <f t="shared" si="5"/>
        <v>0</v>
      </c>
      <c r="O99" s="11"/>
      <c r="P99" s="27"/>
      <c r="Q99" s="9"/>
      <c r="R99" s="9"/>
      <c r="S99" s="9"/>
      <c r="T99" s="9"/>
      <c r="U99" s="6"/>
      <c r="V99" s="6"/>
      <c r="W99" s="10"/>
      <c r="X99" s="12"/>
    </row>
    <row r="100" spans="2:24" ht="20.100000000000001" customHeight="1">
      <c r="B100" s="25" t="str">
        <f>IF(C100="","",SUBTOTAL(3,C$5:C100))</f>
        <v/>
      </c>
      <c r="C100" s="5"/>
      <c r="D100" s="10"/>
      <c r="E100" s="6"/>
      <c r="F100" s="6"/>
      <c r="G100" s="7" t="str">
        <f t="shared" si="3"/>
        <v xml:space="preserve"> </v>
      </c>
      <c r="H100" s="7" t="str">
        <f t="shared" si="4"/>
        <v xml:space="preserve"> </v>
      </c>
      <c r="I100" s="207"/>
      <c r="J100" s="207"/>
      <c r="K100" s="207"/>
      <c r="L100" s="207"/>
      <c r="M100" s="207"/>
      <c r="N100" s="207">
        <f t="shared" si="5"/>
        <v>0</v>
      </c>
      <c r="O100" s="11"/>
      <c r="P100" s="27"/>
      <c r="Q100" s="9"/>
      <c r="R100" s="9"/>
      <c r="S100" s="9"/>
      <c r="T100" s="9"/>
      <c r="U100" s="6"/>
      <c r="V100" s="6"/>
      <c r="W100" s="10"/>
      <c r="X100" s="12"/>
    </row>
    <row r="101" spans="2:24" ht="20.100000000000001" customHeight="1">
      <c r="B101" s="25" t="str">
        <f>IF(C101="","",SUBTOTAL(3,C$5:C101))</f>
        <v/>
      </c>
      <c r="C101" s="5"/>
      <c r="D101" s="10"/>
      <c r="E101" s="6"/>
      <c r="F101" s="6"/>
      <c r="G101" s="7" t="str">
        <f t="shared" si="3"/>
        <v xml:space="preserve"> </v>
      </c>
      <c r="H101" s="7" t="str">
        <f t="shared" si="4"/>
        <v xml:space="preserve"> </v>
      </c>
      <c r="I101" s="207"/>
      <c r="J101" s="207"/>
      <c r="K101" s="207"/>
      <c r="L101" s="207"/>
      <c r="M101" s="207"/>
      <c r="N101" s="207">
        <f t="shared" si="5"/>
        <v>0</v>
      </c>
      <c r="O101" s="11"/>
      <c r="P101" s="27"/>
      <c r="Q101" s="9"/>
      <c r="R101" s="9"/>
      <c r="S101" s="9"/>
      <c r="T101" s="9"/>
      <c r="U101" s="6"/>
      <c r="V101" s="6"/>
      <c r="W101" s="10"/>
      <c r="X101" s="12"/>
    </row>
    <row r="102" spans="2:24" ht="20.100000000000001" customHeight="1">
      <c r="B102" s="25" t="str">
        <f>IF(C102="","",SUBTOTAL(3,C$5:C102))</f>
        <v/>
      </c>
      <c r="C102" s="5"/>
      <c r="D102" s="10"/>
      <c r="E102" s="6"/>
      <c r="F102" s="6"/>
      <c r="G102" s="7" t="str">
        <f t="shared" si="3"/>
        <v xml:space="preserve"> </v>
      </c>
      <c r="H102" s="7" t="str">
        <f t="shared" si="4"/>
        <v xml:space="preserve"> </v>
      </c>
      <c r="I102" s="207"/>
      <c r="J102" s="207"/>
      <c r="K102" s="207"/>
      <c r="L102" s="207"/>
      <c r="M102" s="207"/>
      <c r="N102" s="207">
        <f t="shared" si="5"/>
        <v>0</v>
      </c>
      <c r="O102" s="11"/>
      <c r="P102" s="27"/>
      <c r="Q102" s="9"/>
      <c r="R102" s="9"/>
      <c r="S102" s="9"/>
      <c r="T102" s="9"/>
      <c r="U102" s="6"/>
      <c r="V102" s="6"/>
      <c r="W102" s="10"/>
      <c r="X102" s="12"/>
    </row>
    <row r="103" spans="2:24" ht="20.100000000000001" customHeight="1">
      <c r="B103" s="25" t="str">
        <f>IF(C103="","",SUBTOTAL(3,C$5:C103))</f>
        <v/>
      </c>
      <c r="C103" s="5"/>
      <c r="D103" s="10"/>
      <c r="E103" s="6"/>
      <c r="F103" s="6"/>
      <c r="G103" s="7" t="str">
        <f t="shared" si="3"/>
        <v xml:space="preserve"> </v>
      </c>
      <c r="H103" s="7" t="str">
        <f t="shared" si="4"/>
        <v xml:space="preserve"> </v>
      </c>
      <c r="I103" s="207"/>
      <c r="J103" s="207"/>
      <c r="K103" s="207"/>
      <c r="L103" s="207"/>
      <c r="M103" s="207"/>
      <c r="N103" s="207">
        <f t="shared" si="5"/>
        <v>0</v>
      </c>
      <c r="O103" s="11"/>
      <c r="P103" s="27"/>
      <c r="Q103" s="9"/>
      <c r="R103" s="9"/>
      <c r="S103" s="9"/>
      <c r="T103" s="9"/>
      <c r="U103" s="6"/>
      <c r="V103" s="6"/>
      <c r="W103" s="10"/>
      <c r="X103" s="12"/>
    </row>
    <row r="104" spans="2:24" ht="20.100000000000001" customHeight="1">
      <c r="B104" s="25" t="str">
        <f>IF(C104="","",SUBTOTAL(3,C$5:C104))</f>
        <v/>
      </c>
      <c r="C104" s="5"/>
      <c r="D104" s="10"/>
      <c r="E104" s="6"/>
      <c r="F104" s="6"/>
      <c r="G104" s="7" t="str">
        <f t="shared" si="3"/>
        <v xml:space="preserve"> </v>
      </c>
      <c r="H104" s="7" t="str">
        <f t="shared" si="4"/>
        <v xml:space="preserve"> </v>
      </c>
      <c r="I104" s="207"/>
      <c r="J104" s="207"/>
      <c r="K104" s="207"/>
      <c r="L104" s="207"/>
      <c r="M104" s="207"/>
      <c r="N104" s="207">
        <f t="shared" si="5"/>
        <v>0</v>
      </c>
      <c r="O104" s="11"/>
      <c r="P104" s="27"/>
      <c r="Q104" s="9"/>
      <c r="R104" s="9"/>
      <c r="S104" s="9"/>
      <c r="T104" s="9"/>
      <c r="U104" s="6"/>
      <c r="V104" s="6"/>
      <c r="W104" s="10"/>
      <c r="X104" s="12"/>
    </row>
    <row r="105" spans="2:24" ht="20.100000000000001" customHeight="1">
      <c r="B105" s="25" t="str">
        <f>IF(C105="","",SUBTOTAL(3,C$5:C105))</f>
        <v/>
      </c>
      <c r="C105" s="5"/>
      <c r="D105" s="10"/>
      <c r="E105" s="6"/>
      <c r="F105" s="6"/>
      <c r="G105" s="7" t="str">
        <f t="shared" si="3"/>
        <v xml:space="preserve"> </v>
      </c>
      <c r="H105" s="7" t="str">
        <f t="shared" si="4"/>
        <v xml:space="preserve"> </v>
      </c>
      <c r="I105" s="207"/>
      <c r="J105" s="207"/>
      <c r="K105" s="207"/>
      <c r="L105" s="207"/>
      <c r="M105" s="207"/>
      <c r="N105" s="207">
        <f t="shared" si="5"/>
        <v>0</v>
      </c>
      <c r="O105" s="11"/>
      <c r="P105" s="27"/>
      <c r="Q105" s="9"/>
      <c r="R105" s="9"/>
      <c r="S105" s="9"/>
      <c r="T105" s="9"/>
      <c r="U105" s="6"/>
      <c r="V105" s="6"/>
      <c r="W105" s="10"/>
      <c r="X105" s="12"/>
    </row>
    <row r="106" spans="2:24" ht="20.100000000000001" customHeight="1">
      <c r="B106" s="25" t="str">
        <f>IF(C106="","",SUBTOTAL(3,C$5:C106))</f>
        <v/>
      </c>
      <c r="C106" s="5"/>
      <c r="D106" s="10"/>
      <c r="E106" s="6"/>
      <c r="F106" s="6"/>
      <c r="G106" s="7" t="str">
        <f t="shared" si="3"/>
        <v xml:space="preserve"> </v>
      </c>
      <c r="H106" s="7" t="str">
        <f t="shared" si="4"/>
        <v xml:space="preserve"> </v>
      </c>
      <c r="I106" s="207"/>
      <c r="J106" s="207"/>
      <c r="K106" s="207"/>
      <c r="L106" s="207"/>
      <c r="M106" s="207"/>
      <c r="N106" s="207">
        <f t="shared" si="5"/>
        <v>0</v>
      </c>
      <c r="O106" s="11"/>
      <c r="P106" s="27"/>
      <c r="Q106" s="9"/>
      <c r="R106" s="9"/>
      <c r="S106" s="9"/>
      <c r="T106" s="9"/>
      <c r="U106" s="6"/>
      <c r="V106" s="6"/>
      <c r="W106" s="10"/>
      <c r="X106" s="12"/>
    </row>
    <row r="107" spans="2:24" ht="20.100000000000001" customHeight="1">
      <c r="B107" s="25" t="str">
        <f>IF(C107="","",SUBTOTAL(3,C$5:C107))</f>
        <v/>
      </c>
      <c r="C107" s="5"/>
      <c r="D107" s="10"/>
      <c r="E107" s="6"/>
      <c r="F107" s="6"/>
      <c r="G107" s="7" t="str">
        <f t="shared" si="3"/>
        <v xml:space="preserve"> </v>
      </c>
      <c r="H107" s="7" t="str">
        <f t="shared" si="4"/>
        <v xml:space="preserve"> </v>
      </c>
      <c r="I107" s="207"/>
      <c r="J107" s="207"/>
      <c r="K107" s="207"/>
      <c r="L107" s="207"/>
      <c r="M107" s="207"/>
      <c r="N107" s="207">
        <f t="shared" si="5"/>
        <v>0</v>
      </c>
      <c r="O107" s="11"/>
      <c r="P107" s="27"/>
      <c r="Q107" s="9"/>
      <c r="R107" s="9"/>
      <c r="S107" s="9"/>
      <c r="T107" s="9"/>
      <c r="U107" s="6"/>
      <c r="V107" s="6"/>
      <c r="W107" s="10"/>
      <c r="X107" s="12"/>
    </row>
    <row r="108" spans="2:24" ht="20.100000000000001" customHeight="1">
      <c r="B108" s="25" t="str">
        <f>IF(C108="","",SUBTOTAL(3,C$5:C108))</f>
        <v/>
      </c>
      <c r="C108" s="5"/>
      <c r="D108" s="10"/>
      <c r="E108" s="6"/>
      <c r="F108" s="6"/>
      <c r="G108" s="7" t="str">
        <f t="shared" si="3"/>
        <v xml:space="preserve"> </v>
      </c>
      <c r="H108" s="7" t="str">
        <f t="shared" si="4"/>
        <v xml:space="preserve"> </v>
      </c>
      <c r="I108" s="207"/>
      <c r="J108" s="207"/>
      <c r="K108" s="207"/>
      <c r="L108" s="207"/>
      <c r="M108" s="207"/>
      <c r="N108" s="207">
        <f t="shared" si="5"/>
        <v>0</v>
      </c>
      <c r="O108" s="11"/>
      <c r="P108" s="27"/>
      <c r="Q108" s="9"/>
      <c r="R108" s="9"/>
      <c r="S108" s="9"/>
      <c r="T108" s="9"/>
      <c r="U108" s="6"/>
      <c r="V108" s="6"/>
      <c r="W108" s="10"/>
      <c r="X108" s="12"/>
    </row>
    <row r="109" spans="2:24" ht="20.100000000000001" customHeight="1">
      <c r="B109" s="25" t="str">
        <f>IF(C109="","",SUBTOTAL(3,C$5:C109))</f>
        <v/>
      </c>
      <c r="C109" s="5"/>
      <c r="D109" s="10"/>
      <c r="E109" s="6"/>
      <c r="F109" s="6"/>
      <c r="G109" s="7" t="str">
        <f t="shared" si="3"/>
        <v xml:space="preserve"> </v>
      </c>
      <c r="H109" s="7" t="str">
        <f t="shared" si="4"/>
        <v xml:space="preserve"> </v>
      </c>
      <c r="I109" s="207"/>
      <c r="J109" s="207"/>
      <c r="K109" s="207"/>
      <c r="L109" s="207"/>
      <c r="M109" s="207"/>
      <c r="N109" s="207">
        <f t="shared" si="5"/>
        <v>0</v>
      </c>
      <c r="O109" s="11"/>
      <c r="P109" s="27"/>
      <c r="Q109" s="9"/>
      <c r="R109" s="9"/>
      <c r="S109" s="9"/>
      <c r="T109" s="9"/>
      <c r="U109" s="6"/>
      <c r="V109" s="6"/>
      <c r="W109" s="10"/>
      <c r="X109" s="12"/>
    </row>
    <row r="110" spans="2:24" ht="20.100000000000001" customHeight="1">
      <c r="B110" s="25" t="str">
        <f>IF(C110="","",SUBTOTAL(3,C$5:C110))</f>
        <v/>
      </c>
      <c r="C110" s="5"/>
      <c r="D110" s="10"/>
      <c r="E110" s="6"/>
      <c r="F110" s="6"/>
      <c r="G110" s="7" t="str">
        <f t="shared" si="3"/>
        <v xml:space="preserve"> </v>
      </c>
      <c r="H110" s="7" t="str">
        <f t="shared" si="4"/>
        <v xml:space="preserve"> </v>
      </c>
      <c r="I110" s="207"/>
      <c r="J110" s="207"/>
      <c r="K110" s="207"/>
      <c r="L110" s="207"/>
      <c r="M110" s="207"/>
      <c r="N110" s="207">
        <f t="shared" si="5"/>
        <v>0</v>
      </c>
      <c r="O110" s="11"/>
      <c r="P110" s="27"/>
      <c r="Q110" s="9"/>
      <c r="R110" s="9"/>
      <c r="S110" s="9"/>
      <c r="T110" s="9"/>
      <c r="U110" s="6"/>
      <c r="V110" s="6"/>
      <c r="W110" s="10"/>
      <c r="X110" s="12"/>
    </row>
    <row r="111" spans="2:24" ht="20.100000000000001" customHeight="1">
      <c r="B111" s="25" t="str">
        <f>IF(C111="","",SUBTOTAL(3,C$5:C111))</f>
        <v/>
      </c>
      <c r="C111" s="5"/>
      <c r="D111" s="10"/>
      <c r="E111" s="6"/>
      <c r="F111" s="6"/>
      <c r="G111" s="7" t="str">
        <f t="shared" si="3"/>
        <v xml:space="preserve"> </v>
      </c>
      <c r="H111" s="7" t="str">
        <f t="shared" si="4"/>
        <v xml:space="preserve"> </v>
      </c>
      <c r="I111" s="207"/>
      <c r="J111" s="207"/>
      <c r="K111" s="207"/>
      <c r="L111" s="207"/>
      <c r="M111" s="207"/>
      <c r="N111" s="207">
        <f t="shared" si="5"/>
        <v>0</v>
      </c>
      <c r="O111" s="11"/>
      <c r="P111" s="27"/>
      <c r="Q111" s="9"/>
      <c r="R111" s="9"/>
      <c r="S111" s="9"/>
      <c r="T111" s="9"/>
      <c r="U111" s="6"/>
      <c r="V111" s="6"/>
      <c r="W111" s="10"/>
      <c r="X111" s="12"/>
    </row>
    <row r="112" spans="2:24" ht="20.100000000000001" customHeight="1">
      <c r="B112" s="25" t="str">
        <f>IF(C112="","",SUBTOTAL(3,C$5:C112))</f>
        <v/>
      </c>
      <c r="C112" s="5"/>
      <c r="D112" s="10"/>
      <c r="E112" s="6"/>
      <c r="F112" s="6"/>
      <c r="G112" s="7" t="str">
        <f t="shared" si="3"/>
        <v xml:space="preserve"> </v>
      </c>
      <c r="H112" s="7" t="str">
        <f t="shared" si="4"/>
        <v xml:space="preserve"> </v>
      </c>
      <c r="I112" s="207"/>
      <c r="J112" s="207"/>
      <c r="K112" s="207"/>
      <c r="L112" s="207"/>
      <c r="M112" s="207"/>
      <c r="N112" s="207">
        <f t="shared" si="5"/>
        <v>0</v>
      </c>
      <c r="O112" s="11"/>
      <c r="P112" s="27"/>
      <c r="Q112" s="9"/>
      <c r="R112" s="9"/>
      <c r="S112" s="9"/>
      <c r="T112" s="9"/>
      <c r="U112" s="6"/>
      <c r="V112" s="6"/>
      <c r="W112" s="10"/>
      <c r="X112" s="12"/>
    </row>
    <row r="113" spans="2:24" ht="20.100000000000001" customHeight="1">
      <c r="B113" s="25" t="str">
        <f>IF(C113="","",SUBTOTAL(3,C$5:C113))</f>
        <v/>
      </c>
      <c r="C113" s="5"/>
      <c r="D113" s="10"/>
      <c r="E113" s="6"/>
      <c r="F113" s="6"/>
      <c r="G113" s="7" t="str">
        <f t="shared" si="3"/>
        <v xml:space="preserve"> </v>
      </c>
      <c r="H113" s="7" t="str">
        <f t="shared" si="4"/>
        <v xml:space="preserve"> </v>
      </c>
      <c r="I113" s="207"/>
      <c r="J113" s="207"/>
      <c r="K113" s="207"/>
      <c r="L113" s="207"/>
      <c r="M113" s="207"/>
      <c r="N113" s="207">
        <f t="shared" si="5"/>
        <v>0</v>
      </c>
      <c r="O113" s="11"/>
      <c r="P113" s="27"/>
      <c r="Q113" s="9"/>
      <c r="R113" s="9"/>
      <c r="S113" s="9"/>
      <c r="T113" s="9"/>
      <c r="U113" s="6"/>
      <c r="V113" s="6"/>
      <c r="W113" s="10"/>
      <c r="X113" s="12"/>
    </row>
    <row r="114" spans="2:24" ht="20.100000000000001" customHeight="1">
      <c r="B114" s="25" t="str">
        <f>IF(C114="","",SUBTOTAL(3,C$5:C114))</f>
        <v/>
      </c>
      <c r="C114" s="5"/>
      <c r="D114" s="10"/>
      <c r="E114" s="6"/>
      <c r="F114" s="6"/>
      <c r="G114" s="7" t="str">
        <f t="shared" si="3"/>
        <v xml:space="preserve"> </v>
      </c>
      <c r="H114" s="7" t="str">
        <f t="shared" si="4"/>
        <v xml:space="preserve"> </v>
      </c>
      <c r="I114" s="207"/>
      <c r="J114" s="207"/>
      <c r="K114" s="207"/>
      <c r="L114" s="207"/>
      <c r="M114" s="207"/>
      <c r="N114" s="207">
        <f t="shared" si="5"/>
        <v>0</v>
      </c>
      <c r="O114" s="11"/>
      <c r="P114" s="27"/>
      <c r="Q114" s="9"/>
      <c r="R114" s="9"/>
      <c r="S114" s="9"/>
      <c r="T114" s="9"/>
      <c r="U114" s="6"/>
      <c r="V114" s="6"/>
      <c r="W114" s="10"/>
      <c r="X114" s="12"/>
    </row>
    <row r="115" spans="2:24" ht="20.100000000000001" customHeight="1">
      <c r="B115" s="25" t="str">
        <f>IF(C115="","",SUBTOTAL(3,C$5:C115))</f>
        <v/>
      </c>
      <c r="C115" s="5"/>
      <c r="D115" s="10"/>
      <c r="E115" s="6"/>
      <c r="F115" s="6"/>
      <c r="G115" s="7" t="str">
        <f t="shared" si="3"/>
        <v xml:space="preserve"> </v>
      </c>
      <c r="H115" s="7" t="str">
        <f t="shared" si="4"/>
        <v xml:space="preserve"> </v>
      </c>
      <c r="I115" s="207"/>
      <c r="J115" s="207"/>
      <c r="K115" s="207"/>
      <c r="L115" s="207"/>
      <c r="M115" s="207"/>
      <c r="N115" s="207">
        <f t="shared" si="5"/>
        <v>0</v>
      </c>
      <c r="O115" s="11"/>
      <c r="P115" s="27"/>
      <c r="Q115" s="9"/>
      <c r="R115" s="9"/>
      <c r="S115" s="9"/>
      <c r="T115" s="9"/>
      <c r="U115" s="6"/>
      <c r="V115" s="6"/>
      <c r="W115" s="10"/>
      <c r="X115" s="12"/>
    </row>
    <row r="116" spans="2:24" ht="20.100000000000001" customHeight="1">
      <c r="B116" s="25" t="str">
        <f>IF(C116="","",SUBTOTAL(3,C$5:C116))</f>
        <v/>
      </c>
      <c r="C116" s="5"/>
      <c r="D116" s="10"/>
      <c r="E116" s="6"/>
      <c r="F116" s="6"/>
      <c r="G116" s="7" t="str">
        <f t="shared" si="3"/>
        <v xml:space="preserve"> </v>
      </c>
      <c r="H116" s="7" t="str">
        <f t="shared" si="4"/>
        <v xml:space="preserve"> </v>
      </c>
      <c r="I116" s="207"/>
      <c r="J116" s="207"/>
      <c r="K116" s="207"/>
      <c r="L116" s="207"/>
      <c r="M116" s="207"/>
      <c r="N116" s="207">
        <f t="shared" si="5"/>
        <v>0</v>
      </c>
      <c r="O116" s="11"/>
      <c r="P116" s="27"/>
      <c r="Q116" s="9"/>
      <c r="R116" s="9"/>
      <c r="S116" s="9"/>
      <c r="T116" s="9"/>
      <c r="U116" s="6"/>
      <c r="V116" s="6"/>
      <c r="W116" s="10"/>
      <c r="X116" s="12"/>
    </row>
    <row r="117" spans="2:24" ht="20.100000000000001" customHeight="1">
      <c r="B117" s="25" t="str">
        <f>IF(C117="","",SUBTOTAL(3,C$5:C117))</f>
        <v/>
      </c>
      <c r="C117" s="5"/>
      <c r="D117" s="10"/>
      <c r="E117" s="6"/>
      <c r="F117" s="6"/>
      <c r="G117" s="7" t="str">
        <f t="shared" si="3"/>
        <v xml:space="preserve"> </v>
      </c>
      <c r="H117" s="7" t="str">
        <f t="shared" si="4"/>
        <v xml:space="preserve"> </v>
      </c>
      <c r="I117" s="207"/>
      <c r="J117" s="207"/>
      <c r="K117" s="207"/>
      <c r="L117" s="207"/>
      <c r="M117" s="207"/>
      <c r="N117" s="207">
        <f t="shared" si="5"/>
        <v>0</v>
      </c>
      <c r="O117" s="11"/>
      <c r="P117" s="27"/>
      <c r="Q117" s="9"/>
      <c r="R117" s="9"/>
      <c r="S117" s="9"/>
      <c r="T117" s="9"/>
      <c r="U117" s="6"/>
      <c r="V117" s="6"/>
      <c r="W117" s="10"/>
      <c r="X117" s="12"/>
    </row>
    <row r="118" spans="2:24" ht="20.100000000000001" customHeight="1">
      <c r="B118" s="25" t="str">
        <f>IF(C118="","",SUBTOTAL(3,C$5:C118))</f>
        <v/>
      </c>
      <c r="C118" s="5"/>
      <c r="D118" s="10"/>
      <c r="E118" s="6"/>
      <c r="F118" s="6"/>
      <c r="G118" s="7" t="str">
        <f t="shared" si="3"/>
        <v xml:space="preserve"> </v>
      </c>
      <c r="H118" s="7" t="str">
        <f t="shared" si="4"/>
        <v xml:space="preserve"> </v>
      </c>
      <c r="I118" s="207"/>
      <c r="J118" s="207"/>
      <c r="K118" s="207"/>
      <c r="L118" s="207"/>
      <c r="M118" s="207"/>
      <c r="N118" s="207">
        <f t="shared" si="5"/>
        <v>0</v>
      </c>
      <c r="O118" s="11"/>
      <c r="P118" s="27"/>
      <c r="Q118" s="9"/>
      <c r="R118" s="9"/>
      <c r="S118" s="9"/>
      <c r="T118" s="9"/>
      <c r="U118" s="6"/>
      <c r="V118" s="6"/>
      <c r="W118" s="10"/>
      <c r="X118" s="12"/>
    </row>
    <row r="119" spans="2:24" ht="20.100000000000001" customHeight="1">
      <c r="B119" s="25" t="str">
        <f>IF(C119="","",SUBTOTAL(3,C$5:C119))</f>
        <v/>
      </c>
      <c r="C119" s="5"/>
      <c r="D119" s="10"/>
      <c r="E119" s="6"/>
      <c r="F119" s="6"/>
      <c r="G119" s="7" t="str">
        <f t="shared" si="3"/>
        <v xml:space="preserve"> </v>
      </c>
      <c r="H119" s="7" t="str">
        <f t="shared" si="4"/>
        <v xml:space="preserve"> </v>
      </c>
      <c r="I119" s="207"/>
      <c r="J119" s="207"/>
      <c r="K119" s="207"/>
      <c r="L119" s="207"/>
      <c r="M119" s="207"/>
      <c r="N119" s="207">
        <f t="shared" si="5"/>
        <v>0</v>
      </c>
      <c r="O119" s="11"/>
      <c r="P119" s="27"/>
      <c r="Q119" s="9"/>
      <c r="R119" s="9"/>
      <c r="S119" s="9"/>
      <c r="T119" s="9"/>
      <c r="U119" s="6"/>
      <c r="V119" s="6"/>
      <c r="W119" s="10"/>
      <c r="X119" s="12"/>
    </row>
    <row r="120" spans="2:24" ht="20.100000000000001" customHeight="1">
      <c r="B120" s="25" t="str">
        <f>IF(C120="","",SUBTOTAL(3,C$5:C120))</f>
        <v/>
      </c>
      <c r="C120" s="5"/>
      <c r="D120" s="10"/>
      <c r="E120" s="6"/>
      <c r="F120" s="6"/>
      <c r="G120" s="7" t="str">
        <f t="shared" si="3"/>
        <v xml:space="preserve"> </v>
      </c>
      <c r="H120" s="7" t="str">
        <f t="shared" si="4"/>
        <v xml:space="preserve"> </v>
      </c>
      <c r="I120" s="207"/>
      <c r="J120" s="207"/>
      <c r="K120" s="207"/>
      <c r="L120" s="207"/>
      <c r="M120" s="207"/>
      <c r="N120" s="207">
        <f t="shared" si="5"/>
        <v>0</v>
      </c>
      <c r="O120" s="11"/>
      <c r="P120" s="27"/>
      <c r="Q120" s="9"/>
      <c r="R120" s="9"/>
      <c r="S120" s="9"/>
      <c r="T120" s="9"/>
      <c r="U120" s="6"/>
      <c r="V120" s="6"/>
      <c r="W120" s="10"/>
      <c r="X120" s="12"/>
    </row>
    <row r="121" spans="2:24" ht="20.100000000000001" customHeight="1">
      <c r="B121" s="25" t="str">
        <f>IF(C121="","",SUBTOTAL(3,C$5:C121))</f>
        <v/>
      </c>
      <c r="C121" s="5"/>
      <c r="D121" s="10"/>
      <c r="E121" s="6"/>
      <c r="F121" s="6"/>
      <c r="G121" s="7" t="str">
        <f t="shared" si="3"/>
        <v xml:space="preserve"> </v>
      </c>
      <c r="H121" s="7" t="str">
        <f t="shared" si="4"/>
        <v xml:space="preserve"> </v>
      </c>
      <c r="I121" s="207"/>
      <c r="J121" s="207"/>
      <c r="K121" s="207"/>
      <c r="L121" s="207"/>
      <c r="M121" s="207"/>
      <c r="N121" s="207">
        <f t="shared" si="5"/>
        <v>0</v>
      </c>
      <c r="O121" s="11"/>
      <c r="P121" s="27"/>
      <c r="Q121" s="9"/>
      <c r="R121" s="9"/>
      <c r="S121" s="9"/>
      <c r="T121" s="9"/>
      <c r="U121" s="6"/>
      <c r="V121" s="6"/>
      <c r="W121" s="10"/>
      <c r="X121" s="12"/>
    </row>
    <row r="122" spans="2:24" ht="20.100000000000001" customHeight="1">
      <c r="B122" s="25" t="str">
        <f>IF(C122="","",SUBTOTAL(3,C$5:C122))</f>
        <v/>
      </c>
      <c r="C122" s="5"/>
      <c r="D122" s="10"/>
      <c r="E122" s="6"/>
      <c r="F122" s="6"/>
      <c r="G122" s="7" t="str">
        <f t="shared" si="3"/>
        <v xml:space="preserve"> </v>
      </c>
      <c r="H122" s="7" t="str">
        <f t="shared" si="4"/>
        <v xml:space="preserve"> </v>
      </c>
      <c r="I122" s="207"/>
      <c r="J122" s="207"/>
      <c r="K122" s="207"/>
      <c r="L122" s="207"/>
      <c r="M122" s="207"/>
      <c r="N122" s="207">
        <f t="shared" si="5"/>
        <v>0</v>
      </c>
      <c r="O122" s="11"/>
      <c r="P122" s="27"/>
      <c r="Q122" s="9"/>
      <c r="R122" s="9"/>
      <c r="S122" s="9"/>
      <c r="T122" s="9"/>
      <c r="U122" s="6"/>
      <c r="V122" s="6"/>
      <c r="W122" s="10"/>
      <c r="X122" s="12"/>
    </row>
    <row r="123" spans="2:24" ht="20.100000000000001" customHeight="1">
      <c r="B123" s="25" t="str">
        <f>IF(C123="","",SUBTOTAL(3,C$5:C123))</f>
        <v/>
      </c>
      <c r="C123" s="5"/>
      <c r="D123" s="10"/>
      <c r="E123" s="6"/>
      <c r="F123" s="6"/>
      <c r="G123" s="7" t="str">
        <f t="shared" si="3"/>
        <v xml:space="preserve"> </v>
      </c>
      <c r="H123" s="7" t="str">
        <f t="shared" si="4"/>
        <v xml:space="preserve"> </v>
      </c>
      <c r="I123" s="207"/>
      <c r="J123" s="207"/>
      <c r="K123" s="207"/>
      <c r="L123" s="207"/>
      <c r="M123" s="207"/>
      <c r="N123" s="207">
        <f t="shared" si="5"/>
        <v>0</v>
      </c>
      <c r="O123" s="11"/>
      <c r="P123" s="27"/>
      <c r="Q123" s="9"/>
      <c r="R123" s="9"/>
      <c r="S123" s="9"/>
      <c r="T123" s="9"/>
      <c r="U123" s="6"/>
      <c r="V123" s="6"/>
      <c r="W123" s="10"/>
      <c r="X123" s="12"/>
    </row>
    <row r="124" spans="2:24" ht="20.100000000000001" customHeight="1">
      <c r="B124" s="25" t="str">
        <f>IF(C124="","",SUBTOTAL(3,C$5:C124))</f>
        <v/>
      </c>
      <c r="C124" s="5"/>
      <c r="D124" s="10"/>
      <c r="E124" s="6"/>
      <c r="F124" s="6"/>
      <c r="G124" s="7" t="str">
        <f t="shared" si="3"/>
        <v xml:space="preserve"> </v>
      </c>
      <c r="H124" s="7" t="str">
        <f t="shared" si="4"/>
        <v xml:space="preserve"> </v>
      </c>
      <c r="I124" s="207"/>
      <c r="J124" s="207"/>
      <c r="K124" s="207"/>
      <c r="L124" s="207"/>
      <c r="M124" s="207"/>
      <c r="N124" s="207">
        <f t="shared" si="5"/>
        <v>0</v>
      </c>
      <c r="O124" s="11"/>
      <c r="P124" s="27"/>
      <c r="Q124" s="9"/>
      <c r="R124" s="9"/>
      <c r="S124" s="9"/>
      <c r="T124" s="9"/>
      <c r="U124" s="6"/>
      <c r="V124" s="6"/>
      <c r="W124" s="10"/>
      <c r="X124" s="12"/>
    </row>
    <row r="125" spans="2:24" ht="20.100000000000001" customHeight="1">
      <c r="B125" s="25" t="str">
        <f>IF(C125="","",SUBTOTAL(3,C$5:C125))</f>
        <v/>
      </c>
      <c r="C125" s="5"/>
      <c r="D125" s="10"/>
      <c r="E125" s="6"/>
      <c r="F125" s="6"/>
      <c r="G125" s="7" t="str">
        <f t="shared" si="3"/>
        <v xml:space="preserve"> </v>
      </c>
      <c r="H125" s="7" t="str">
        <f t="shared" si="4"/>
        <v xml:space="preserve"> </v>
      </c>
      <c r="I125" s="207"/>
      <c r="J125" s="207"/>
      <c r="K125" s="207"/>
      <c r="L125" s="207"/>
      <c r="M125" s="207"/>
      <c r="N125" s="207">
        <f t="shared" si="5"/>
        <v>0</v>
      </c>
      <c r="O125" s="11"/>
      <c r="P125" s="27"/>
      <c r="Q125" s="9"/>
      <c r="R125" s="9"/>
      <c r="S125" s="9"/>
      <c r="T125" s="9"/>
      <c r="U125" s="6"/>
      <c r="V125" s="6"/>
      <c r="W125" s="10"/>
      <c r="X125" s="12"/>
    </row>
    <row r="126" spans="2:24" ht="20.100000000000001" customHeight="1">
      <c r="B126" s="25" t="str">
        <f>IF(C126="","",SUBTOTAL(3,C$5:C126))</f>
        <v/>
      </c>
      <c r="C126" s="5"/>
      <c r="D126" s="10"/>
      <c r="E126" s="6"/>
      <c r="F126" s="6"/>
      <c r="G126" s="7" t="str">
        <f t="shared" si="3"/>
        <v xml:space="preserve"> </v>
      </c>
      <c r="H126" s="7" t="str">
        <f t="shared" si="4"/>
        <v xml:space="preserve"> </v>
      </c>
      <c r="I126" s="207"/>
      <c r="J126" s="207"/>
      <c r="K126" s="207"/>
      <c r="L126" s="207"/>
      <c r="M126" s="207"/>
      <c r="N126" s="207">
        <f t="shared" si="5"/>
        <v>0</v>
      </c>
      <c r="O126" s="11"/>
      <c r="P126" s="27"/>
      <c r="Q126" s="9"/>
      <c r="R126" s="9"/>
      <c r="S126" s="9"/>
      <c r="T126" s="9"/>
      <c r="U126" s="6"/>
      <c r="V126" s="6"/>
      <c r="W126" s="10"/>
      <c r="X126" s="12"/>
    </row>
    <row r="127" spans="2:24" ht="20.100000000000001" customHeight="1">
      <c r="B127" s="25" t="str">
        <f>IF(C127="","",SUBTOTAL(3,C$5:C127))</f>
        <v/>
      </c>
      <c r="C127" s="5"/>
      <c r="D127" s="10"/>
      <c r="E127" s="6"/>
      <c r="F127" s="6"/>
      <c r="G127" s="7" t="str">
        <f t="shared" si="3"/>
        <v xml:space="preserve"> </v>
      </c>
      <c r="H127" s="7" t="str">
        <f t="shared" si="4"/>
        <v xml:space="preserve"> </v>
      </c>
      <c r="I127" s="207"/>
      <c r="J127" s="207"/>
      <c r="K127" s="207"/>
      <c r="L127" s="207"/>
      <c r="M127" s="207"/>
      <c r="N127" s="207">
        <f t="shared" si="5"/>
        <v>0</v>
      </c>
      <c r="O127" s="11"/>
      <c r="P127" s="27"/>
      <c r="Q127" s="9"/>
      <c r="R127" s="9"/>
      <c r="S127" s="9"/>
      <c r="T127" s="9"/>
      <c r="U127" s="6"/>
      <c r="V127" s="6"/>
      <c r="W127" s="10"/>
      <c r="X127" s="12"/>
    </row>
    <row r="128" spans="2:24" ht="20.100000000000001" customHeight="1">
      <c r="B128" s="25" t="str">
        <f>IF(C128="","",SUBTOTAL(3,C$5:C128))</f>
        <v/>
      </c>
      <c r="C128" s="5"/>
      <c r="D128" s="10"/>
      <c r="E128" s="6"/>
      <c r="F128" s="6"/>
      <c r="G128" s="7" t="str">
        <f t="shared" si="3"/>
        <v xml:space="preserve"> </v>
      </c>
      <c r="H128" s="7" t="str">
        <f t="shared" si="4"/>
        <v xml:space="preserve"> </v>
      </c>
      <c r="I128" s="207"/>
      <c r="J128" s="207"/>
      <c r="K128" s="207"/>
      <c r="L128" s="207"/>
      <c r="M128" s="207"/>
      <c r="N128" s="207">
        <f t="shared" si="5"/>
        <v>0</v>
      </c>
      <c r="O128" s="11"/>
      <c r="P128" s="27"/>
      <c r="Q128" s="9"/>
      <c r="R128" s="9"/>
      <c r="S128" s="9"/>
      <c r="T128" s="9"/>
      <c r="U128" s="6"/>
      <c r="V128" s="6"/>
      <c r="W128" s="10"/>
      <c r="X128" s="12"/>
    </row>
    <row r="129" spans="2:24" ht="20.100000000000001" customHeight="1">
      <c r="B129" s="25" t="str">
        <f>IF(C129="","",SUBTOTAL(3,C$5:C129))</f>
        <v/>
      </c>
      <c r="C129" s="5"/>
      <c r="D129" s="10"/>
      <c r="E129" s="6"/>
      <c r="F129" s="6"/>
      <c r="G129" s="7" t="str">
        <f t="shared" si="3"/>
        <v xml:space="preserve"> </v>
      </c>
      <c r="H129" s="7" t="str">
        <f t="shared" si="4"/>
        <v xml:space="preserve"> </v>
      </c>
      <c r="I129" s="207"/>
      <c r="J129" s="207"/>
      <c r="K129" s="207"/>
      <c r="L129" s="207"/>
      <c r="M129" s="207"/>
      <c r="N129" s="207">
        <f t="shared" si="5"/>
        <v>0</v>
      </c>
      <c r="O129" s="11"/>
      <c r="P129" s="27"/>
      <c r="Q129" s="9"/>
      <c r="R129" s="9"/>
      <c r="S129" s="9"/>
      <c r="T129" s="9"/>
      <c r="U129" s="6"/>
      <c r="V129" s="6"/>
      <c r="W129" s="10"/>
      <c r="X129" s="12"/>
    </row>
    <row r="130" spans="2:24" ht="20.100000000000001" customHeight="1">
      <c r="B130" s="25" t="str">
        <f>IF(C130="","",SUBTOTAL(3,C$5:C130))</f>
        <v/>
      </c>
      <c r="C130" s="5"/>
      <c r="D130" s="10"/>
      <c r="E130" s="6"/>
      <c r="F130" s="6"/>
      <c r="G130" s="7" t="str">
        <f t="shared" si="3"/>
        <v xml:space="preserve"> </v>
      </c>
      <c r="H130" s="7" t="str">
        <f t="shared" si="4"/>
        <v xml:space="preserve"> </v>
      </c>
      <c r="I130" s="207"/>
      <c r="J130" s="207"/>
      <c r="K130" s="207"/>
      <c r="L130" s="207"/>
      <c r="M130" s="207"/>
      <c r="N130" s="207">
        <f t="shared" si="5"/>
        <v>0</v>
      </c>
      <c r="O130" s="11"/>
      <c r="P130" s="27"/>
      <c r="Q130" s="9"/>
      <c r="R130" s="9"/>
      <c r="S130" s="9"/>
      <c r="T130" s="9"/>
      <c r="U130" s="6"/>
      <c r="V130" s="6"/>
      <c r="W130" s="10"/>
      <c r="X130" s="12"/>
    </row>
    <row r="131" spans="2:24" ht="20.100000000000001" customHeight="1">
      <c r="B131" s="25" t="str">
        <f>IF(C131="","",SUBTOTAL(3,C$5:C131))</f>
        <v/>
      </c>
      <c r="C131" s="5"/>
      <c r="D131" s="10"/>
      <c r="E131" s="6"/>
      <c r="F131" s="6"/>
      <c r="G131" s="7" t="str">
        <f t="shared" si="3"/>
        <v xml:space="preserve"> </v>
      </c>
      <c r="H131" s="7" t="str">
        <f t="shared" si="4"/>
        <v xml:space="preserve"> </v>
      </c>
      <c r="I131" s="207"/>
      <c r="J131" s="207"/>
      <c r="K131" s="207"/>
      <c r="L131" s="207"/>
      <c r="M131" s="207"/>
      <c r="N131" s="207">
        <f t="shared" si="5"/>
        <v>0</v>
      </c>
      <c r="O131" s="11"/>
      <c r="P131" s="27"/>
      <c r="Q131" s="9"/>
      <c r="R131" s="9"/>
      <c r="S131" s="9"/>
      <c r="T131" s="9"/>
      <c r="U131" s="6"/>
      <c r="V131" s="6"/>
      <c r="W131" s="10"/>
      <c r="X131" s="12"/>
    </row>
    <row r="132" spans="2:24" ht="20.100000000000001" customHeight="1">
      <c r="B132" s="25" t="str">
        <f>IF(C132="","",SUBTOTAL(3,C$5:C132))</f>
        <v/>
      </c>
      <c r="C132" s="5"/>
      <c r="D132" s="10"/>
      <c r="E132" s="6"/>
      <c r="F132" s="6"/>
      <c r="G132" s="7" t="str">
        <f t="shared" si="3"/>
        <v xml:space="preserve"> </v>
      </c>
      <c r="H132" s="7" t="str">
        <f t="shared" si="4"/>
        <v xml:space="preserve"> </v>
      </c>
      <c r="I132" s="207"/>
      <c r="J132" s="207"/>
      <c r="K132" s="207"/>
      <c r="L132" s="207"/>
      <c r="M132" s="207"/>
      <c r="N132" s="207">
        <f t="shared" si="5"/>
        <v>0</v>
      </c>
      <c r="O132" s="11"/>
      <c r="P132" s="27"/>
      <c r="Q132" s="9"/>
      <c r="R132" s="9"/>
      <c r="S132" s="9"/>
      <c r="T132" s="9"/>
      <c r="U132" s="6"/>
      <c r="V132" s="6"/>
      <c r="W132" s="10"/>
      <c r="X132" s="12"/>
    </row>
    <row r="133" spans="2:24" ht="20.100000000000001" customHeight="1">
      <c r="B133" s="25" t="str">
        <f>IF(C133="","",SUBTOTAL(3,C$5:C133))</f>
        <v/>
      </c>
      <c r="C133" s="5"/>
      <c r="D133" s="10"/>
      <c r="E133" s="6"/>
      <c r="F133" s="6"/>
      <c r="G133" s="7" t="str">
        <f t="shared" si="3"/>
        <v xml:space="preserve"> </v>
      </c>
      <c r="H133" s="7" t="str">
        <f t="shared" si="4"/>
        <v xml:space="preserve"> </v>
      </c>
      <c r="I133" s="207"/>
      <c r="J133" s="207"/>
      <c r="K133" s="207"/>
      <c r="L133" s="207"/>
      <c r="M133" s="207"/>
      <c r="N133" s="207">
        <f t="shared" si="5"/>
        <v>0</v>
      </c>
      <c r="O133" s="11"/>
      <c r="P133" s="27"/>
      <c r="Q133" s="9"/>
      <c r="R133" s="9"/>
      <c r="S133" s="9"/>
      <c r="T133" s="9"/>
      <c r="U133" s="6"/>
      <c r="V133" s="6"/>
      <c r="W133" s="10"/>
      <c r="X133" s="12"/>
    </row>
    <row r="134" spans="2:24" ht="20.100000000000001" customHeight="1">
      <c r="B134" s="25" t="str">
        <f>IF(C134="","",SUBTOTAL(3,C$5:C134))</f>
        <v/>
      </c>
      <c r="C134" s="5"/>
      <c r="D134" s="10"/>
      <c r="E134" s="6"/>
      <c r="F134" s="6"/>
      <c r="G134" s="7" t="str">
        <f t="shared" ref="G134:G197" si="6">IF(C134&gt;0,980701," ")</f>
        <v xml:space="preserve"> </v>
      </c>
      <c r="H134" s="7" t="str">
        <f t="shared" ref="H134:H197" si="7">IF(C134&gt;0,990631," ")</f>
        <v xml:space="preserve"> </v>
      </c>
      <c r="I134" s="207"/>
      <c r="J134" s="207"/>
      <c r="K134" s="207"/>
      <c r="L134" s="207"/>
      <c r="M134" s="207"/>
      <c r="N134" s="207">
        <f t="shared" ref="N134:N197" si="8">M134+L134+K134+J134+I134</f>
        <v>0</v>
      </c>
      <c r="O134" s="11"/>
      <c r="P134" s="27"/>
      <c r="Q134" s="9"/>
      <c r="R134" s="9"/>
      <c r="S134" s="9"/>
      <c r="T134" s="9"/>
      <c r="U134" s="6"/>
      <c r="V134" s="6"/>
      <c r="W134" s="10"/>
      <c r="X134" s="12"/>
    </row>
    <row r="135" spans="2:24" ht="20.100000000000001" customHeight="1">
      <c r="B135" s="25" t="str">
        <f>IF(C135="","",SUBTOTAL(3,C$5:C135))</f>
        <v/>
      </c>
      <c r="C135" s="5"/>
      <c r="D135" s="10"/>
      <c r="E135" s="6"/>
      <c r="F135" s="6"/>
      <c r="G135" s="7" t="str">
        <f t="shared" si="6"/>
        <v xml:space="preserve"> </v>
      </c>
      <c r="H135" s="7" t="str">
        <f t="shared" si="7"/>
        <v xml:space="preserve"> </v>
      </c>
      <c r="I135" s="207"/>
      <c r="J135" s="207"/>
      <c r="K135" s="207"/>
      <c r="L135" s="207"/>
      <c r="M135" s="207"/>
      <c r="N135" s="207">
        <f t="shared" si="8"/>
        <v>0</v>
      </c>
      <c r="O135" s="11"/>
      <c r="P135" s="27"/>
      <c r="Q135" s="9"/>
      <c r="R135" s="9"/>
      <c r="S135" s="9"/>
      <c r="T135" s="9"/>
      <c r="U135" s="6"/>
      <c r="V135" s="6"/>
      <c r="W135" s="10"/>
      <c r="X135" s="12"/>
    </row>
    <row r="136" spans="2:24" ht="20.100000000000001" customHeight="1">
      <c r="B136" s="25" t="str">
        <f>IF(C136="","",SUBTOTAL(3,C$5:C136))</f>
        <v/>
      </c>
      <c r="C136" s="5"/>
      <c r="D136" s="10"/>
      <c r="E136" s="6"/>
      <c r="F136" s="6"/>
      <c r="G136" s="7" t="str">
        <f t="shared" si="6"/>
        <v xml:space="preserve"> </v>
      </c>
      <c r="H136" s="7" t="str">
        <f t="shared" si="7"/>
        <v xml:space="preserve"> </v>
      </c>
      <c r="I136" s="207"/>
      <c r="J136" s="207"/>
      <c r="K136" s="207"/>
      <c r="L136" s="207"/>
      <c r="M136" s="207"/>
      <c r="N136" s="207">
        <f t="shared" si="8"/>
        <v>0</v>
      </c>
      <c r="O136" s="11"/>
      <c r="P136" s="27"/>
      <c r="Q136" s="9"/>
      <c r="R136" s="9"/>
      <c r="S136" s="9"/>
      <c r="T136" s="9"/>
      <c r="U136" s="6"/>
      <c r="V136" s="6"/>
      <c r="W136" s="10"/>
      <c r="X136" s="12"/>
    </row>
    <row r="137" spans="2:24" ht="20.100000000000001" customHeight="1">
      <c r="B137" s="25" t="str">
        <f>IF(C137="","",SUBTOTAL(3,C$5:C137))</f>
        <v/>
      </c>
      <c r="C137" s="5"/>
      <c r="D137" s="10"/>
      <c r="E137" s="6"/>
      <c r="F137" s="6"/>
      <c r="G137" s="7" t="str">
        <f t="shared" si="6"/>
        <v xml:space="preserve"> </v>
      </c>
      <c r="H137" s="7" t="str">
        <f t="shared" si="7"/>
        <v xml:space="preserve"> </v>
      </c>
      <c r="I137" s="207"/>
      <c r="J137" s="207"/>
      <c r="K137" s="207"/>
      <c r="L137" s="207"/>
      <c r="M137" s="207"/>
      <c r="N137" s="207">
        <f t="shared" si="8"/>
        <v>0</v>
      </c>
      <c r="O137" s="11"/>
      <c r="P137" s="27"/>
      <c r="Q137" s="9"/>
      <c r="R137" s="9"/>
      <c r="S137" s="9"/>
      <c r="T137" s="9"/>
      <c r="U137" s="6"/>
      <c r="V137" s="6"/>
      <c r="W137" s="10"/>
      <c r="X137" s="12"/>
    </row>
    <row r="138" spans="2:24" ht="20.100000000000001" customHeight="1">
      <c r="B138" s="25" t="str">
        <f>IF(C138="","",SUBTOTAL(3,C$5:C138))</f>
        <v/>
      </c>
      <c r="C138" s="5"/>
      <c r="D138" s="10"/>
      <c r="E138" s="6"/>
      <c r="F138" s="6"/>
      <c r="G138" s="7" t="str">
        <f t="shared" si="6"/>
        <v xml:space="preserve"> </v>
      </c>
      <c r="H138" s="7" t="str">
        <f t="shared" si="7"/>
        <v xml:space="preserve"> </v>
      </c>
      <c r="I138" s="207"/>
      <c r="J138" s="207"/>
      <c r="K138" s="207"/>
      <c r="L138" s="207"/>
      <c r="M138" s="207"/>
      <c r="N138" s="207">
        <f t="shared" si="8"/>
        <v>0</v>
      </c>
      <c r="O138" s="11"/>
      <c r="P138" s="27"/>
      <c r="Q138" s="9"/>
      <c r="R138" s="9"/>
      <c r="S138" s="9"/>
      <c r="T138" s="9"/>
      <c r="U138" s="6"/>
      <c r="V138" s="6"/>
      <c r="W138" s="10"/>
      <c r="X138" s="12"/>
    </row>
    <row r="139" spans="2:24" ht="20.100000000000001" customHeight="1">
      <c r="B139" s="25" t="str">
        <f>IF(C139="","",SUBTOTAL(3,C$5:C139))</f>
        <v/>
      </c>
      <c r="C139" s="5"/>
      <c r="D139" s="10"/>
      <c r="E139" s="6"/>
      <c r="F139" s="6"/>
      <c r="G139" s="7" t="str">
        <f t="shared" si="6"/>
        <v xml:space="preserve"> </v>
      </c>
      <c r="H139" s="7" t="str">
        <f t="shared" si="7"/>
        <v xml:space="preserve"> </v>
      </c>
      <c r="I139" s="207"/>
      <c r="J139" s="207"/>
      <c r="K139" s="207"/>
      <c r="L139" s="207"/>
      <c r="M139" s="207"/>
      <c r="N139" s="207">
        <f t="shared" si="8"/>
        <v>0</v>
      </c>
      <c r="O139" s="11"/>
      <c r="P139" s="27"/>
      <c r="Q139" s="9"/>
      <c r="R139" s="9"/>
      <c r="S139" s="9"/>
      <c r="T139" s="9"/>
      <c r="U139" s="6"/>
      <c r="V139" s="6"/>
      <c r="W139" s="10"/>
      <c r="X139" s="12"/>
    </row>
    <row r="140" spans="2:24" ht="20.100000000000001" customHeight="1">
      <c r="B140" s="25" t="str">
        <f>IF(C140="","",SUBTOTAL(3,C$5:C140))</f>
        <v/>
      </c>
      <c r="C140" s="5"/>
      <c r="D140" s="10"/>
      <c r="E140" s="6"/>
      <c r="F140" s="6"/>
      <c r="G140" s="7" t="str">
        <f t="shared" si="6"/>
        <v xml:space="preserve"> </v>
      </c>
      <c r="H140" s="7" t="str">
        <f t="shared" si="7"/>
        <v xml:space="preserve"> </v>
      </c>
      <c r="I140" s="207"/>
      <c r="J140" s="207"/>
      <c r="K140" s="207"/>
      <c r="L140" s="207"/>
      <c r="M140" s="207"/>
      <c r="N140" s="207">
        <f t="shared" si="8"/>
        <v>0</v>
      </c>
      <c r="O140" s="11"/>
      <c r="P140" s="27"/>
      <c r="Q140" s="9"/>
      <c r="R140" s="9"/>
      <c r="S140" s="9"/>
      <c r="T140" s="9"/>
      <c r="U140" s="6"/>
      <c r="V140" s="6"/>
      <c r="W140" s="10"/>
      <c r="X140" s="12"/>
    </row>
    <row r="141" spans="2:24" ht="20.100000000000001" customHeight="1">
      <c r="B141" s="25" t="str">
        <f>IF(C141="","",SUBTOTAL(3,C$5:C141))</f>
        <v/>
      </c>
      <c r="C141" s="5"/>
      <c r="D141" s="10"/>
      <c r="E141" s="6"/>
      <c r="F141" s="6"/>
      <c r="G141" s="7" t="str">
        <f t="shared" si="6"/>
        <v xml:space="preserve"> </v>
      </c>
      <c r="H141" s="7" t="str">
        <f t="shared" si="7"/>
        <v xml:space="preserve"> </v>
      </c>
      <c r="I141" s="207"/>
      <c r="J141" s="207"/>
      <c r="K141" s="207"/>
      <c r="L141" s="207"/>
      <c r="M141" s="207"/>
      <c r="N141" s="207">
        <f t="shared" si="8"/>
        <v>0</v>
      </c>
      <c r="O141" s="11"/>
      <c r="P141" s="27"/>
      <c r="Q141" s="9"/>
      <c r="R141" s="9"/>
      <c r="S141" s="9"/>
      <c r="T141" s="9"/>
      <c r="U141" s="6"/>
      <c r="V141" s="6"/>
      <c r="W141" s="10"/>
      <c r="X141" s="12"/>
    </row>
    <row r="142" spans="2:24" ht="20.100000000000001" customHeight="1">
      <c r="B142" s="25" t="str">
        <f>IF(C142="","",SUBTOTAL(3,C$5:C142))</f>
        <v/>
      </c>
      <c r="C142" s="5"/>
      <c r="D142" s="10"/>
      <c r="E142" s="6"/>
      <c r="F142" s="6"/>
      <c r="G142" s="7" t="str">
        <f t="shared" si="6"/>
        <v xml:space="preserve"> </v>
      </c>
      <c r="H142" s="7" t="str">
        <f t="shared" si="7"/>
        <v xml:space="preserve"> </v>
      </c>
      <c r="I142" s="207"/>
      <c r="J142" s="207"/>
      <c r="K142" s="207"/>
      <c r="L142" s="207"/>
      <c r="M142" s="207"/>
      <c r="N142" s="207">
        <f t="shared" si="8"/>
        <v>0</v>
      </c>
      <c r="O142" s="11"/>
      <c r="P142" s="27"/>
      <c r="Q142" s="9"/>
      <c r="R142" s="9"/>
      <c r="S142" s="9"/>
      <c r="T142" s="9"/>
      <c r="U142" s="6"/>
      <c r="V142" s="6"/>
      <c r="W142" s="10"/>
      <c r="X142" s="12"/>
    </row>
    <row r="143" spans="2:24" ht="20.100000000000001" customHeight="1">
      <c r="B143" s="25" t="str">
        <f>IF(C143="","",SUBTOTAL(3,C$5:C143))</f>
        <v/>
      </c>
      <c r="C143" s="5"/>
      <c r="D143" s="10"/>
      <c r="E143" s="6"/>
      <c r="F143" s="6"/>
      <c r="G143" s="7" t="str">
        <f t="shared" si="6"/>
        <v xml:space="preserve"> </v>
      </c>
      <c r="H143" s="7" t="str">
        <f t="shared" si="7"/>
        <v xml:space="preserve"> </v>
      </c>
      <c r="I143" s="207"/>
      <c r="J143" s="207"/>
      <c r="K143" s="207"/>
      <c r="L143" s="207"/>
      <c r="M143" s="207"/>
      <c r="N143" s="207">
        <f t="shared" si="8"/>
        <v>0</v>
      </c>
      <c r="O143" s="11"/>
      <c r="P143" s="27"/>
      <c r="Q143" s="9"/>
      <c r="R143" s="9"/>
      <c r="S143" s="9"/>
      <c r="T143" s="9"/>
      <c r="U143" s="6"/>
      <c r="V143" s="6"/>
      <c r="W143" s="10"/>
      <c r="X143" s="12"/>
    </row>
    <row r="144" spans="2:24" ht="20.100000000000001" customHeight="1">
      <c r="B144" s="25" t="str">
        <f>IF(C144="","",SUBTOTAL(3,C$5:C144))</f>
        <v/>
      </c>
      <c r="C144" s="5"/>
      <c r="D144" s="10"/>
      <c r="E144" s="6"/>
      <c r="F144" s="6"/>
      <c r="G144" s="7" t="str">
        <f t="shared" si="6"/>
        <v xml:space="preserve"> </v>
      </c>
      <c r="H144" s="7" t="str">
        <f t="shared" si="7"/>
        <v xml:space="preserve"> </v>
      </c>
      <c r="I144" s="207"/>
      <c r="J144" s="207"/>
      <c r="K144" s="207"/>
      <c r="L144" s="207"/>
      <c r="M144" s="207"/>
      <c r="N144" s="207">
        <f t="shared" si="8"/>
        <v>0</v>
      </c>
      <c r="O144" s="11"/>
      <c r="P144" s="27"/>
      <c r="Q144" s="9"/>
      <c r="R144" s="9"/>
      <c r="S144" s="9"/>
      <c r="T144" s="9"/>
      <c r="U144" s="6"/>
      <c r="V144" s="6"/>
      <c r="W144" s="10"/>
      <c r="X144" s="12"/>
    </row>
    <row r="145" spans="2:24" ht="20.100000000000001" customHeight="1">
      <c r="B145" s="25" t="str">
        <f>IF(C145="","",SUBTOTAL(3,C$5:C145))</f>
        <v/>
      </c>
      <c r="C145" s="5"/>
      <c r="D145" s="10"/>
      <c r="E145" s="6"/>
      <c r="F145" s="6"/>
      <c r="G145" s="7" t="str">
        <f t="shared" si="6"/>
        <v xml:space="preserve"> </v>
      </c>
      <c r="H145" s="7" t="str">
        <f t="shared" si="7"/>
        <v xml:space="preserve"> </v>
      </c>
      <c r="I145" s="207"/>
      <c r="J145" s="207"/>
      <c r="K145" s="207"/>
      <c r="L145" s="207"/>
      <c r="M145" s="207"/>
      <c r="N145" s="207">
        <f t="shared" si="8"/>
        <v>0</v>
      </c>
      <c r="O145" s="11"/>
      <c r="P145" s="27"/>
      <c r="Q145" s="9"/>
      <c r="R145" s="9"/>
      <c r="S145" s="9"/>
      <c r="T145" s="9"/>
      <c r="U145" s="6"/>
      <c r="V145" s="6"/>
      <c r="W145" s="10"/>
      <c r="X145" s="12"/>
    </row>
    <row r="146" spans="2:24" ht="20.100000000000001" customHeight="1">
      <c r="B146" s="25" t="str">
        <f>IF(C146="","",SUBTOTAL(3,C$5:C146))</f>
        <v/>
      </c>
      <c r="C146" s="5"/>
      <c r="D146" s="10"/>
      <c r="E146" s="6"/>
      <c r="F146" s="6"/>
      <c r="G146" s="7" t="str">
        <f t="shared" si="6"/>
        <v xml:space="preserve"> </v>
      </c>
      <c r="H146" s="7" t="str">
        <f t="shared" si="7"/>
        <v xml:space="preserve"> </v>
      </c>
      <c r="I146" s="207"/>
      <c r="J146" s="207"/>
      <c r="K146" s="207"/>
      <c r="L146" s="207"/>
      <c r="M146" s="207"/>
      <c r="N146" s="207">
        <f t="shared" si="8"/>
        <v>0</v>
      </c>
      <c r="O146" s="11"/>
      <c r="P146" s="27"/>
      <c r="Q146" s="9"/>
      <c r="R146" s="9"/>
      <c r="S146" s="9"/>
      <c r="T146" s="9"/>
      <c r="U146" s="6"/>
      <c r="V146" s="6"/>
      <c r="W146" s="10"/>
      <c r="X146" s="12"/>
    </row>
    <row r="147" spans="2:24" ht="20.100000000000001" customHeight="1">
      <c r="B147" s="25" t="str">
        <f>IF(C147="","",SUBTOTAL(3,C$5:C147))</f>
        <v/>
      </c>
      <c r="C147" s="5"/>
      <c r="D147" s="10"/>
      <c r="E147" s="6"/>
      <c r="F147" s="6"/>
      <c r="G147" s="7" t="str">
        <f t="shared" si="6"/>
        <v xml:space="preserve"> </v>
      </c>
      <c r="H147" s="7" t="str">
        <f t="shared" si="7"/>
        <v xml:space="preserve"> </v>
      </c>
      <c r="I147" s="207"/>
      <c r="J147" s="207"/>
      <c r="K147" s="207"/>
      <c r="L147" s="207"/>
      <c r="M147" s="207"/>
      <c r="N147" s="207">
        <f t="shared" si="8"/>
        <v>0</v>
      </c>
      <c r="O147" s="11"/>
      <c r="P147" s="27"/>
      <c r="Q147" s="9"/>
      <c r="R147" s="9"/>
      <c r="S147" s="9"/>
      <c r="T147" s="9"/>
      <c r="U147" s="6"/>
      <c r="V147" s="6"/>
      <c r="W147" s="10"/>
      <c r="X147" s="12"/>
    </row>
    <row r="148" spans="2:24" ht="20.100000000000001" customHeight="1">
      <c r="B148" s="25" t="str">
        <f>IF(C148="","",SUBTOTAL(3,C$5:C148))</f>
        <v/>
      </c>
      <c r="C148" s="5"/>
      <c r="D148" s="10"/>
      <c r="E148" s="6"/>
      <c r="F148" s="6"/>
      <c r="G148" s="7" t="str">
        <f t="shared" si="6"/>
        <v xml:space="preserve"> </v>
      </c>
      <c r="H148" s="7" t="str">
        <f t="shared" si="7"/>
        <v xml:space="preserve"> </v>
      </c>
      <c r="I148" s="207"/>
      <c r="J148" s="207"/>
      <c r="K148" s="207"/>
      <c r="L148" s="207"/>
      <c r="M148" s="207"/>
      <c r="N148" s="207">
        <f t="shared" si="8"/>
        <v>0</v>
      </c>
      <c r="O148" s="11"/>
      <c r="P148" s="27"/>
      <c r="Q148" s="9"/>
      <c r="R148" s="9"/>
      <c r="S148" s="9"/>
      <c r="T148" s="9"/>
      <c r="U148" s="6"/>
      <c r="V148" s="6"/>
      <c r="W148" s="10"/>
      <c r="X148" s="12"/>
    </row>
    <row r="149" spans="2:24" ht="20.100000000000001" customHeight="1">
      <c r="B149" s="25" t="str">
        <f>IF(C149="","",SUBTOTAL(3,C$5:C149))</f>
        <v/>
      </c>
      <c r="C149" s="5"/>
      <c r="D149" s="10"/>
      <c r="E149" s="6"/>
      <c r="F149" s="6"/>
      <c r="G149" s="7" t="str">
        <f t="shared" si="6"/>
        <v xml:space="preserve"> </v>
      </c>
      <c r="H149" s="7" t="str">
        <f t="shared" si="7"/>
        <v xml:space="preserve"> </v>
      </c>
      <c r="I149" s="207"/>
      <c r="J149" s="207"/>
      <c r="K149" s="207"/>
      <c r="L149" s="207"/>
      <c r="M149" s="207"/>
      <c r="N149" s="207">
        <f t="shared" si="8"/>
        <v>0</v>
      </c>
      <c r="O149" s="11"/>
      <c r="P149" s="27"/>
      <c r="Q149" s="9"/>
      <c r="R149" s="9"/>
      <c r="S149" s="9"/>
      <c r="T149" s="9"/>
      <c r="U149" s="6"/>
      <c r="V149" s="6"/>
      <c r="W149" s="10"/>
      <c r="X149" s="12"/>
    </row>
    <row r="150" spans="2:24" ht="20.100000000000001" customHeight="1">
      <c r="B150" s="25" t="str">
        <f>IF(C150="","",SUBTOTAL(3,C$5:C150))</f>
        <v/>
      </c>
      <c r="C150" s="5"/>
      <c r="D150" s="10"/>
      <c r="E150" s="6"/>
      <c r="F150" s="6"/>
      <c r="G150" s="7" t="str">
        <f t="shared" si="6"/>
        <v xml:space="preserve"> </v>
      </c>
      <c r="H150" s="7" t="str">
        <f t="shared" si="7"/>
        <v xml:space="preserve"> </v>
      </c>
      <c r="I150" s="207"/>
      <c r="J150" s="207"/>
      <c r="K150" s="207"/>
      <c r="L150" s="207"/>
      <c r="M150" s="207"/>
      <c r="N150" s="207">
        <f t="shared" si="8"/>
        <v>0</v>
      </c>
      <c r="O150" s="11"/>
      <c r="P150" s="27"/>
      <c r="Q150" s="9"/>
      <c r="R150" s="9"/>
      <c r="S150" s="9"/>
      <c r="T150" s="9"/>
      <c r="U150" s="6"/>
      <c r="V150" s="6"/>
      <c r="W150" s="10"/>
      <c r="X150" s="12"/>
    </row>
    <row r="151" spans="2:24" ht="20.100000000000001" customHeight="1">
      <c r="B151" s="25" t="str">
        <f>IF(C151="","",SUBTOTAL(3,C$5:C151))</f>
        <v/>
      </c>
      <c r="C151" s="5"/>
      <c r="D151" s="10"/>
      <c r="E151" s="6"/>
      <c r="F151" s="6"/>
      <c r="G151" s="7" t="str">
        <f t="shared" si="6"/>
        <v xml:space="preserve"> </v>
      </c>
      <c r="H151" s="7" t="str">
        <f t="shared" si="7"/>
        <v xml:space="preserve"> </v>
      </c>
      <c r="I151" s="207"/>
      <c r="J151" s="207"/>
      <c r="K151" s="207"/>
      <c r="L151" s="207"/>
      <c r="M151" s="207"/>
      <c r="N151" s="207">
        <f t="shared" si="8"/>
        <v>0</v>
      </c>
      <c r="O151" s="11"/>
      <c r="P151" s="27"/>
      <c r="Q151" s="9"/>
      <c r="R151" s="9"/>
      <c r="S151" s="9"/>
      <c r="T151" s="9"/>
      <c r="U151" s="6"/>
      <c r="V151" s="6"/>
      <c r="W151" s="10"/>
      <c r="X151" s="12"/>
    </row>
    <row r="152" spans="2:24" ht="20.100000000000001" customHeight="1">
      <c r="B152" s="25" t="str">
        <f>IF(C152="","",SUBTOTAL(3,C$5:C152))</f>
        <v/>
      </c>
      <c r="C152" s="5"/>
      <c r="D152" s="10"/>
      <c r="E152" s="6"/>
      <c r="F152" s="6"/>
      <c r="G152" s="7" t="str">
        <f t="shared" si="6"/>
        <v xml:space="preserve"> </v>
      </c>
      <c r="H152" s="7" t="str">
        <f t="shared" si="7"/>
        <v xml:space="preserve"> </v>
      </c>
      <c r="I152" s="207"/>
      <c r="J152" s="207"/>
      <c r="K152" s="207"/>
      <c r="L152" s="207"/>
      <c r="M152" s="207"/>
      <c r="N152" s="207">
        <f t="shared" si="8"/>
        <v>0</v>
      </c>
      <c r="O152" s="11"/>
      <c r="P152" s="27"/>
      <c r="Q152" s="9"/>
      <c r="R152" s="9"/>
      <c r="S152" s="9"/>
      <c r="T152" s="9"/>
      <c r="U152" s="6"/>
      <c r="V152" s="6"/>
      <c r="W152" s="10"/>
      <c r="X152" s="12"/>
    </row>
    <row r="153" spans="2:24" ht="20.100000000000001" customHeight="1">
      <c r="B153" s="25" t="str">
        <f>IF(C153="","",SUBTOTAL(3,C$5:C153))</f>
        <v/>
      </c>
      <c r="C153" s="5"/>
      <c r="D153" s="10"/>
      <c r="E153" s="6"/>
      <c r="F153" s="6"/>
      <c r="G153" s="7" t="str">
        <f t="shared" si="6"/>
        <v xml:space="preserve"> </v>
      </c>
      <c r="H153" s="7" t="str">
        <f t="shared" si="7"/>
        <v xml:space="preserve"> </v>
      </c>
      <c r="I153" s="207"/>
      <c r="J153" s="207"/>
      <c r="K153" s="207"/>
      <c r="L153" s="207"/>
      <c r="M153" s="207"/>
      <c r="N153" s="207">
        <f t="shared" si="8"/>
        <v>0</v>
      </c>
      <c r="O153" s="11"/>
      <c r="P153" s="27"/>
      <c r="Q153" s="9"/>
      <c r="R153" s="9"/>
      <c r="S153" s="9"/>
      <c r="T153" s="9"/>
      <c r="U153" s="6"/>
      <c r="V153" s="6"/>
      <c r="W153" s="10"/>
      <c r="X153" s="12"/>
    </row>
    <row r="154" spans="2:24" ht="20.100000000000001" customHeight="1">
      <c r="B154" s="25" t="str">
        <f>IF(C154="","",SUBTOTAL(3,C$5:C154))</f>
        <v/>
      </c>
      <c r="C154" s="5"/>
      <c r="D154" s="10"/>
      <c r="E154" s="6"/>
      <c r="F154" s="6"/>
      <c r="G154" s="7" t="str">
        <f t="shared" si="6"/>
        <v xml:space="preserve"> </v>
      </c>
      <c r="H154" s="7" t="str">
        <f t="shared" si="7"/>
        <v xml:space="preserve"> </v>
      </c>
      <c r="I154" s="207"/>
      <c r="J154" s="207"/>
      <c r="K154" s="207"/>
      <c r="L154" s="207"/>
      <c r="M154" s="207"/>
      <c r="N154" s="207">
        <f t="shared" si="8"/>
        <v>0</v>
      </c>
      <c r="O154" s="11"/>
      <c r="P154" s="27"/>
      <c r="Q154" s="9"/>
      <c r="R154" s="9"/>
      <c r="S154" s="9"/>
      <c r="T154" s="9"/>
      <c r="U154" s="6"/>
      <c r="V154" s="6"/>
      <c r="W154" s="10"/>
      <c r="X154" s="12"/>
    </row>
    <row r="155" spans="2:24" ht="20.100000000000001" customHeight="1">
      <c r="B155" s="25" t="str">
        <f>IF(C155="","",SUBTOTAL(3,C$5:C155))</f>
        <v/>
      </c>
      <c r="C155" s="5"/>
      <c r="D155" s="10"/>
      <c r="E155" s="6"/>
      <c r="F155" s="6"/>
      <c r="G155" s="7" t="str">
        <f t="shared" si="6"/>
        <v xml:space="preserve"> </v>
      </c>
      <c r="H155" s="7" t="str">
        <f t="shared" si="7"/>
        <v xml:space="preserve"> </v>
      </c>
      <c r="I155" s="207"/>
      <c r="J155" s="207"/>
      <c r="K155" s="207"/>
      <c r="L155" s="207"/>
      <c r="M155" s="207"/>
      <c r="N155" s="207">
        <f t="shared" si="8"/>
        <v>0</v>
      </c>
      <c r="O155" s="11"/>
      <c r="P155" s="27"/>
      <c r="Q155" s="9"/>
      <c r="R155" s="9"/>
      <c r="S155" s="9"/>
      <c r="T155" s="9"/>
      <c r="U155" s="6"/>
      <c r="V155" s="6"/>
      <c r="W155" s="10"/>
      <c r="X155" s="12"/>
    </row>
    <row r="156" spans="2:24" ht="20.100000000000001" customHeight="1">
      <c r="B156" s="25" t="str">
        <f>IF(C156="","",SUBTOTAL(3,C$5:C156))</f>
        <v/>
      </c>
      <c r="C156" s="5"/>
      <c r="D156" s="10"/>
      <c r="E156" s="6"/>
      <c r="F156" s="6"/>
      <c r="G156" s="7" t="str">
        <f t="shared" si="6"/>
        <v xml:space="preserve"> </v>
      </c>
      <c r="H156" s="7" t="str">
        <f t="shared" si="7"/>
        <v xml:space="preserve"> </v>
      </c>
      <c r="I156" s="207"/>
      <c r="J156" s="207"/>
      <c r="K156" s="207"/>
      <c r="L156" s="207"/>
      <c r="M156" s="207"/>
      <c r="N156" s="207">
        <f t="shared" si="8"/>
        <v>0</v>
      </c>
      <c r="O156" s="11"/>
      <c r="P156" s="27"/>
      <c r="Q156" s="9"/>
      <c r="R156" s="9"/>
      <c r="S156" s="9"/>
      <c r="T156" s="9"/>
      <c r="U156" s="6"/>
      <c r="V156" s="6"/>
      <c r="W156" s="10"/>
      <c r="X156" s="12"/>
    </row>
    <row r="157" spans="2:24" ht="20.100000000000001" customHeight="1">
      <c r="B157" s="25" t="str">
        <f>IF(C157="","",SUBTOTAL(3,C$5:C157))</f>
        <v/>
      </c>
      <c r="C157" s="5"/>
      <c r="D157" s="10"/>
      <c r="E157" s="6"/>
      <c r="F157" s="6"/>
      <c r="G157" s="7" t="str">
        <f t="shared" si="6"/>
        <v xml:space="preserve"> </v>
      </c>
      <c r="H157" s="7" t="str">
        <f t="shared" si="7"/>
        <v xml:space="preserve"> </v>
      </c>
      <c r="I157" s="207"/>
      <c r="J157" s="207"/>
      <c r="K157" s="207"/>
      <c r="L157" s="207"/>
      <c r="M157" s="207"/>
      <c r="N157" s="207">
        <f t="shared" si="8"/>
        <v>0</v>
      </c>
      <c r="O157" s="11"/>
      <c r="P157" s="27"/>
      <c r="Q157" s="9"/>
      <c r="R157" s="9"/>
      <c r="S157" s="9"/>
      <c r="T157" s="9"/>
      <c r="U157" s="6"/>
      <c r="V157" s="6"/>
      <c r="W157" s="10"/>
      <c r="X157" s="12"/>
    </row>
    <row r="158" spans="2:24" ht="20.100000000000001" customHeight="1">
      <c r="B158" s="25" t="str">
        <f>IF(C158="","",SUBTOTAL(3,C$5:C158))</f>
        <v/>
      </c>
      <c r="C158" s="5"/>
      <c r="D158" s="10"/>
      <c r="E158" s="6"/>
      <c r="F158" s="6"/>
      <c r="G158" s="7" t="str">
        <f t="shared" si="6"/>
        <v xml:space="preserve"> </v>
      </c>
      <c r="H158" s="7" t="str">
        <f t="shared" si="7"/>
        <v xml:space="preserve"> </v>
      </c>
      <c r="I158" s="207"/>
      <c r="J158" s="207"/>
      <c r="K158" s="207"/>
      <c r="L158" s="207"/>
      <c r="M158" s="207"/>
      <c r="N158" s="207">
        <f t="shared" si="8"/>
        <v>0</v>
      </c>
      <c r="O158" s="11"/>
      <c r="P158" s="27"/>
      <c r="Q158" s="9"/>
      <c r="R158" s="9"/>
      <c r="S158" s="9"/>
      <c r="T158" s="9"/>
      <c r="U158" s="6"/>
      <c r="V158" s="6"/>
      <c r="W158" s="10"/>
      <c r="X158" s="12"/>
    </row>
    <row r="159" spans="2:24" ht="20.100000000000001" customHeight="1">
      <c r="B159" s="25" t="str">
        <f>IF(C159="","",SUBTOTAL(3,C$5:C159))</f>
        <v/>
      </c>
      <c r="C159" s="5"/>
      <c r="D159" s="10"/>
      <c r="E159" s="6"/>
      <c r="F159" s="6"/>
      <c r="G159" s="7" t="str">
        <f t="shared" si="6"/>
        <v xml:space="preserve"> </v>
      </c>
      <c r="H159" s="7" t="str">
        <f t="shared" si="7"/>
        <v xml:space="preserve"> </v>
      </c>
      <c r="I159" s="207"/>
      <c r="J159" s="207"/>
      <c r="K159" s="207"/>
      <c r="L159" s="207"/>
      <c r="M159" s="207"/>
      <c r="N159" s="207">
        <f t="shared" si="8"/>
        <v>0</v>
      </c>
      <c r="O159" s="11"/>
      <c r="P159" s="27"/>
      <c r="Q159" s="9"/>
      <c r="R159" s="9"/>
      <c r="S159" s="9"/>
      <c r="T159" s="9"/>
      <c r="U159" s="6"/>
      <c r="V159" s="6"/>
      <c r="W159" s="10"/>
      <c r="X159" s="12"/>
    </row>
    <row r="160" spans="2:24" ht="20.100000000000001" customHeight="1">
      <c r="B160" s="25" t="str">
        <f>IF(C160="","",SUBTOTAL(3,C$5:C160))</f>
        <v/>
      </c>
      <c r="C160" s="5"/>
      <c r="D160" s="10"/>
      <c r="E160" s="6"/>
      <c r="F160" s="6"/>
      <c r="G160" s="7" t="str">
        <f t="shared" si="6"/>
        <v xml:space="preserve"> </v>
      </c>
      <c r="H160" s="7" t="str">
        <f t="shared" si="7"/>
        <v xml:space="preserve"> </v>
      </c>
      <c r="I160" s="207"/>
      <c r="J160" s="207"/>
      <c r="K160" s="207"/>
      <c r="L160" s="207"/>
      <c r="M160" s="207"/>
      <c r="N160" s="207">
        <f t="shared" si="8"/>
        <v>0</v>
      </c>
      <c r="O160" s="11"/>
      <c r="P160" s="27"/>
      <c r="Q160" s="9"/>
      <c r="R160" s="9"/>
      <c r="S160" s="9"/>
      <c r="T160" s="9"/>
      <c r="U160" s="6"/>
      <c r="V160" s="6"/>
      <c r="W160" s="10"/>
      <c r="X160" s="12"/>
    </row>
    <row r="161" spans="2:24" ht="20.100000000000001" customHeight="1">
      <c r="B161" s="25" t="str">
        <f>IF(C161="","",SUBTOTAL(3,C$5:C161))</f>
        <v/>
      </c>
      <c r="C161" s="5"/>
      <c r="D161" s="10"/>
      <c r="E161" s="6"/>
      <c r="F161" s="6"/>
      <c r="G161" s="7" t="str">
        <f t="shared" si="6"/>
        <v xml:space="preserve"> </v>
      </c>
      <c r="H161" s="7" t="str">
        <f t="shared" si="7"/>
        <v xml:space="preserve"> </v>
      </c>
      <c r="I161" s="207"/>
      <c r="J161" s="207"/>
      <c r="K161" s="207"/>
      <c r="L161" s="207"/>
      <c r="M161" s="207"/>
      <c r="N161" s="207">
        <f t="shared" si="8"/>
        <v>0</v>
      </c>
      <c r="O161" s="11"/>
      <c r="P161" s="27"/>
      <c r="Q161" s="9"/>
      <c r="R161" s="9"/>
      <c r="S161" s="9"/>
      <c r="T161" s="9"/>
      <c r="U161" s="6"/>
      <c r="V161" s="6"/>
      <c r="W161" s="10"/>
      <c r="X161" s="12"/>
    </row>
    <row r="162" spans="2:24" ht="20.100000000000001" customHeight="1">
      <c r="B162" s="25" t="str">
        <f>IF(C162="","",SUBTOTAL(3,C$5:C162))</f>
        <v/>
      </c>
      <c r="C162" s="5"/>
      <c r="D162" s="10"/>
      <c r="E162" s="6"/>
      <c r="F162" s="6"/>
      <c r="G162" s="7" t="str">
        <f t="shared" si="6"/>
        <v xml:space="preserve"> </v>
      </c>
      <c r="H162" s="7" t="str">
        <f t="shared" si="7"/>
        <v xml:space="preserve"> </v>
      </c>
      <c r="I162" s="207"/>
      <c r="J162" s="207"/>
      <c r="K162" s="207"/>
      <c r="L162" s="207"/>
      <c r="M162" s="207"/>
      <c r="N162" s="207">
        <f t="shared" si="8"/>
        <v>0</v>
      </c>
      <c r="O162" s="11"/>
      <c r="P162" s="27"/>
      <c r="Q162" s="9"/>
      <c r="R162" s="9"/>
      <c r="S162" s="9"/>
      <c r="T162" s="9"/>
      <c r="U162" s="6"/>
      <c r="V162" s="6"/>
      <c r="W162" s="10"/>
      <c r="X162" s="12"/>
    </row>
    <row r="163" spans="2:24" ht="20.100000000000001" customHeight="1">
      <c r="B163" s="25" t="str">
        <f>IF(C163="","",SUBTOTAL(3,C$5:C163))</f>
        <v/>
      </c>
      <c r="C163" s="5"/>
      <c r="D163" s="10"/>
      <c r="E163" s="6"/>
      <c r="F163" s="6"/>
      <c r="G163" s="7" t="str">
        <f t="shared" si="6"/>
        <v xml:space="preserve"> </v>
      </c>
      <c r="H163" s="7" t="str">
        <f t="shared" si="7"/>
        <v xml:space="preserve"> </v>
      </c>
      <c r="I163" s="207"/>
      <c r="J163" s="207"/>
      <c r="K163" s="207"/>
      <c r="L163" s="207"/>
      <c r="M163" s="207"/>
      <c r="N163" s="207">
        <f t="shared" si="8"/>
        <v>0</v>
      </c>
      <c r="O163" s="11"/>
      <c r="P163" s="27"/>
      <c r="Q163" s="9"/>
      <c r="R163" s="9"/>
      <c r="S163" s="9"/>
      <c r="T163" s="9"/>
      <c r="U163" s="6"/>
      <c r="V163" s="6"/>
      <c r="W163" s="10"/>
      <c r="X163" s="12"/>
    </row>
    <row r="164" spans="2:24" ht="20.100000000000001" customHeight="1">
      <c r="B164" s="25" t="str">
        <f>IF(C164="","",SUBTOTAL(3,C$5:C164))</f>
        <v/>
      </c>
      <c r="C164" s="5"/>
      <c r="D164" s="10"/>
      <c r="E164" s="6"/>
      <c r="F164" s="6"/>
      <c r="G164" s="7" t="str">
        <f t="shared" si="6"/>
        <v xml:space="preserve"> </v>
      </c>
      <c r="H164" s="7" t="str">
        <f t="shared" si="7"/>
        <v xml:space="preserve"> </v>
      </c>
      <c r="I164" s="207"/>
      <c r="J164" s="207"/>
      <c r="K164" s="207"/>
      <c r="L164" s="207"/>
      <c r="M164" s="207"/>
      <c r="N164" s="207">
        <f t="shared" si="8"/>
        <v>0</v>
      </c>
      <c r="O164" s="11"/>
      <c r="P164" s="27"/>
      <c r="Q164" s="9"/>
      <c r="R164" s="9"/>
      <c r="S164" s="9"/>
      <c r="T164" s="9"/>
      <c r="U164" s="6"/>
      <c r="V164" s="6"/>
      <c r="W164" s="10"/>
      <c r="X164" s="12"/>
    </row>
    <row r="165" spans="2:24" ht="20.100000000000001" customHeight="1">
      <c r="B165" s="25" t="str">
        <f>IF(C165="","",SUBTOTAL(3,C$5:C165))</f>
        <v/>
      </c>
      <c r="C165" s="5"/>
      <c r="D165" s="10"/>
      <c r="E165" s="6"/>
      <c r="F165" s="6"/>
      <c r="G165" s="7" t="str">
        <f t="shared" si="6"/>
        <v xml:space="preserve"> </v>
      </c>
      <c r="H165" s="7" t="str">
        <f t="shared" si="7"/>
        <v xml:space="preserve"> </v>
      </c>
      <c r="I165" s="207"/>
      <c r="J165" s="207"/>
      <c r="K165" s="207"/>
      <c r="L165" s="207"/>
      <c r="M165" s="207"/>
      <c r="N165" s="207">
        <f t="shared" si="8"/>
        <v>0</v>
      </c>
      <c r="O165" s="11"/>
      <c r="P165" s="27"/>
      <c r="Q165" s="9"/>
      <c r="R165" s="9"/>
      <c r="S165" s="9"/>
      <c r="T165" s="9"/>
      <c r="U165" s="6"/>
      <c r="V165" s="6"/>
      <c r="W165" s="10"/>
      <c r="X165" s="12"/>
    </row>
    <row r="166" spans="2:24" ht="20.100000000000001" customHeight="1">
      <c r="B166" s="25" t="str">
        <f>IF(C166="","",SUBTOTAL(3,C$5:C166))</f>
        <v/>
      </c>
      <c r="C166" s="5"/>
      <c r="D166" s="10"/>
      <c r="E166" s="6"/>
      <c r="F166" s="6"/>
      <c r="G166" s="7" t="str">
        <f t="shared" si="6"/>
        <v xml:space="preserve"> </v>
      </c>
      <c r="H166" s="7" t="str">
        <f t="shared" si="7"/>
        <v xml:space="preserve"> </v>
      </c>
      <c r="I166" s="207"/>
      <c r="J166" s="207"/>
      <c r="K166" s="207"/>
      <c r="L166" s="207"/>
      <c r="M166" s="207"/>
      <c r="N166" s="207">
        <f t="shared" si="8"/>
        <v>0</v>
      </c>
      <c r="O166" s="11"/>
      <c r="P166" s="27"/>
      <c r="Q166" s="9"/>
      <c r="R166" s="9"/>
      <c r="S166" s="9"/>
      <c r="T166" s="9"/>
      <c r="U166" s="6"/>
      <c r="V166" s="6"/>
      <c r="W166" s="10"/>
      <c r="X166" s="12"/>
    </row>
    <row r="167" spans="2:24" ht="20.100000000000001" customHeight="1">
      <c r="B167" s="25" t="str">
        <f>IF(C167="","",SUBTOTAL(3,C$5:C167))</f>
        <v/>
      </c>
      <c r="C167" s="5"/>
      <c r="D167" s="10"/>
      <c r="E167" s="6"/>
      <c r="F167" s="6"/>
      <c r="G167" s="7" t="str">
        <f t="shared" si="6"/>
        <v xml:space="preserve"> </v>
      </c>
      <c r="H167" s="7" t="str">
        <f t="shared" si="7"/>
        <v xml:space="preserve"> </v>
      </c>
      <c r="I167" s="207"/>
      <c r="J167" s="207"/>
      <c r="K167" s="207"/>
      <c r="L167" s="207"/>
      <c r="M167" s="207"/>
      <c r="N167" s="207">
        <f t="shared" si="8"/>
        <v>0</v>
      </c>
      <c r="O167" s="11"/>
      <c r="P167" s="27"/>
      <c r="Q167" s="9"/>
      <c r="R167" s="9"/>
      <c r="S167" s="9"/>
      <c r="T167" s="9"/>
      <c r="U167" s="6"/>
      <c r="V167" s="6"/>
      <c r="W167" s="10"/>
      <c r="X167" s="12"/>
    </row>
    <row r="168" spans="2:24" ht="20.100000000000001" customHeight="1">
      <c r="B168" s="25" t="str">
        <f>IF(C168="","",SUBTOTAL(3,C$5:C168))</f>
        <v/>
      </c>
      <c r="C168" s="5"/>
      <c r="D168" s="10"/>
      <c r="E168" s="6"/>
      <c r="F168" s="6"/>
      <c r="G168" s="7" t="str">
        <f t="shared" si="6"/>
        <v xml:space="preserve"> </v>
      </c>
      <c r="H168" s="7" t="str">
        <f t="shared" si="7"/>
        <v xml:space="preserve"> </v>
      </c>
      <c r="I168" s="207"/>
      <c r="J168" s="207"/>
      <c r="K168" s="207"/>
      <c r="L168" s="207"/>
      <c r="M168" s="207"/>
      <c r="N168" s="207">
        <f t="shared" si="8"/>
        <v>0</v>
      </c>
      <c r="O168" s="11"/>
      <c r="P168" s="27"/>
      <c r="Q168" s="9"/>
      <c r="R168" s="9"/>
      <c r="S168" s="9"/>
      <c r="T168" s="9"/>
      <c r="U168" s="6"/>
      <c r="V168" s="6"/>
      <c r="W168" s="10"/>
      <c r="X168" s="12"/>
    </row>
    <row r="169" spans="2:24" ht="20.100000000000001" customHeight="1">
      <c r="B169" s="25" t="str">
        <f>IF(C169="","",SUBTOTAL(3,C$5:C169))</f>
        <v/>
      </c>
      <c r="C169" s="5"/>
      <c r="D169" s="10"/>
      <c r="E169" s="6"/>
      <c r="F169" s="6"/>
      <c r="G169" s="7" t="str">
        <f t="shared" si="6"/>
        <v xml:space="preserve"> </v>
      </c>
      <c r="H169" s="7" t="str">
        <f t="shared" si="7"/>
        <v xml:space="preserve"> </v>
      </c>
      <c r="I169" s="207"/>
      <c r="J169" s="207"/>
      <c r="K169" s="207"/>
      <c r="L169" s="207"/>
      <c r="M169" s="207"/>
      <c r="N169" s="207">
        <f t="shared" si="8"/>
        <v>0</v>
      </c>
      <c r="O169" s="11"/>
      <c r="P169" s="27"/>
      <c r="Q169" s="9"/>
      <c r="R169" s="9"/>
      <c r="S169" s="9"/>
      <c r="T169" s="9"/>
      <c r="U169" s="6"/>
      <c r="V169" s="6"/>
      <c r="W169" s="10"/>
      <c r="X169" s="12"/>
    </row>
    <row r="170" spans="2:24" ht="20.100000000000001" customHeight="1">
      <c r="B170" s="25" t="str">
        <f>IF(C170="","",SUBTOTAL(3,C$5:C170))</f>
        <v/>
      </c>
      <c r="C170" s="5"/>
      <c r="D170" s="10"/>
      <c r="E170" s="6"/>
      <c r="F170" s="6"/>
      <c r="G170" s="7" t="str">
        <f t="shared" si="6"/>
        <v xml:space="preserve"> </v>
      </c>
      <c r="H170" s="7" t="str">
        <f t="shared" si="7"/>
        <v xml:space="preserve"> </v>
      </c>
      <c r="I170" s="207"/>
      <c r="J170" s="207"/>
      <c r="K170" s="207"/>
      <c r="L170" s="207"/>
      <c r="M170" s="207"/>
      <c r="N170" s="207">
        <f t="shared" si="8"/>
        <v>0</v>
      </c>
      <c r="O170" s="11"/>
      <c r="P170" s="27"/>
      <c r="Q170" s="9"/>
      <c r="R170" s="9"/>
      <c r="S170" s="9"/>
      <c r="T170" s="9"/>
      <c r="U170" s="6"/>
      <c r="V170" s="6"/>
      <c r="W170" s="10"/>
      <c r="X170" s="12"/>
    </row>
    <row r="171" spans="2:24" ht="20.100000000000001" customHeight="1">
      <c r="B171" s="25" t="str">
        <f>IF(C171="","",SUBTOTAL(3,C$5:C171))</f>
        <v/>
      </c>
      <c r="C171" s="5"/>
      <c r="D171" s="10"/>
      <c r="E171" s="6"/>
      <c r="F171" s="6"/>
      <c r="G171" s="7" t="str">
        <f t="shared" si="6"/>
        <v xml:space="preserve"> </v>
      </c>
      <c r="H171" s="7" t="str">
        <f t="shared" si="7"/>
        <v xml:space="preserve"> </v>
      </c>
      <c r="I171" s="207"/>
      <c r="J171" s="207"/>
      <c r="K171" s="207"/>
      <c r="L171" s="207"/>
      <c r="M171" s="207"/>
      <c r="N171" s="207">
        <f t="shared" si="8"/>
        <v>0</v>
      </c>
      <c r="O171" s="11"/>
      <c r="P171" s="27"/>
      <c r="Q171" s="9"/>
      <c r="R171" s="9"/>
      <c r="S171" s="9"/>
      <c r="T171" s="9"/>
      <c r="U171" s="6"/>
      <c r="V171" s="6"/>
      <c r="W171" s="10"/>
      <c r="X171" s="12"/>
    </row>
    <row r="172" spans="2:24" ht="20.100000000000001" customHeight="1">
      <c r="B172" s="25" t="str">
        <f>IF(C172="","",SUBTOTAL(3,C$5:C172))</f>
        <v/>
      </c>
      <c r="C172" s="5"/>
      <c r="D172" s="10"/>
      <c r="E172" s="6"/>
      <c r="F172" s="6"/>
      <c r="G172" s="7" t="str">
        <f t="shared" si="6"/>
        <v xml:space="preserve"> </v>
      </c>
      <c r="H172" s="7" t="str">
        <f t="shared" si="7"/>
        <v xml:space="preserve"> </v>
      </c>
      <c r="I172" s="207"/>
      <c r="J172" s="207"/>
      <c r="K172" s="207"/>
      <c r="L172" s="207"/>
      <c r="M172" s="207"/>
      <c r="N172" s="207">
        <f t="shared" si="8"/>
        <v>0</v>
      </c>
      <c r="O172" s="11"/>
      <c r="P172" s="27"/>
      <c r="Q172" s="9"/>
      <c r="R172" s="9"/>
      <c r="S172" s="9"/>
      <c r="T172" s="9"/>
      <c r="U172" s="6"/>
      <c r="V172" s="6"/>
      <c r="W172" s="10"/>
      <c r="X172" s="12"/>
    </row>
    <row r="173" spans="2:24" ht="20.100000000000001" customHeight="1">
      <c r="B173" s="25" t="str">
        <f>IF(C173="","",SUBTOTAL(3,C$5:C173))</f>
        <v/>
      </c>
      <c r="C173" s="5"/>
      <c r="D173" s="10"/>
      <c r="E173" s="6"/>
      <c r="F173" s="6"/>
      <c r="G173" s="7" t="str">
        <f t="shared" si="6"/>
        <v xml:space="preserve"> </v>
      </c>
      <c r="H173" s="7" t="str">
        <f t="shared" si="7"/>
        <v xml:space="preserve"> </v>
      </c>
      <c r="I173" s="207"/>
      <c r="J173" s="207"/>
      <c r="K173" s="207"/>
      <c r="L173" s="207"/>
      <c r="M173" s="207"/>
      <c r="N173" s="207">
        <f t="shared" si="8"/>
        <v>0</v>
      </c>
      <c r="O173" s="11"/>
      <c r="P173" s="27"/>
      <c r="Q173" s="9"/>
      <c r="R173" s="9"/>
      <c r="S173" s="9"/>
      <c r="T173" s="9"/>
      <c r="U173" s="6"/>
      <c r="V173" s="6"/>
      <c r="W173" s="10"/>
      <c r="X173" s="12"/>
    </row>
    <row r="174" spans="2:24" ht="20.100000000000001" customHeight="1">
      <c r="B174" s="25" t="str">
        <f>IF(C174="","",SUBTOTAL(3,C$5:C174))</f>
        <v/>
      </c>
      <c r="C174" s="5"/>
      <c r="D174" s="10"/>
      <c r="E174" s="6"/>
      <c r="F174" s="6"/>
      <c r="G174" s="7" t="str">
        <f t="shared" si="6"/>
        <v xml:space="preserve"> </v>
      </c>
      <c r="H174" s="7" t="str">
        <f t="shared" si="7"/>
        <v xml:space="preserve"> </v>
      </c>
      <c r="I174" s="207"/>
      <c r="J174" s="207"/>
      <c r="K174" s="207"/>
      <c r="L174" s="207"/>
      <c r="M174" s="207"/>
      <c r="N174" s="207">
        <f t="shared" si="8"/>
        <v>0</v>
      </c>
      <c r="O174" s="11"/>
      <c r="P174" s="27"/>
      <c r="Q174" s="9"/>
      <c r="R174" s="9"/>
      <c r="S174" s="9"/>
      <c r="T174" s="9"/>
      <c r="U174" s="6"/>
      <c r="V174" s="6"/>
      <c r="W174" s="10"/>
      <c r="X174" s="12"/>
    </row>
    <row r="175" spans="2:24" ht="20.100000000000001" customHeight="1">
      <c r="B175" s="25" t="str">
        <f>IF(C175="","",SUBTOTAL(3,C$5:C175))</f>
        <v/>
      </c>
      <c r="C175" s="5"/>
      <c r="D175" s="10"/>
      <c r="E175" s="6"/>
      <c r="F175" s="6"/>
      <c r="G175" s="7" t="str">
        <f t="shared" si="6"/>
        <v xml:space="preserve"> </v>
      </c>
      <c r="H175" s="7" t="str">
        <f t="shared" si="7"/>
        <v xml:space="preserve"> </v>
      </c>
      <c r="I175" s="207"/>
      <c r="J175" s="207"/>
      <c r="K175" s="207"/>
      <c r="L175" s="207"/>
      <c r="M175" s="207"/>
      <c r="N175" s="207">
        <f t="shared" si="8"/>
        <v>0</v>
      </c>
      <c r="O175" s="11"/>
      <c r="P175" s="27"/>
      <c r="Q175" s="9"/>
      <c r="R175" s="9"/>
      <c r="S175" s="9"/>
      <c r="T175" s="9"/>
      <c r="U175" s="6"/>
      <c r="V175" s="6"/>
      <c r="W175" s="10"/>
      <c r="X175" s="12"/>
    </row>
    <row r="176" spans="2:24" ht="20.100000000000001" customHeight="1">
      <c r="B176" s="25" t="str">
        <f>IF(C176="","",SUBTOTAL(3,C$5:C176))</f>
        <v/>
      </c>
      <c r="C176" s="5"/>
      <c r="D176" s="10"/>
      <c r="E176" s="6"/>
      <c r="F176" s="6"/>
      <c r="G176" s="7" t="str">
        <f t="shared" si="6"/>
        <v xml:space="preserve"> </v>
      </c>
      <c r="H176" s="7" t="str">
        <f t="shared" si="7"/>
        <v xml:space="preserve"> </v>
      </c>
      <c r="I176" s="207"/>
      <c r="J176" s="207"/>
      <c r="K176" s="207"/>
      <c r="L176" s="207"/>
      <c r="M176" s="207"/>
      <c r="N176" s="207">
        <f t="shared" si="8"/>
        <v>0</v>
      </c>
      <c r="O176" s="11"/>
      <c r="P176" s="27"/>
      <c r="Q176" s="9"/>
      <c r="R176" s="9"/>
      <c r="S176" s="9"/>
      <c r="T176" s="9"/>
      <c r="U176" s="6"/>
      <c r="V176" s="6"/>
      <c r="W176" s="10"/>
      <c r="X176" s="12"/>
    </row>
    <row r="177" spans="2:24" ht="20.100000000000001" customHeight="1">
      <c r="B177" s="25" t="str">
        <f>IF(C177="","",SUBTOTAL(3,C$5:C177))</f>
        <v/>
      </c>
      <c r="C177" s="5"/>
      <c r="D177" s="10"/>
      <c r="E177" s="6"/>
      <c r="F177" s="6"/>
      <c r="G177" s="7" t="str">
        <f t="shared" si="6"/>
        <v xml:space="preserve"> </v>
      </c>
      <c r="H177" s="7" t="str">
        <f t="shared" si="7"/>
        <v xml:space="preserve"> </v>
      </c>
      <c r="I177" s="207"/>
      <c r="J177" s="207"/>
      <c r="K177" s="207"/>
      <c r="L177" s="207"/>
      <c r="M177" s="207"/>
      <c r="N177" s="207">
        <f t="shared" si="8"/>
        <v>0</v>
      </c>
      <c r="O177" s="11"/>
      <c r="P177" s="27"/>
      <c r="Q177" s="9"/>
      <c r="R177" s="9"/>
      <c r="S177" s="9"/>
      <c r="T177" s="9"/>
      <c r="U177" s="6"/>
      <c r="V177" s="6"/>
      <c r="W177" s="10"/>
      <c r="X177" s="12"/>
    </row>
    <row r="178" spans="2:24" ht="20.100000000000001" customHeight="1">
      <c r="B178" s="25" t="str">
        <f>IF(C178="","",SUBTOTAL(3,C$5:C178))</f>
        <v/>
      </c>
      <c r="C178" s="5"/>
      <c r="D178" s="10"/>
      <c r="E178" s="6"/>
      <c r="F178" s="6"/>
      <c r="G178" s="7" t="str">
        <f t="shared" si="6"/>
        <v xml:space="preserve"> </v>
      </c>
      <c r="H178" s="7" t="str">
        <f t="shared" si="7"/>
        <v xml:space="preserve"> </v>
      </c>
      <c r="I178" s="207"/>
      <c r="J178" s="207"/>
      <c r="K178" s="207"/>
      <c r="L178" s="207"/>
      <c r="M178" s="207"/>
      <c r="N178" s="207">
        <f t="shared" si="8"/>
        <v>0</v>
      </c>
      <c r="O178" s="11"/>
      <c r="P178" s="27"/>
      <c r="Q178" s="9"/>
      <c r="R178" s="9"/>
      <c r="S178" s="9"/>
      <c r="T178" s="9"/>
      <c r="U178" s="6"/>
      <c r="V178" s="6"/>
      <c r="W178" s="10"/>
      <c r="X178" s="12"/>
    </row>
    <row r="179" spans="2:24" ht="20.100000000000001" customHeight="1">
      <c r="B179" s="25" t="str">
        <f>IF(C179="","",SUBTOTAL(3,C$5:C179))</f>
        <v/>
      </c>
      <c r="C179" s="5"/>
      <c r="D179" s="10"/>
      <c r="E179" s="6"/>
      <c r="F179" s="6"/>
      <c r="G179" s="7" t="str">
        <f t="shared" si="6"/>
        <v xml:space="preserve"> </v>
      </c>
      <c r="H179" s="7" t="str">
        <f t="shared" si="7"/>
        <v xml:space="preserve"> </v>
      </c>
      <c r="I179" s="207"/>
      <c r="J179" s="207"/>
      <c r="K179" s="207"/>
      <c r="L179" s="207"/>
      <c r="M179" s="207"/>
      <c r="N179" s="207">
        <f t="shared" si="8"/>
        <v>0</v>
      </c>
      <c r="O179" s="11"/>
      <c r="P179" s="27"/>
      <c r="Q179" s="9"/>
      <c r="R179" s="9"/>
      <c r="S179" s="9"/>
      <c r="T179" s="9"/>
      <c r="U179" s="6"/>
      <c r="V179" s="6"/>
      <c r="W179" s="10"/>
      <c r="X179" s="12"/>
    </row>
    <row r="180" spans="2:24" ht="20.100000000000001" customHeight="1">
      <c r="B180" s="25" t="str">
        <f>IF(C180="","",SUBTOTAL(3,C$5:C180))</f>
        <v/>
      </c>
      <c r="C180" s="5"/>
      <c r="D180" s="10"/>
      <c r="E180" s="6"/>
      <c r="F180" s="6"/>
      <c r="G180" s="7" t="str">
        <f t="shared" si="6"/>
        <v xml:space="preserve"> </v>
      </c>
      <c r="H180" s="7" t="str">
        <f t="shared" si="7"/>
        <v xml:space="preserve"> </v>
      </c>
      <c r="I180" s="207"/>
      <c r="J180" s="207"/>
      <c r="K180" s="207"/>
      <c r="L180" s="207"/>
      <c r="M180" s="207"/>
      <c r="N180" s="207">
        <f t="shared" si="8"/>
        <v>0</v>
      </c>
      <c r="O180" s="11"/>
      <c r="P180" s="27"/>
      <c r="Q180" s="9"/>
      <c r="R180" s="9"/>
      <c r="S180" s="9"/>
      <c r="T180" s="9"/>
      <c r="U180" s="6"/>
      <c r="V180" s="6"/>
      <c r="W180" s="10"/>
      <c r="X180" s="12"/>
    </row>
    <row r="181" spans="2:24" ht="20.100000000000001" customHeight="1">
      <c r="B181" s="25" t="str">
        <f>IF(C181="","",SUBTOTAL(3,C$5:C181))</f>
        <v/>
      </c>
      <c r="C181" s="5"/>
      <c r="D181" s="10"/>
      <c r="E181" s="6"/>
      <c r="F181" s="6"/>
      <c r="G181" s="7" t="str">
        <f t="shared" si="6"/>
        <v xml:space="preserve"> </v>
      </c>
      <c r="H181" s="7" t="str">
        <f t="shared" si="7"/>
        <v xml:space="preserve"> </v>
      </c>
      <c r="I181" s="207"/>
      <c r="J181" s="207"/>
      <c r="K181" s="207"/>
      <c r="L181" s="207"/>
      <c r="M181" s="207"/>
      <c r="N181" s="207">
        <f t="shared" si="8"/>
        <v>0</v>
      </c>
      <c r="O181" s="11"/>
      <c r="P181" s="27"/>
      <c r="Q181" s="9"/>
      <c r="R181" s="9"/>
      <c r="S181" s="9"/>
      <c r="T181" s="9"/>
      <c r="U181" s="6"/>
      <c r="V181" s="6"/>
      <c r="W181" s="10"/>
      <c r="X181" s="12"/>
    </row>
    <row r="182" spans="2:24" ht="20.100000000000001" customHeight="1">
      <c r="B182" s="25" t="str">
        <f>IF(C182="","",SUBTOTAL(3,C$5:C182))</f>
        <v/>
      </c>
      <c r="C182" s="5"/>
      <c r="D182" s="10"/>
      <c r="E182" s="6"/>
      <c r="F182" s="6"/>
      <c r="G182" s="7" t="str">
        <f t="shared" si="6"/>
        <v xml:space="preserve"> </v>
      </c>
      <c r="H182" s="7" t="str">
        <f t="shared" si="7"/>
        <v xml:space="preserve"> </v>
      </c>
      <c r="I182" s="207"/>
      <c r="J182" s="207"/>
      <c r="K182" s="207"/>
      <c r="L182" s="207"/>
      <c r="M182" s="207"/>
      <c r="N182" s="207">
        <f t="shared" si="8"/>
        <v>0</v>
      </c>
      <c r="O182" s="11"/>
      <c r="P182" s="27"/>
      <c r="Q182" s="9"/>
      <c r="R182" s="9"/>
      <c r="S182" s="9"/>
      <c r="T182" s="9"/>
      <c r="U182" s="6"/>
      <c r="V182" s="6"/>
      <c r="W182" s="10"/>
      <c r="X182" s="12"/>
    </row>
    <row r="183" spans="2:24" ht="20.100000000000001" customHeight="1">
      <c r="B183" s="25" t="str">
        <f>IF(C183="","",SUBTOTAL(3,C$5:C183))</f>
        <v/>
      </c>
      <c r="C183" s="5"/>
      <c r="D183" s="10"/>
      <c r="E183" s="6"/>
      <c r="F183" s="6"/>
      <c r="G183" s="7" t="str">
        <f t="shared" si="6"/>
        <v xml:space="preserve"> </v>
      </c>
      <c r="H183" s="7" t="str">
        <f t="shared" si="7"/>
        <v xml:space="preserve"> </v>
      </c>
      <c r="I183" s="207"/>
      <c r="J183" s="207"/>
      <c r="K183" s="207"/>
      <c r="L183" s="207"/>
      <c r="M183" s="207"/>
      <c r="N183" s="207">
        <f t="shared" si="8"/>
        <v>0</v>
      </c>
      <c r="O183" s="11"/>
      <c r="P183" s="27"/>
      <c r="Q183" s="9"/>
      <c r="R183" s="9"/>
      <c r="S183" s="9"/>
      <c r="T183" s="9"/>
      <c r="U183" s="6"/>
      <c r="V183" s="6"/>
      <c r="W183" s="10"/>
      <c r="X183" s="12"/>
    </row>
    <row r="184" spans="2:24" ht="20.100000000000001" customHeight="1">
      <c r="B184" s="25" t="str">
        <f>IF(C184="","",SUBTOTAL(3,C$5:C184))</f>
        <v/>
      </c>
      <c r="C184" s="5"/>
      <c r="D184" s="10"/>
      <c r="E184" s="6"/>
      <c r="F184" s="6"/>
      <c r="G184" s="7" t="str">
        <f t="shared" si="6"/>
        <v xml:space="preserve"> </v>
      </c>
      <c r="H184" s="7" t="str">
        <f t="shared" si="7"/>
        <v xml:space="preserve"> </v>
      </c>
      <c r="I184" s="207"/>
      <c r="J184" s="207"/>
      <c r="K184" s="207"/>
      <c r="L184" s="207"/>
      <c r="M184" s="207"/>
      <c r="N184" s="207">
        <f t="shared" si="8"/>
        <v>0</v>
      </c>
      <c r="O184" s="11"/>
      <c r="P184" s="27"/>
      <c r="Q184" s="9"/>
      <c r="R184" s="9"/>
      <c r="S184" s="9"/>
      <c r="T184" s="9"/>
      <c r="U184" s="6"/>
      <c r="V184" s="6"/>
      <c r="W184" s="10"/>
      <c r="X184" s="12"/>
    </row>
    <row r="185" spans="2:24" ht="20.100000000000001" customHeight="1">
      <c r="B185" s="25" t="str">
        <f>IF(C185="","",SUBTOTAL(3,C$5:C185))</f>
        <v/>
      </c>
      <c r="C185" s="5"/>
      <c r="D185" s="10"/>
      <c r="E185" s="6"/>
      <c r="F185" s="6"/>
      <c r="G185" s="7" t="str">
        <f t="shared" si="6"/>
        <v xml:space="preserve"> </v>
      </c>
      <c r="H185" s="7" t="str">
        <f t="shared" si="7"/>
        <v xml:space="preserve"> </v>
      </c>
      <c r="I185" s="207"/>
      <c r="J185" s="207"/>
      <c r="K185" s="207"/>
      <c r="L185" s="207"/>
      <c r="M185" s="207"/>
      <c r="N185" s="207">
        <f t="shared" si="8"/>
        <v>0</v>
      </c>
      <c r="O185" s="11"/>
      <c r="P185" s="27"/>
      <c r="Q185" s="9"/>
      <c r="R185" s="9"/>
      <c r="S185" s="9"/>
      <c r="T185" s="9"/>
      <c r="U185" s="6"/>
      <c r="V185" s="6"/>
      <c r="W185" s="10"/>
      <c r="X185" s="12"/>
    </row>
    <row r="186" spans="2:24" ht="20.100000000000001" customHeight="1">
      <c r="B186" s="25" t="str">
        <f>IF(C186="","",SUBTOTAL(3,C$5:C186))</f>
        <v/>
      </c>
      <c r="C186" s="5"/>
      <c r="D186" s="10"/>
      <c r="E186" s="6"/>
      <c r="F186" s="6"/>
      <c r="G186" s="7" t="str">
        <f t="shared" si="6"/>
        <v xml:space="preserve"> </v>
      </c>
      <c r="H186" s="7" t="str">
        <f t="shared" si="7"/>
        <v xml:space="preserve"> </v>
      </c>
      <c r="I186" s="207"/>
      <c r="J186" s="207"/>
      <c r="K186" s="207"/>
      <c r="L186" s="207"/>
      <c r="M186" s="207"/>
      <c r="N186" s="207">
        <f t="shared" si="8"/>
        <v>0</v>
      </c>
      <c r="O186" s="11"/>
      <c r="P186" s="27"/>
      <c r="Q186" s="9"/>
      <c r="R186" s="9"/>
      <c r="S186" s="9"/>
      <c r="T186" s="9"/>
      <c r="U186" s="6"/>
      <c r="V186" s="6"/>
      <c r="W186" s="10"/>
      <c r="X186" s="12"/>
    </row>
    <row r="187" spans="2:24" ht="20.100000000000001" customHeight="1">
      <c r="B187" s="25" t="str">
        <f>IF(C187="","",SUBTOTAL(3,C$5:C187))</f>
        <v/>
      </c>
      <c r="C187" s="5"/>
      <c r="D187" s="10"/>
      <c r="E187" s="6"/>
      <c r="F187" s="6"/>
      <c r="G187" s="7" t="str">
        <f t="shared" si="6"/>
        <v xml:space="preserve"> </v>
      </c>
      <c r="H187" s="7" t="str">
        <f t="shared" si="7"/>
        <v xml:space="preserve"> </v>
      </c>
      <c r="I187" s="207"/>
      <c r="J187" s="207"/>
      <c r="K187" s="207"/>
      <c r="L187" s="207"/>
      <c r="M187" s="207"/>
      <c r="N187" s="207">
        <f t="shared" si="8"/>
        <v>0</v>
      </c>
      <c r="O187" s="11"/>
      <c r="P187" s="27"/>
      <c r="Q187" s="9"/>
      <c r="R187" s="9"/>
      <c r="S187" s="9"/>
      <c r="T187" s="9"/>
      <c r="U187" s="6"/>
      <c r="V187" s="6"/>
      <c r="W187" s="10"/>
      <c r="X187" s="12"/>
    </row>
    <row r="188" spans="2:24" ht="20.100000000000001" customHeight="1">
      <c r="B188" s="25" t="str">
        <f>IF(C188="","",SUBTOTAL(3,C$5:C188))</f>
        <v/>
      </c>
      <c r="C188" s="5"/>
      <c r="D188" s="10"/>
      <c r="E188" s="6"/>
      <c r="F188" s="6"/>
      <c r="G188" s="7" t="str">
        <f t="shared" si="6"/>
        <v xml:space="preserve"> </v>
      </c>
      <c r="H188" s="7" t="str">
        <f t="shared" si="7"/>
        <v xml:space="preserve"> </v>
      </c>
      <c r="I188" s="207"/>
      <c r="J188" s="207"/>
      <c r="K188" s="207"/>
      <c r="L188" s="207"/>
      <c r="M188" s="207"/>
      <c r="N188" s="207">
        <f t="shared" si="8"/>
        <v>0</v>
      </c>
      <c r="O188" s="11"/>
      <c r="P188" s="27"/>
      <c r="Q188" s="9"/>
      <c r="R188" s="9"/>
      <c r="S188" s="9"/>
      <c r="T188" s="9"/>
      <c r="U188" s="6"/>
      <c r="V188" s="6"/>
      <c r="W188" s="10"/>
      <c r="X188" s="12"/>
    </row>
    <row r="189" spans="2:24" ht="20.100000000000001" customHeight="1">
      <c r="B189" s="25" t="str">
        <f>IF(C189="","",SUBTOTAL(3,C$5:C189))</f>
        <v/>
      </c>
      <c r="C189" s="5"/>
      <c r="D189" s="10"/>
      <c r="E189" s="6"/>
      <c r="F189" s="6"/>
      <c r="G189" s="7" t="str">
        <f t="shared" si="6"/>
        <v xml:space="preserve"> </v>
      </c>
      <c r="H189" s="7" t="str">
        <f t="shared" si="7"/>
        <v xml:space="preserve"> </v>
      </c>
      <c r="I189" s="207"/>
      <c r="J189" s="207"/>
      <c r="K189" s="207"/>
      <c r="L189" s="207"/>
      <c r="M189" s="207"/>
      <c r="N189" s="207">
        <f t="shared" si="8"/>
        <v>0</v>
      </c>
      <c r="O189" s="11"/>
      <c r="P189" s="27"/>
      <c r="Q189" s="9"/>
      <c r="R189" s="9"/>
      <c r="S189" s="9"/>
      <c r="T189" s="9"/>
      <c r="U189" s="6"/>
      <c r="V189" s="6"/>
      <c r="W189" s="10"/>
      <c r="X189" s="12"/>
    </row>
    <row r="190" spans="2:24" ht="20.100000000000001" customHeight="1">
      <c r="B190" s="25" t="str">
        <f>IF(C190="","",SUBTOTAL(3,C$5:C190))</f>
        <v/>
      </c>
      <c r="C190" s="5"/>
      <c r="D190" s="10"/>
      <c r="E190" s="6"/>
      <c r="F190" s="6"/>
      <c r="G190" s="7" t="str">
        <f t="shared" si="6"/>
        <v xml:space="preserve"> </v>
      </c>
      <c r="H190" s="7" t="str">
        <f t="shared" si="7"/>
        <v xml:space="preserve"> </v>
      </c>
      <c r="I190" s="207"/>
      <c r="J190" s="207"/>
      <c r="K190" s="207"/>
      <c r="L190" s="207"/>
      <c r="M190" s="207"/>
      <c r="N190" s="207">
        <f t="shared" si="8"/>
        <v>0</v>
      </c>
      <c r="O190" s="11"/>
      <c r="P190" s="27"/>
      <c r="Q190" s="9"/>
      <c r="R190" s="9"/>
      <c r="S190" s="9"/>
      <c r="T190" s="9"/>
      <c r="U190" s="6"/>
      <c r="V190" s="6"/>
      <c r="W190" s="10"/>
      <c r="X190" s="12"/>
    </row>
    <row r="191" spans="2:24" ht="20.100000000000001" customHeight="1">
      <c r="B191" s="25" t="str">
        <f>IF(C191="","",SUBTOTAL(3,C$5:C191))</f>
        <v/>
      </c>
      <c r="C191" s="5"/>
      <c r="D191" s="10"/>
      <c r="E191" s="6"/>
      <c r="F191" s="6"/>
      <c r="G191" s="7" t="str">
        <f t="shared" si="6"/>
        <v xml:space="preserve"> </v>
      </c>
      <c r="H191" s="7" t="str">
        <f t="shared" si="7"/>
        <v xml:space="preserve"> </v>
      </c>
      <c r="I191" s="207"/>
      <c r="J191" s="207"/>
      <c r="K191" s="207"/>
      <c r="L191" s="207"/>
      <c r="M191" s="207"/>
      <c r="N191" s="207">
        <f t="shared" si="8"/>
        <v>0</v>
      </c>
      <c r="O191" s="11"/>
      <c r="P191" s="27"/>
      <c r="Q191" s="9"/>
      <c r="R191" s="9"/>
      <c r="S191" s="9"/>
      <c r="T191" s="9"/>
      <c r="U191" s="6"/>
      <c r="V191" s="6"/>
      <c r="W191" s="10"/>
      <c r="X191" s="12"/>
    </row>
    <row r="192" spans="2:24" ht="20.100000000000001" customHeight="1">
      <c r="B192" s="25" t="str">
        <f>IF(C192="","",SUBTOTAL(3,C$5:C192))</f>
        <v/>
      </c>
      <c r="C192" s="5"/>
      <c r="D192" s="10"/>
      <c r="E192" s="6"/>
      <c r="F192" s="6"/>
      <c r="G192" s="7" t="str">
        <f t="shared" si="6"/>
        <v xml:space="preserve"> </v>
      </c>
      <c r="H192" s="7" t="str">
        <f t="shared" si="7"/>
        <v xml:space="preserve"> </v>
      </c>
      <c r="I192" s="207"/>
      <c r="J192" s="207"/>
      <c r="K192" s="207"/>
      <c r="L192" s="207"/>
      <c r="M192" s="207"/>
      <c r="N192" s="207">
        <f t="shared" si="8"/>
        <v>0</v>
      </c>
      <c r="O192" s="11"/>
      <c r="P192" s="27"/>
      <c r="Q192" s="9"/>
      <c r="R192" s="9"/>
      <c r="S192" s="9"/>
      <c r="T192" s="9"/>
      <c r="U192" s="6"/>
      <c r="V192" s="6"/>
      <c r="W192" s="10"/>
      <c r="X192" s="12"/>
    </row>
    <row r="193" spans="2:24" ht="20.100000000000001" customHeight="1">
      <c r="B193" s="25" t="str">
        <f>IF(C193="","",SUBTOTAL(3,C$5:C193))</f>
        <v/>
      </c>
      <c r="C193" s="5"/>
      <c r="D193" s="10"/>
      <c r="E193" s="6"/>
      <c r="F193" s="6"/>
      <c r="G193" s="7" t="str">
        <f t="shared" si="6"/>
        <v xml:space="preserve"> </v>
      </c>
      <c r="H193" s="7" t="str">
        <f t="shared" si="7"/>
        <v xml:space="preserve"> </v>
      </c>
      <c r="I193" s="207"/>
      <c r="J193" s="207"/>
      <c r="K193" s="207"/>
      <c r="L193" s="207"/>
      <c r="M193" s="207"/>
      <c r="N193" s="207">
        <f t="shared" si="8"/>
        <v>0</v>
      </c>
      <c r="O193" s="11"/>
      <c r="P193" s="27"/>
      <c r="Q193" s="9"/>
      <c r="R193" s="9"/>
      <c r="S193" s="9"/>
      <c r="T193" s="9"/>
      <c r="U193" s="6"/>
      <c r="V193" s="6"/>
      <c r="W193" s="10"/>
      <c r="X193" s="12"/>
    </row>
    <row r="194" spans="2:24" ht="20.100000000000001" customHeight="1">
      <c r="B194" s="25" t="str">
        <f>IF(C194="","",SUBTOTAL(3,C$5:C194))</f>
        <v/>
      </c>
      <c r="C194" s="5"/>
      <c r="D194" s="10"/>
      <c r="E194" s="6"/>
      <c r="F194" s="6"/>
      <c r="G194" s="7" t="str">
        <f t="shared" si="6"/>
        <v xml:space="preserve"> </v>
      </c>
      <c r="H194" s="7" t="str">
        <f t="shared" si="7"/>
        <v xml:space="preserve"> </v>
      </c>
      <c r="I194" s="207"/>
      <c r="J194" s="207"/>
      <c r="K194" s="207"/>
      <c r="L194" s="207"/>
      <c r="M194" s="207"/>
      <c r="N194" s="207">
        <f t="shared" si="8"/>
        <v>0</v>
      </c>
      <c r="O194" s="11"/>
      <c r="P194" s="27"/>
      <c r="Q194" s="9"/>
      <c r="R194" s="9"/>
      <c r="S194" s="9"/>
      <c r="T194" s="9"/>
      <c r="U194" s="6"/>
      <c r="V194" s="6"/>
      <c r="W194" s="10"/>
      <c r="X194" s="12"/>
    </row>
    <row r="195" spans="2:24" ht="20.100000000000001" customHeight="1">
      <c r="B195" s="25" t="str">
        <f>IF(C195="","",SUBTOTAL(3,C$5:C195))</f>
        <v/>
      </c>
      <c r="C195" s="5"/>
      <c r="D195" s="10"/>
      <c r="E195" s="6"/>
      <c r="F195" s="6"/>
      <c r="G195" s="7" t="str">
        <f t="shared" si="6"/>
        <v xml:space="preserve"> </v>
      </c>
      <c r="H195" s="7" t="str">
        <f t="shared" si="7"/>
        <v xml:space="preserve"> </v>
      </c>
      <c r="I195" s="207"/>
      <c r="J195" s="207"/>
      <c r="K195" s="207"/>
      <c r="L195" s="207"/>
      <c r="M195" s="207"/>
      <c r="N195" s="207">
        <f t="shared" si="8"/>
        <v>0</v>
      </c>
      <c r="O195" s="11"/>
      <c r="P195" s="27"/>
      <c r="Q195" s="9"/>
      <c r="R195" s="9"/>
      <c r="S195" s="9"/>
      <c r="T195" s="9"/>
      <c r="U195" s="6"/>
      <c r="V195" s="6"/>
      <c r="W195" s="10"/>
      <c r="X195" s="12"/>
    </row>
    <row r="196" spans="2:24" ht="20.100000000000001" customHeight="1">
      <c r="B196" s="25" t="str">
        <f>IF(C196="","",SUBTOTAL(3,C$5:C196))</f>
        <v/>
      </c>
      <c r="C196" s="5"/>
      <c r="D196" s="10"/>
      <c r="E196" s="6"/>
      <c r="F196" s="6"/>
      <c r="G196" s="7" t="str">
        <f t="shared" si="6"/>
        <v xml:space="preserve"> </v>
      </c>
      <c r="H196" s="7" t="str">
        <f t="shared" si="7"/>
        <v xml:space="preserve"> </v>
      </c>
      <c r="I196" s="207"/>
      <c r="J196" s="207"/>
      <c r="K196" s="207"/>
      <c r="L196" s="207"/>
      <c r="M196" s="207"/>
      <c r="N196" s="207">
        <f t="shared" si="8"/>
        <v>0</v>
      </c>
      <c r="O196" s="11"/>
      <c r="P196" s="27"/>
      <c r="Q196" s="9"/>
      <c r="R196" s="9"/>
      <c r="S196" s="9"/>
      <c r="T196" s="9"/>
      <c r="U196" s="6"/>
      <c r="V196" s="6"/>
      <c r="W196" s="10"/>
      <c r="X196" s="12"/>
    </row>
    <row r="197" spans="2:24" ht="20.100000000000001" customHeight="1">
      <c r="B197" s="25" t="str">
        <f>IF(C197="","",SUBTOTAL(3,C$5:C197))</f>
        <v/>
      </c>
      <c r="C197" s="5"/>
      <c r="D197" s="10"/>
      <c r="E197" s="6"/>
      <c r="F197" s="6"/>
      <c r="G197" s="7" t="str">
        <f t="shared" si="6"/>
        <v xml:space="preserve"> </v>
      </c>
      <c r="H197" s="7" t="str">
        <f t="shared" si="7"/>
        <v xml:space="preserve"> </v>
      </c>
      <c r="I197" s="207"/>
      <c r="J197" s="207"/>
      <c r="K197" s="207"/>
      <c r="L197" s="207"/>
      <c r="M197" s="207"/>
      <c r="N197" s="207">
        <f t="shared" si="8"/>
        <v>0</v>
      </c>
      <c r="O197" s="11"/>
      <c r="P197" s="27"/>
      <c r="Q197" s="9"/>
      <c r="R197" s="9"/>
      <c r="S197" s="9"/>
      <c r="T197" s="9"/>
      <c r="U197" s="6"/>
      <c r="V197" s="6"/>
      <c r="W197" s="10"/>
      <c r="X197" s="12"/>
    </row>
    <row r="198" spans="2:24" ht="20.100000000000001" customHeight="1">
      <c r="B198" s="25" t="str">
        <f>IF(C198="","",SUBTOTAL(3,C$5:C198))</f>
        <v/>
      </c>
      <c r="C198" s="5"/>
      <c r="D198" s="10"/>
      <c r="E198" s="6"/>
      <c r="F198" s="6"/>
      <c r="G198" s="7" t="str">
        <f t="shared" ref="G198:G204" si="9">IF(C198&gt;0,980701," ")</f>
        <v xml:space="preserve"> </v>
      </c>
      <c r="H198" s="7" t="str">
        <f t="shared" ref="H198:H203" si="10">IF(C198&gt;0,990631," ")</f>
        <v xml:space="preserve"> </v>
      </c>
      <c r="I198" s="207"/>
      <c r="J198" s="207"/>
      <c r="K198" s="207"/>
      <c r="L198" s="207"/>
      <c r="M198" s="207"/>
      <c r="N198" s="207">
        <f t="shared" ref="N198:N204" si="11">M198+L198+K198+J198+I198</f>
        <v>0</v>
      </c>
      <c r="O198" s="11"/>
      <c r="P198" s="27"/>
      <c r="Q198" s="9"/>
      <c r="R198" s="9"/>
      <c r="S198" s="9"/>
      <c r="T198" s="9"/>
      <c r="U198" s="6"/>
      <c r="V198" s="6"/>
      <c r="W198" s="10"/>
      <c r="X198" s="12"/>
    </row>
    <row r="199" spans="2:24" ht="20.100000000000001" customHeight="1">
      <c r="B199" s="25" t="str">
        <f>IF(C199="","",SUBTOTAL(3,C$5:C199))</f>
        <v/>
      </c>
      <c r="C199" s="5"/>
      <c r="D199" s="10"/>
      <c r="E199" s="6"/>
      <c r="F199" s="6"/>
      <c r="G199" s="7" t="str">
        <f t="shared" si="9"/>
        <v xml:space="preserve"> </v>
      </c>
      <c r="H199" s="7" t="str">
        <f t="shared" si="10"/>
        <v xml:space="preserve"> </v>
      </c>
      <c r="I199" s="207"/>
      <c r="J199" s="207"/>
      <c r="K199" s="207"/>
      <c r="L199" s="207"/>
      <c r="M199" s="207"/>
      <c r="N199" s="207">
        <f t="shared" si="11"/>
        <v>0</v>
      </c>
      <c r="O199" s="11"/>
      <c r="P199" s="27"/>
      <c r="Q199" s="9"/>
      <c r="R199" s="9"/>
      <c r="S199" s="9"/>
      <c r="T199" s="9"/>
      <c r="U199" s="6"/>
      <c r="V199" s="6"/>
      <c r="W199" s="10"/>
      <c r="X199" s="12"/>
    </row>
    <row r="200" spans="2:24" ht="20.100000000000001" customHeight="1">
      <c r="B200" s="25" t="str">
        <f>IF(C200="","",SUBTOTAL(3,C$5:C200))</f>
        <v/>
      </c>
      <c r="C200" s="5"/>
      <c r="D200" s="10"/>
      <c r="E200" s="6"/>
      <c r="F200" s="6"/>
      <c r="G200" s="7" t="str">
        <f t="shared" si="9"/>
        <v xml:space="preserve"> </v>
      </c>
      <c r="H200" s="7" t="str">
        <f t="shared" si="10"/>
        <v xml:space="preserve"> </v>
      </c>
      <c r="I200" s="207"/>
      <c r="J200" s="207"/>
      <c r="K200" s="207"/>
      <c r="L200" s="207"/>
      <c r="M200" s="207"/>
      <c r="N200" s="207">
        <f t="shared" si="11"/>
        <v>0</v>
      </c>
      <c r="O200" s="11"/>
      <c r="P200" s="27"/>
      <c r="Q200" s="9"/>
      <c r="R200" s="9"/>
      <c r="S200" s="9"/>
      <c r="T200" s="9"/>
      <c r="U200" s="6"/>
      <c r="V200" s="6"/>
      <c r="W200" s="10"/>
      <c r="X200" s="12"/>
    </row>
    <row r="201" spans="2:24" ht="20.100000000000001" customHeight="1">
      <c r="B201" s="25" t="str">
        <f>IF(C201="","",SUBTOTAL(3,C$5:C201))</f>
        <v/>
      </c>
      <c r="C201" s="5"/>
      <c r="D201" s="10"/>
      <c r="E201" s="6"/>
      <c r="F201" s="6"/>
      <c r="G201" s="7" t="str">
        <f t="shared" si="9"/>
        <v xml:space="preserve"> </v>
      </c>
      <c r="H201" s="7" t="str">
        <f t="shared" si="10"/>
        <v xml:space="preserve"> </v>
      </c>
      <c r="I201" s="207"/>
      <c r="J201" s="207"/>
      <c r="K201" s="207"/>
      <c r="L201" s="207"/>
      <c r="M201" s="207"/>
      <c r="N201" s="207">
        <f t="shared" si="11"/>
        <v>0</v>
      </c>
      <c r="O201" s="11"/>
      <c r="P201" s="27"/>
      <c r="Q201" s="9"/>
      <c r="R201" s="9"/>
      <c r="S201" s="9"/>
      <c r="T201" s="9"/>
      <c r="U201" s="6"/>
      <c r="V201" s="6"/>
      <c r="W201" s="10"/>
      <c r="X201" s="12"/>
    </row>
    <row r="202" spans="2:24" ht="20.100000000000001" customHeight="1">
      <c r="B202" s="25" t="str">
        <f>IF(C202="","",SUBTOTAL(3,C$5:C202))</f>
        <v/>
      </c>
      <c r="C202" s="5"/>
      <c r="D202" s="10"/>
      <c r="E202" s="6"/>
      <c r="F202" s="6"/>
      <c r="G202" s="7" t="str">
        <f t="shared" si="9"/>
        <v xml:space="preserve"> </v>
      </c>
      <c r="H202" s="7" t="str">
        <f t="shared" si="10"/>
        <v xml:space="preserve"> </v>
      </c>
      <c r="I202" s="207"/>
      <c r="J202" s="207"/>
      <c r="K202" s="207"/>
      <c r="L202" s="207"/>
      <c r="M202" s="207"/>
      <c r="N202" s="207">
        <f t="shared" si="11"/>
        <v>0</v>
      </c>
      <c r="O202" s="11"/>
      <c r="P202" s="27"/>
      <c r="Q202" s="9"/>
      <c r="R202" s="9"/>
      <c r="S202" s="9"/>
      <c r="T202" s="9"/>
      <c r="U202" s="6"/>
      <c r="V202" s="6"/>
      <c r="W202" s="10"/>
      <c r="X202" s="12"/>
    </row>
    <row r="203" spans="2:24" ht="20.100000000000001" customHeight="1">
      <c r="B203" s="25" t="str">
        <f>IF(C203="","",SUBTOTAL(3,C$5:C203))</f>
        <v/>
      </c>
      <c r="C203" s="5"/>
      <c r="D203" s="10"/>
      <c r="E203" s="6"/>
      <c r="F203" s="6"/>
      <c r="G203" s="7" t="str">
        <f t="shared" si="9"/>
        <v xml:space="preserve"> </v>
      </c>
      <c r="H203" s="7" t="str">
        <f t="shared" si="10"/>
        <v xml:space="preserve"> </v>
      </c>
      <c r="I203" s="207"/>
      <c r="J203" s="207"/>
      <c r="K203" s="207"/>
      <c r="L203" s="207"/>
      <c r="M203" s="207"/>
      <c r="N203" s="207">
        <f t="shared" si="11"/>
        <v>0</v>
      </c>
      <c r="O203" s="11"/>
      <c r="P203" s="27"/>
      <c r="Q203" s="9"/>
      <c r="R203" s="9"/>
      <c r="S203" s="9"/>
      <c r="T203" s="9"/>
      <c r="U203" s="6"/>
      <c r="V203" s="6"/>
      <c r="W203" s="10"/>
      <c r="X203" s="12"/>
    </row>
    <row r="204" spans="2:24" ht="20.100000000000001" customHeight="1" thickBot="1">
      <c r="B204" s="28" t="str">
        <f>IF(C204="","",SUBTOTAL(3,C$5:C204))</f>
        <v/>
      </c>
      <c r="C204" s="29"/>
      <c r="D204" s="30"/>
      <c r="E204" s="31"/>
      <c r="F204" s="31"/>
      <c r="G204" s="7" t="str">
        <f t="shared" si="9"/>
        <v xml:space="preserve"> </v>
      </c>
      <c r="H204" s="7" t="str">
        <f t="shared" ref="H204" si="12">IF(C204&gt;0,980631," ")</f>
        <v xml:space="preserve"> </v>
      </c>
      <c r="I204" s="208"/>
      <c r="J204" s="208"/>
      <c r="K204" s="208"/>
      <c r="L204" s="208"/>
      <c r="M204" s="208"/>
      <c r="N204" s="207">
        <f t="shared" si="11"/>
        <v>0</v>
      </c>
      <c r="O204" s="32"/>
      <c r="P204" s="33"/>
      <c r="Q204" s="9"/>
      <c r="R204" s="9"/>
      <c r="S204" s="9"/>
      <c r="T204" s="9"/>
      <c r="U204" s="6"/>
      <c r="V204" s="6"/>
      <c r="W204" s="10"/>
      <c r="X204" s="12"/>
    </row>
  </sheetData>
  <sheetProtection formatCells="0" formatColumns="0" formatRows="0" sort="0" autoFilter="0" pivotTables="0"/>
  <mergeCells count="22">
    <mergeCell ref="Q3:Q4"/>
    <mergeCell ref="N3:N4"/>
    <mergeCell ref="G3:H3"/>
    <mergeCell ref="O3:P3"/>
    <mergeCell ref="Q2:X2"/>
    <mergeCell ref="T3:T4"/>
    <mergeCell ref="U3:U4"/>
    <mergeCell ref="W3:W4"/>
    <mergeCell ref="X3:X4"/>
    <mergeCell ref="R3:R4"/>
    <mergeCell ref="S3:S4"/>
    <mergeCell ref="V3:V4"/>
    <mergeCell ref="I3:I4"/>
    <mergeCell ref="J3:J4"/>
    <mergeCell ref="K3:M3"/>
    <mergeCell ref="J2:K2"/>
    <mergeCell ref="L2:M2"/>
    <mergeCell ref="B3:B4"/>
    <mergeCell ref="D3:D4"/>
    <mergeCell ref="E3:E4"/>
    <mergeCell ref="F3:F4"/>
    <mergeCell ref="C3:C4"/>
  </mergeCells>
  <dataValidations count="11">
    <dataValidation type="list" allowBlank="1" showInputMessage="1" showErrorMessage="1" error="لطفاًاز کشو ی باز شده انتخاب فرمایید." prompt="نوع استخدام مندرج در ردیف 16 آخرین حکم  درج گردد." sqref="F5:F204">
      <formula1>$A$10:$A$17</formula1>
    </dataValidation>
    <dataValidation allowBlank="1" showInputMessage="1" showErrorMessage="1" prompt="پست سازمانی مندرج در ردیف 13  آخرین حکم ثبت گردد." sqref="E5:E204"/>
    <dataValidation allowBlank="1" showInputMessage="1" showErrorMessage="1" prompt="فقط برای استخدامی های پیمانی - حق التدریس - قراردادی تطبیق یافته - قراردادی کارمعین - طرح و سرباز معلم و...بالای 80 امتیاز ثبت گردد." sqref="O5:P5"/>
    <dataValidation allowBlank="1" showInputMessage="1" showErrorMessage="1" prompt="کل کادربه ترتیب پست وبالاترین امتیاز ( اداری و آموزشی و سایرکارکنان) در یک لیست تنظیم شود." sqref="C2:D2"/>
    <dataValidation type="textLength" allowBlank="1" showInputMessage="1" showErrorMessage="1" error="کد پرسنلی 8 رقمی  ثبت گردد." prompt="دردرج کد پرسنلی دقت گردد کمتر و بیشتر از8 رقمی ثبت نمی گردد." sqref="C5:C204">
      <formula1>8</formula1>
      <formula2>8</formula2>
    </dataValidation>
    <dataValidation allowBlank="1" showInputMessage="1" showErrorMessage="1" prompt="بعد از واردکردن کد پرسنلی ردیف اتوماتیک ایجاد می شود." sqref="B5:B204"/>
    <dataValidation allowBlank="1" showInputMessage="1" showErrorMessage="1" prompt="نام مدرسه /واحد سازمانی ثبت گردد." sqref="E2"/>
    <dataValidation allowBlank="1" showInputMessage="1" showErrorMessage="1" prompt="نام منطقه / ناحیه ثبت گردد." sqref="L2:M2"/>
    <dataValidation allowBlank="1" showInputMessage="1" showErrorMessage="1" prompt="محل خدمت مندرج درابلاغ همکاردرج گردد." sqref="R5:S204"/>
    <dataValidation allowBlank="1" showInputMessage="1" showErrorMessage="1" prompt="نام و نام خانوادگی مافوق هر فردثبت گردد." sqref="T5:T204"/>
    <dataValidation allowBlank="1" showInputMessage="1" showErrorMessage="1" prompt="عنوان پست ارزشیابی کننده (مافوق فرد)ثبت گردد." sqref="U5:V204"/>
  </dataValidations>
  <printOptions horizontalCentered="1"/>
  <pageMargins left="0.19685039370078741" right="0.78740157480314965" top="0" bottom="1.7716535433070868" header="0" footer="0"/>
  <pageSetup paperSize="9" orientation="landscape" horizontalDpi="200" verticalDpi="200" r:id="rId1"/>
  <headerFooter>
    <oddFooter>&amp;C&amp;G</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B2:J12"/>
  <sheetViews>
    <sheetView rightToLeft="1" zoomScaleNormal="100" workbookViewId="0">
      <selection activeCell="J11" sqref="J11"/>
    </sheetView>
  </sheetViews>
  <sheetFormatPr defaultRowHeight="14.25"/>
  <cols>
    <col min="1" max="1" width="3.875" customWidth="1"/>
    <col min="2" max="2" width="6" style="123" customWidth="1"/>
    <col min="3" max="3" width="28.25" style="128" customWidth="1"/>
    <col min="4" max="4" width="11.625" bestFit="1" customWidth="1"/>
    <col min="5" max="5" width="10.75" bestFit="1" customWidth="1"/>
    <col min="6" max="6" width="11.875" bestFit="1" customWidth="1"/>
    <col min="7" max="7" width="7.625" bestFit="1" customWidth="1"/>
    <col min="8" max="8" width="7.375" bestFit="1" customWidth="1"/>
    <col min="9" max="9" width="7.5" bestFit="1" customWidth="1"/>
    <col min="10" max="10" width="29.375" style="128" customWidth="1"/>
  </cols>
  <sheetData>
    <row r="2" spans="2:10" ht="33.75" customHeight="1" thickBot="1">
      <c r="B2" s="722" t="s">
        <v>631</v>
      </c>
      <c r="C2" s="722"/>
      <c r="D2" s="722"/>
      <c r="E2" s="722"/>
      <c r="F2" s="722"/>
      <c r="G2" s="722"/>
      <c r="H2" s="722"/>
      <c r="I2" s="722"/>
      <c r="J2" s="722"/>
    </row>
    <row r="3" spans="2:10" ht="30" customHeight="1" thickTop="1">
      <c r="B3" s="727" t="s">
        <v>604</v>
      </c>
      <c r="C3" s="136" t="s">
        <v>606</v>
      </c>
      <c r="D3" s="725" t="s">
        <v>607</v>
      </c>
      <c r="E3" s="729" t="s">
        <v>610</v>
      </c>
      <c r="F3" s="729"/>
      <c r="G3" s="729" t="s">
        <v>612</v>
      </c>
      <c r="H3" s="729"/>
      <c r="I3" s="729"/>
      <c r="J3" s="730" t="s">
        <v>613</v>
      </c>
    </row>
    <row r="4" spans="2:10" ht="30" customHeight="1" thickBot="1">
      <c r="B4" s="728"/>
      <c r="C4" s="129" t="s">
        <v>605</v>
      </c>
      <c r="D4" s="726"/>
      <c r="E4" s="122" t="s">
        <v>608</v>
      </c>
      <c r="F4" s="122" t="s">
        <v>609</v>
      </c>
      <c r="G4" s="122" t="s">
        <v>268</v>
      </c>
      <c r="H4" s="122" t="s">
        <v>611</v>
      </c>
      <c r="I4" s="122" t="s">
        <v>270</v>
      </c>
      <c r="J4" s="731"/>
    </row>
    <row r="5" spans="2:10" ht="30" customHeight="1" thickTop="1">
      <c r="B5" s="723">
        <v>1</v>
      </c>
      <c r="C5" s="130" t="s">
        <v>614</v>
      </c>
      <c r="D5" s="121" t="s">
        <v>615</v>
      </c>
      <c r="E5" s="121" t="s">
        <v>85</v>
      </c>
      <c r="F5" s="121" t="s">
        <v>85</v>
      </c>
      <c r="G5" s="121" t="s">
        <v>85</v>
      </c>
      <c r="H5" s="121" t="s">
        <v>85</v>
      </c>
      <c r="I5" s="121" t="s">
        <v>85</v>
      </c>
      <c r="J5" s="132" t="s">
        <v>85</v>
      </c>
    </row>
    <row r="6" spans="2:10" ht="30" customHeight="1">
      <c r="B6" s="723"/>
      <c r="C6" s="131" t="s">
        <v>616</v>
      </c>
      <c r="D6" s="117" t="s">
        <v>85</v>
      </c>
      <c r="E6" s="117" t="s">
        <v>85</v>
      </c>
      <c r="F6" s="117" t="s">
        <v>617</v>
      </c>
      <c r="G6" s="117" t="s">
        <v>85</v>
      </c>
      <c r="H6" s="117" t="s">
        <v>85</v>
      </c>
      <c r="I6" s="117" t="s">
        <v>618</v>
      </c>
      <c r="J6" s="133" t="s">
        <v>85</v>
      </c>
    </row>
    <row r="7" spans="2:10" ht="30" customHeight="1">
      <c r="B7" s="723"/>
      <c r="C7" s="131" t="s">
        <v>619</v>
      </c>
      <c r="D7" s="117" t="s">
        <v>85</v>
      </c>
      <c r="E7" s="117" t="s">
        <v>617</v>
      </c>
      <c r="F7" s="117" t="s">
        <v>85</v>
      </c>
      <c r="G7" s="117" t="s">
        <v>85</v>
      </c>
      <c r="H7" s="117" t="s">
        <v>85</v>
      </c>
      <c r="I7" s="117" t="s">
        <v>85</v>
      </c>
      <c r="J7" s="133" t="s">
        <v>85</v>
      </c>
    </row>
    <row r="8" spans="2:10" ht="46.5" customHeight="1">
      <c r="B8" s="724"/>
      <c r="C8" s="126" t="s">
        <v>620</v>
      </c>
      <c r="D8" s="118" t="s">
        <v>85</v>
      </c>
      <c r="E8" s="118" t="s">
        <v>85</v>
      </c>
      <c r="F8" s="118" t="s">
        <v>85</v>
      </c>
      <c r="G8" s="118" t="s">
        <v>85</v>
      </c>
      <c r="H8" s="118" t="s">
        <v>85</v>
      </c>
      <c r="I8" s="118" t="s">
        <v>85</v>
      </c>
      <c r="J8" s="135" t="s">
        <v>621</v>
      </c>
    </row>
    <row r="9" spans="2:10" ht="30" customHeight="1">
      <c r="B9" s="124">
        <v>2</v>
      </c>
      <c r="C9" s="126" t="s">
        <v>622</v>
      </c>
      <c r="D9" s="119" t="s">
        <v>623</v>
      </c>
      <c r="E9" s="119" t="s">
        <v>624</v>
      </c>
      <c r="F9" s="119" t="s">
        <v>624</v>
      </c>
      <c r="G9" s="119" t="s">
        <v>625</v>
      </c>
      <c r="H9" s="119" t="s">
        <v>626</v>
      </c>
      <c r="I9" s="119" t="s">
        <v>627</v>
      </c>
      <c r="J9" s="135" t="s">
        <v>628</v>
      </c>
    </row>
    <row r="10" spans="2:10" ht="40.5" customHeight="1">
      <c r="B10" s="124">
        <v>3</v>
      </c>
      <c r="C10" s="126" t="s">
        <v>629</v>
      </c>
      <c r="D10" s="118" t="s">
        <v>85</v>
      </c>
      <c r="E10" s="118" t="s">
        <v>85</v>
      </c>
      <c r="F10" s="118" t="s">
        <v>85</v>
      </c>
      <c r="G10" s="118" t="s">
        <v>85</v>
      </c>
      <c r="H10" s="118" t="s">
        <v>85</v>
      </c>
      <c r="I10" s="118" t="s">
        <v>85</v>
      </c>
      <c r="J10" s="135" t="s">
        <v>4295</v>
      </c>
    </row>
    <row r="11" spans="2:10" ht="30" customHeight="1" thickBot="1">
      <c r="B11" s="125">
        <v>4</v>
      </c>
      <c r="C11" s="127" t="s">
        <v>632</v>
      </c>
      <c r="D11" s="120" t="s">
        <v>85</v>
      </c>
      <c r="E11" s="120" t="s">
        <v>85</v>
      </c>
      <c r="F11" s="120" t="s">
        <v>85</v>
      </c>
      <c r="G11" s="120" t="s">
        <v>85</v>
      </c>
      <c r="H11" s="120" t="s">
        <v>85</v>
      </c>
      <c r="I11" s="120" t="s">
        <v>85</v>
      </c>
      <c r="J11" s="134" t="s">
        <v>630</v>
      </c>
    </row>
    <row r="12" spans="2:10" ht="15" thickTop="1"/>
  </sheetData>
  <mergeCells count="7">
    <mergeCell ref="B2:J2"/>
    <mergeCell ref="B5:B8"/>
    <mergeCell ref="D3:D4"/>
    <mergeCell ref="B3:B4"/>
    <mergeCell ref="E3:F3"/>
    <mergeCell ref="G3:I3"/>
    <mergeCell ref="J3:J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G14"/>
  <sheetViews>
    <sheetView rightToLeft="1" zoomScale="85" zoomScaleNormal="85" workbookViewId="0">
      <selection activeCell="E16" sqref="E16"/>
    </sheetView>
  </sheetViews>
  <sheetFormatPr defaultRowHeight="14.25"/>
  <cols>
    <col min="1" max="1" width="3.75" customWidth="1"/>
    <col min="2" max="2" width="22.125" customWidth="1"/>
    <col min="3" max="3" width="24" customWidth="1"/>
    <col min="4" max="4" width="17.375" customWidth="1"/>
    <col min="5" max="5" width="16.875" customWidth="1"/>
    <col min="6" max="6" width="17.375" customWidth="1"/>
  </cols>
  <sheetData>
    <row r="1" spans="1:7" ht="30" customHeight="1" thickBot="1">
      <c r="A1" s="732" t="s">
        <v>4268</v>
      </c>
      <c r="B1" s="732"/>
      <c r="C1" s="732"/>
      <c r="D1" s="732"/>
      <c r="E1" s="732"/>
      <c r="F1" s="732"/>
    </row>
    <row r="2" spans="1:7" ht="24.75" customHeight="1" thickTop="1">
      <c r="A2" s="737" t="s">
        <v>604</v>
      </c>
      <c r="B2" s="735" t="s">
        <v>4228</v>
      </c>
      <c r="C2" s="735" t="s">
        <v>4227</v>
      </c>
      <c r="D2" s="735"/>
      <c r="E2" s="735"/>
      <c r="F2" s="733" t="s">
        <v>4232</v>
      </c>
      <c r="G2" s="733" t="s">
        <v>4274</v>
      </c>
    </row>
    <row r="3" spans="1:7" ht="27" customHeight="1" thickBot="1">
      <c r="A3" s="738"/>
      <c r="B3" s="736"/>
      <c r="C3" s="170" t="s">
        <v>4229</v>
      </c>
      <c r="D3" s="170" t="s">
        <v>4230</v>
      </c>
      <c r="E3" s="170" t="s">
        <v>4231</v>
      </c>
      <c r="F3" s="734"/>
      <c r="G3" s="734"/>
    </row>
    <row r="4" spans="1:7" ht="39.950000000000003" customHeight="1" thickTop="1">
      <c r="A4" s="167">
        <v>1</v>
      </c>
      <c r="B4" s="168" t="s">
        <v>4233</v>
      </c>
      <c r="C4" s="168" t="s">
        <v>4234</v>
      </c>
      <c r="D4" s="168" t="s">
        <v>4235</v>
      </c>
      <c r="E4" s="168" t="s">
        <v>4236</v>
      </c>
      <c r="F4" s="169" t="s">
        <v>4237</v>
      </c>
      <c r="G4" s="169" t="s">
        <v>4270</v>
      </c>
    </row>
    <row r="5" spans="1:7" ht="39.950000000000003" customHeight="1">
      <c r="A5" s="164">
        <v>2</v>
      </c>
      <c r="B5" s="162" t="s">
        <v>4238</v>
      </c>
      <c r="C5" s="162" t="s">
        <v>4239</v>
      </c>
      <c r="D5" s="162" t="s">
        <v>4230</v>
      </c>
      <c r="E5" s="162" t="s">
        <v>4236</v>
      </c>
      <c r="F5" s="163" t="s">
        <v>4240</v>
      </c>
      <c r="G5" s="169" t="s">
        <v>4270</v>
      </c>
    </row>
    <row r="6" spans="1:7" ht="39.950000000000003" customHeight="1">
      <c r="A6" s="164">
        <v>3</v>
      </c>
      <c r="B6" s="162" t="s">
        <v>4241</v>
      </c>
      <c r="C6" s="162" t="s">
        <v>4242</v>
      </c>
      <c r="D6" s="162" t="s">
        <v>4230</v>
      </c>
      <c r="E6" s="162" t="s">
        <v>4236</v>
      </c>
      <c r="F6" s="163" t="s">
        <v>4233</v>
      </c>
      <c r="G6" s="169" t="s">
        <v>4272</v>
      </c>
    </row>
    <row r="7" spans="1:7" ht="39.950000000000003" customHeight="1">
      <c r="A7" s="164">
        <v>4</v>
      </c>
      <c r="B7" s="162" t="s">
        <v>4243</v>
      </c>
      <c r="C7" s="162" t="s">
        <v>4239</v>
      </c>
      <c r="D7" s="162" t="s">
        <v>4230</v>
      </c>
      <c r="E7" s="162" t="s">
        <v>4236</v>
      </c>
      <c r="F7" s="163" t="s">
        <v>4244</v>
      </c>
      <c r="G7" s="169" t="s">
        <v>4271</v>
      </c>
    </row>
    <row r="8" spans="1:7" ht="39.950000000000003" customHeight="1">
      <c r="A8" s="164">
        <v>5</v>
      </c>
      <c r="B8" s="162" t="s">
        <v>4245</v>
      </c>
      <c r="C8" s="162" t="s">
        <v>4246</v>
      </c>
      <c r="D8" s="162" t="s">
        <v>4230</v>
      </c>
      <c r="E8" s="162" t="s">
        <v>4236</v>
      </c>
      <c r="F8" s="163" t="s">
        <v>4247</v>
      </c>
      <c r="G8" s="169" t="s">
        <v>4273</v>
      </c>
    </row>
    <row r="9" spans="1:7" ht="39.950000000000003" customHeight="1">
      <c r="A9" s="164">
        <v>6</v>
      </c>
      <c r="B9" s="162" t="s">
        <v>4248</v>
      </c>
      <c r="C9" s="162" t="s">
        <v>4249</v>
      </c>
      <c r="D9" s="162" t="s">
        <v>4250</v>
      </c>
      <c r="E9" s="162" t="s">
        <v>4251</v>
      </c>
      <c r="F9" s="163" t="s">
        <v>4252</v>
      </c>
      <c r="G9" s="169" t="s">
        <v>4270</v>
      </c>
    </row>
    <row r="10" spans="1:7" ht="39.950000000000003" customHeight="1">
      <c r="A10" s="164">
        <v>7</v>
      </c>
      <c r="B10" s="162" t="s">
        <v>4253</v>
      </c>
      <c r="C10" s="162" t="s">
        <v>4254</v>
      </c>
      <c r="D10" s="162" t="s">
        <v>4255</v>
      </c>
      <c r="E10" s="162" t="s">
        <v>4256</v>
      </c>
      <c r="F10" s="163" t="s">
        <v>4252</v>
      </c>
      <c r="G10" s="169" t="s">
        <v>4272</v>
      </c>
    </row>
    <row r="11" spans="1:7" ht="39.950000000000003" customHeight="1">
      <c r="A11" s="164">
        <v>8</v>
      </c>
      <c r="B11" s="162" t="s">
        <v>4257</v>
      </c>
      <c r="C11" s="162" t="s">
        <v>4258</v>
      </c>
      <c r="D11" s="162" t="s">
        <v>4259</v>
      </c>
      <c r="E11" s="162" t="s">
        <v>4260</v>
      </c>
      <c r="F11" s="163" t="s">
        <v>4261</v>
      </c>
      <c r="G11" s="169" t="s">
        <v>4269</v>
      </c>
    </row>
    <row r="12" spans="1:7" ht="39.950000000000003" customHeight="1">
      <c r="A12" s="164">
        <v>9</v>
      </c>
      <c r="B12" s="162" t="s">
        <v>4262</v>
      </c>
      <c r="C12" s="162" t="s">
        <v>4263</v>
      </c>
      <c r="D12" s="162" t="s">
        <v>4259</v>
      </c>
      <c r="E12" s="162" t="s">
        <v>4260</v>
      </c>
      <c r="F12" s="163" t="s">
        <v>4258</v>
      </c>
      <c r="G12" s="169" t="s">
        <v>4272</v>
      </c>
    </row>
    <row r="13" spans="1:7" ht="39.950000000000003" customHeight="1" thickBot="1">
      <c r="A13" s="165">
        <v>10</v>
      </c>
      <c r="B13" s="166" t="s">
        <v>4264</v>
      </c>
      <c r="C13" s="166" t="s">
        <v>4265</v>
      </c>
      <c r="D13" s="166" t="s">
        <v>4230</v>
      </c>
      <c r="E13" s="166" t="s">
        <v>4266</v>
      </c>
      <c r="F13" s="171" t="s">
        <v>4267</v>
      </c>
      <c r="G13" s="173" t="s">
        <v>4269</v>
      </c>
    </row>
    <row r="14" spans="1:7" ht="15" thickTop="1"/>
  </sheetData>
  <mergeCells count="6">
    <mergeCell ref="A1:F1"/>
    <mergeCell ref="G2:G3"/>
    <mergeCell ref="C2:E2"/>
    <mergeCell ref="F2:F3"/>
    <mergeCell ref="B2:B3"/>
    <mergeCell ref="A2:A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I18"/>
  <sheetViews>
    <sheetView rightToLeft="1" topLeftCell="A11" zoomScale="85" zoomScaleNormal="85" workbookViewId="0">
      <selection activeCell="B18" sqref="B18"/>
    </sheetView>
  </sheetViews>
  <sheetFormatPr defaultRowHeight="14.25"/>
  <cols>
    <col min="1" max="1" width="3.75" customWidth="1"/>
    <col min="2" max="9" width="11.625" customWidth="1"/>
  </cols>
  <sheetData>
    <row r="1" spans="2:9" ht="13.5" customHeight="1"/>
    <row r="2" spans="2:9" ht="37.5" customHeight="1" thickBot="1">
      <c r="B2" s="179" t="s">
        <v>4292</v>
      </c>
      <c r="C2" s="744" t="s">
        <v>4291</v>
      </c>
      <c r="D2" s="744"/>
      <c r="E2" s="744"/>
      <c r="F2" s="744"/>
      <c r="G2" s="745" t="s">
        <v>4293</v>
      </c>
      <c r="H2" s="745"/>
      <c r="I2" s="745"/>
    </row>
    <row r="3" spans="2:9" ht="24.95" customHeight="1" thickTop="1">
      <c r="B3" s="180" t="s">
        <v>4275</v>
      </c>
      <c r="C3" s="181"/>
      <c r="D3" s="182" t="s">
        <v>4277</v>
      </c>
      <c r="E3" s="181"/>
      <c r="F3" s="182" t="s">
        <v>161</v>
      </c>
      <c r="G3" s="181"/>
      <c r="H3" s="182" t="s">
        <v>272</v>
      </c>
      <c r="I3" s="183"/>
    </row>
    <row r="4" spans="2:9" ht="24.95" customHeight="1">
      <c r="B4" s="184" t="s">
        <v>4296</v>
      </c>
      <c r="C4" s="185"/>
      <c r="D4" s="187" t="s">
        <v>4297</v>
      </c>
      <c r="E4" s="739"/>
      <c r="F4" s="740"/>
      <c r="G4" s="185" t="s">
        <v>4298</v>
      </c>
      <c r="H4" s="185"/>
      <c r="I4" s="186"/>
    </row>
    <row r="5" spans="2:9" ht="24.95" customHeight="1">
      <c r="B5" s="751" t="s">
        <v>4278</v>
      </c>
      <c r="C5" s="752"/>
      <c r="D5" s="753"/>
      <c r="E5" s="753"/>
      <c r="F5" s="753"/>
      <c r="G5" s="753"/>
      <c r="H5" s="753"/>
      <c r="I5" s="754"/>
    </row>
    <row r="6" spans="2:9" ht="24.95" customHeight="1">
      <c r="B6" s="174" t="s">
        <v>4279</v>
      </c>
      <c r="C6" s="175"/>
      <c r="D6" s="175" t="s">
        <v>4280</v>
      </c>
      <c r="E6" s="175" t="s">
        <v>4281</v>
      </c>
      <c r="F6" s="175" t="s">
        <v>4282</v>
      </c>
      <c r="G6" s="175" t="s">
        <v>4283</v>
      </c>
      <c r="H6" s="175"/>
      <c r="I6" s="176"/>
    </row>
    <row r="7" spans="2:9" ht="24.95" customHeight="1">
      <c r="B7" s="755" t="s">
        <v>4284</v>
      </c>
      <c r="C7" s="756"/>
      <c r="D7" s="763"/>
      <c r="E7" s="763"/>
      <c r="F7" s="763"/>
      <c r="G7" s="763"/>
      <c r="H7" s="763"/>
      <c r="I7" s="764"/>
    </row>
    <row r="8" spans="2:9" ht="122.25" customHeight="1">
      <c r="B8" s="760"/>
      <c r="C8" s="761"/>
      <c r="D8" s="761"/>
      <c r="E8" s="761"/>
      <c r="F8" s="761"/>
      <c r="G8" s="761"/>
      <c r="H8" s="761"/>
      <c r="I8" s="762"/>
    </row>
    <row r="9" spans="2:9" ht="24.95" customHeight="1">
      <c r="B9" s="755" t="s">
        <v>4285</v>
      </c>
      <c r="C9" s="756"/>
      <c r="D9" s="749"/>
      <c r="E9" s="749"/>
      <c r="F9" s="749"/>
      <c r="G9" s="749"/>
      <c r="H9" s="749"/>
      <c r="I9" s="750"/>
    </row>
    <row r="10" spans="2:9" ht="114" customHeight="1">
      <c r="B10" s="746"/>
      <c r="C10" s="747"/>
      <c r="D10" s="747"/>
      <c r="E10" s="747"/>
      <c r="F10" s="747"/>
      <c r="G10" s="747"/>
      <c r="H10" s="747"/>
      <c r="I10" s="748"/>
    </row>
    <row r="11" spans="2:9" ht="24.95" customHeight="1">
      <c r="B11" s="755" t="s">
        <v>4286</v>
      </c>
      <c r="C11" s="756"/>
      <c r="D11" s="749"/>
      <c r="E11" s="749"/>
      <c r="F11" s="749"/>
      <c r="G11" s="749"/>
      <c r="H11" s="749"/>
      <c r="I11" s="750"/>
    </row>
    <row r="12" spans="2:9" ht="104.25" customHeight="1">
      <c r="B12" s="746"/>
      <c r="C12" s="747"/>
      <c r="D12" s="747"/>
      <c r="E12" s="747"/>
      <c r="F12" s="747"/>
      <c r="G12" s="747"/>
      <c r="H12" s="747"/>
      <c r="I12" s="748"/>
    </row>
    <row r="13" spans="2:9" ht="24.95" customHeight="1">
      <c r="B13" s="755" t="s">
        <v>4287</v>
      </c>
      <c r="C13" s="756"/>
      <c r="D13" s="756"/>
      <c r="E13" s="749"/>
      <c r="F13" s="749"/>
      <c r="G13" s="749"/>
      <c r="H13" s="749"/>
      <c r="I13" s="750"/>
    </row>
    <row r="14" spans="2:9" ht="69.75" customHeight="1">
      <c r="B14" s="746"/>
      <c r="C14" s="747"/>
      <c r="D14" s="747"/>
      <c r="E14" s="747"/>
      <c r="F14" s="747"/>
      <c r="G14" s="747"/>
      <c r="H14" s="747"/>
      <c r="I14" s="748"/>
    </row>
    <row r="15" spans="2:9" ht="29.25" customHeight="1">
      <c r="B15" s="755" t="s">
        <v>4288</v>
      </c>
      <c r="C15" s="756"/>
      <c r="D15" s="749"/>
      <c r="E15" s="749"/>
      <c r="F15" s="749"/>
      <c r="G15" s="749"/>
      <c r="H15" s="749"/>
      <c r="I15" s="750"/>
    </row>
    <row r="16" spans="2:9" ht="96" customHeight="1" thickBot="1">
      <c r="B16" s="757"/>
      <c r="C16" s="758"/>
      <c r="D16" s="758"/>
      <c r="E16" s="758"/>
      <c r="F16" s="758"/>
      <c r="G16" s="758"/>
      <c r="H16" s="758"/>
      <c r="I16" s="759"/>
    </row>
    <row r="17" spans="2:9" ht="38.25" customHeight="1" thickTop="1" thickBot="1">
      <c r="B17" s="741" t="s">
        <v>4294</v>
      </c>
      <c r="C17" s="742"/>
      <c r="D17" s="742"/>
      <c r="E17" s="743" t="s">
        <v>4290</v>
      </c>
      <c r="F17" s="743"/>
      <c r="G17" s="743"/>
      <c r="H17" s="177"/>
      <c r="I17" s="178" t="s">
        <v>4289</v>
      </c>
    </row>
    <row r="18" spans="2:9" ht="15" thickTop="1"/>
  </sheetData>
  <mergeCells count="22">
    <mergeCell ref="D7:I7"/>
    <mergeCell ref="B9:C9"/>
    <mergeCell ref="B11:C11"/>
    <mergeCell ref="D9:I9"/>
    <mergeCell ref="D11:I11"/>
    <mergeCell ref="B10:I10"/>
    <mergeCell ref="E4:F4"/>
    <mergeCell ref="B17:D17"/>
    <mergeCell ref="E17:G17"/>
    <mergeCell ref="C2:F2"/>
    <mergeCell ref="G2:I2"/>
    <mergeCell ref="B12:I12"/>
    <mergeCell ref="B14:I14"/>
    <mergeCell ref="E13:I13"/>
    <mergeCell ref="B5:C5"/>
    <mergeCell ref="D5:I5"/>
    <mergeCell ref="B13:D13"/>
    <mergeCell ref="B15:C15"/>
    <mergeCell ref="D15:I15"/>
    <mergeCell ref="B16:I16"/>
    <mergeCell ref="B8:I8"/>
    <mergeCell ref="B7:C7"/>
  </mergeCells>
  <pageMargins left="0" right="0" top="0" bottom="0"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Sheet1</vt:lpstr>
      <vt:lpstr>شرح وظایف  پیشنهادی</vt:lpstr>
      <vt:lpstr>Form6</vt:lpstr>
      <vt:lpstr>Form5</vt:lpstr>
      <vt:lpstr>Form4</vt:lpstr>
      <vt:lpstr>List</vt:lpstr>
      <vt:lpstr>کاربرد نتایج</vt:lpstr>
      <vt:lpstr>منابع ارزیابی</vt:lpstr>
      <vt:lpstr>فرم مستند سازی تجربیات </vt:lpstr>
      <vt:lpstr>'شرح وظایف  پیشنهادی'!_GoBack</vt:lpstr>
      <vt:lpstr>List!Print_Area</vt:lpstr>
      <vt:lpstr>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sayadani</dc:creator>
  <cp:lastModifiedBy>asgar2</cp:lastModifiedBy>
  <cp:lastPrinted>2018-04-11T03:51:34Z</cp:lastPrinted>
  <dcterms:created xsi:type="dcterms:W3CDTF">2017-03-14T08:22:18Z</dcterms:created>
  <dcterms:modified xsi:type="dcterms:W3CDTF">2020-07-01T08:44:47Z</dcterms:modified>
</cp:coreProperties>
</file>