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7650" windowHeight="8940" activeTab="0"/>
  </bookViews>
  <sheets>
    <sheet name="جدول 1" sheetId="1" r:id="rId1"/>
    <sheet name="جدول 1-1" sheetId="2" r:id="rId2"/>
    <sheet name="جدول2-1" sheetId="3" r:id="rId3"/>
    <sheet name="جدول 2" sheetId="4" r:id="rId4"/>
    <sheet name="جدول 1-2" sheetId="5" r:id="rId5"/>
    <sheet name="جدول 2-2" sheetId="6" r:id="rId6"/>
    <sheet name="جدول 3" sheetId="7" r:id="rId7"/>
    <sheet name="جدول 1-3" sheetId="8" r:id="rId8"/>
    <sheet name="جدول 2-3" sheetId="9" r:id="rId9"/>
    <sheet name="جدول 4" sheetId="10" r:id="rId10"/>
    <sheet name="جدول 1-4" sheetId="11" r:id="rId11"/>
    <sheet name="جدول 2-4" sheetId="12" r:id="rId12"/>
  </sheets>
  <externalReferences>
    <externalReference r:id="rId15"/>
  </externalReferences>
  <definedNames/>
  <calcPr fullCalcOnLoad="1"/>
</workbook>
</file>

<file path=xl/comments10.xml><?xml version="1.0" encoding="utf-8"?>
<comments xmlns="http://schemas.openxmlformats.org/spreadsheetml/2006/main">
  <authors>
    <author>m_khoshakhlagh</author>
  </authors>
  <commentList>
    <comment ref="J18" authorId="0">
      <text>
        <r>
          <rPr>
            <b/>
            <sz val="8"/>
            <rFont val="Tahoma"/>
            <family val="0"/>
          </rPr>
          <t>m_khoshakhlagh:</t>
        </r>
        <r>
          <rPr>
            <sz val="8"/>
            <rFont val="Tahoma"/>
            <family val="0"/>
          </rPr>
          <t xml:space="preserve">
تفاوت جمع كل هزينه هاي جدول يك از درآمدهاي سازمان
در واقع فرض شده است كه تفاوت هزينه ها از درآمد ها از محل درآمدهاي ناشي از سرمايه گذاري تامين شده است</t>
        </r>
      </text>
    </comment>
    <comment ref="N16" authorId="0">
      <text>
        <r>
          <rPr>
            <b/>
            <sz val="8"/>
            <rFont val="Tahoma"/>
            <family val="0"/>
          </rPr>
          <t>m_khoshakhlagh:</t>
        </r>
        <r>
          <rPr>
            <sz val="8"/>
            <rFont val="Tahoma"/>
            <family val="0"/>
          </rPr>
          <t xml:space="preserve">
رقم براوردي است</t>
        </r>
      </text>
    </comment>
  </commentList>
</comments>
</file>

<file path=xl/comments11.xml><?xml version="1.0" encoding="utf-8"?>
<comments xmlns="http://schemas.openxmlformats.org/spreadsheetml/2006/main">
  <authors>
    <author>m_khoshakhlagh</author>
  </authors>
  <commentList>
    <comment ref="K18" authorId="0">
      <text>
        <r>
          <rPr>
            <b/>
            <sz val="8"/>
            <rFont val="Tahoma"/>
            <family val="0"/>
          </rPr>
          <t>m_khoshakhlagh:</t>
        </r>
        <r>
          <rPr>
            <sz val="8"/>
            <rFont val="Tahoma"/>
            <family val="0"/>
          </rPr>
          <t xml:space="preserve">
تفاوت جمع كل هزينه هاي جدول يك از درآمدهاي سازمان
در واقع فرض شده است كه تفاوت هزينه ها از درآمد ها از محل درآمدهاي ناشي از سرمايه گذاري تامين شده است</t>
        </r>
      </text>
    </comment>
    <comment ref="O16" authorId="0">
      <text>
        <r>
          <rPr>
            <b/>
            <sz val="8"/>
            <rFont val="Tahoma"/>
            <family val="0"/>
          </rPr>
          <t>m_khoshakhlagh:</t>
        </r>
        <r>
          <rPr>
            <sz val="8"/>
            <rFont val="Tahoma"/>
            <family val="0"/>
          </rPr>
          <t xml:space="preserve">
رقم براوردي است</t>
        </r>
      </text>
    </comment>
  </commentList>
</comments>
</file>

<file path=xl/comments12.xml><?xml version="1.0" encoding="utf-8"?>
<comments xmlns="http://schemas.openxmlformats.org/spreadsheetml/2006/main">
  <authors>
    <author>m_khoshakhlagh</author>
  </authors>
  <commentList>
    <comment ref="K18" authorId="0">
      <text>
        <r>
          <rPr>
            <b/>
            <sz val="8"/>
            <rFont val="Tahoma"/>
            <family val="0"/>
          </rPr>
          <t>m_khoshakhlagh:</t>
        </r>
        <r>
          <rPr>
            <sz val="8"/>
            <rFont val="Tahoma"/>
            <family val="0"/>
          </rPr>
          <t xml:space="preserve">
تفاوت جمع كل هزينه هاي جدول يك از درآمدهاي سازمان
در واقع فرض شده است كه تفاوت هزينه ها از درآمد ها از محل درآمدهاي ناشي از سرمايه گذاري تامين شده است</t>
        </r>
      </text>
    </comment>
    <comment ref="O16" authorId="0">
      <text>
        <r>
          <rPr>
            <b/>
            <sz val="8"/>
            <rFont val="Tahoma"/>
            <family val="0"/>
          </rPr>
          <t>m_khoshakhlagh:</t>
        </r>
        <r>
          <rPr>
            <sz val="8"/>
            <rFont val="Tahoma"/>
            <family val="0"/>
          </rPr>
          <t xml:space="preserve">
رقم براوردي است</t>
        </r>
      </text>
    </comment>
  </commentList>
</comments>
</file>

<file path=xl/sharedStrings.xml><?xml version="1.0" encoding="utf-8"?>
<sst xmlns="http://schemas.openxmlformats.org/spreadsheetml/2006/main" count="846" uniqueCount="166">
  <si>
    <t>(ميليون ريال)</t>
  </si>
  <si>
    <t>جمع</t>
  </si>
  <si>
    <t>دنياي خارج</t>
  </si>
  <si>
    <t xml:space="preserve">بخش خصوصيHF.2          </t>
  </si>
  <si>
    <t xml:space="preserve">دولت عموميHF.1          </t>
  </si>
  <si>
    <t xml:space="preserve">    كاركردها                      عاملين تامين مالي</t>
  </si>
  <si>
    <t>موسسات غيرانتفاعي در خدمت خانوارها</t>
  </si>
  <si>
    <t xml:space="preserve"> خانوارها</t>
  </si>
  <si>
    <t>شركت‌هاي بيمه‌ تكميلي (HF.2.2)</t>
  </si>
  <si>
    <t>صندوقهاي تامين اجتماعي HF.1.2</t>
  </si>
  <si>
    <t>دولت داخلي (HF.1.1 )</t>
  </si>
  <si>
    <t>بانك‌ها</t>
  </si>
  <si>
    <t>سازمان تامين اجتماعي</t>
  </si>
  <si>
    <t>سازمان خدمات درماني</t>
  </si>
  <si>
    <t>دولت مركزي  (HF.1.1.1 )</t>
  </si>
  <si>
    <t>شركت‌هاي بيمه‌ تكميلي خصوصي</t>
  </si>
  <si>
    <t>شركت‌هاي بيمه‌ تكميلي دولتي</t>
  </si>
  <si>
    <t>صدا و سيما</t>
  </si>
  <si>
    <t>سازمان خدمات درماني صنعت نفت</t>
  </si>
  <si>
    <t>نيروهاي مسلح</t>
  </si>
  <si>
    <t>دانشگاههاي علوم پزشكي زير مجموعه وزارت بهداشت</t>
  </si>
  <si>
    <t>وزارت بهداشت و درمان</t>
  </si>
  <si>
    <t>HF.3</t>
  </si>
  <si>
    <t>HF.2.5.1</t>
  </si>
  <si>
    <t>HF.2.4</t>
  </si>
  <si>
    <t>HF.2.3</t>
  </si>
  <si>
    <t>HF.2.2.2</t>
  </si>
  <si>
    <t>HF.2.2.1</t>
  </si>
  <si>
    <t>HF.1.2.2</t>
  </si>
  <si>
    <t>HF.1.2.1</t>
  </si>
  <si>
    <t>HF.1.1.3</t>
  </si>
  <si>
    <t>HF.1.1.1.5</t>
  </si>
  <si>
    <t>HF.1.1.1.4</t>
  </si>
  <si>
    <t>HF.1.1.1.3</t>
  </si>
  <si>
    <t>HF.1.1.1.2</t>
  </si>
  <si>
    <t>HF.1.1.1.1</t>
  </si>
  <si>
    <t xml:space="preserve"> شرح</t>
  </si>
  <si>
    <t xml:space="preserve">  HC.1</t>
  </si>
  <si>
    <t xml:space="preserve"> خدمات درماني </t>
  </si>
  <si>
    <t xml:space="preserve">  HC.2</t>
  </si>
  <si>
    <t xml:space="preserve"> خدمات توانبخشي </t>
  </si>
  <si>
    <t xml:space="preserve">  HC.3</t>
  </si>
  <si>
    <t xml:space="preserve"> خدمات پرستاري بلند مدت</t>
  </si>
  <si>
    <t>HC.4</t>
  </si>
  <si>
    <t xml:space="preserve"> خدمات جانبي مراقبت پزشكي</t>
  </si>
  <si>
    <t>HC.5</t>
  </si>
  <si>
    <t xml:space="preserve"> انواع دارو و سايركالاهاي پزشكي توزيع شده به بيماران سرپايي</t>
  </si>
  <si>
    <t>HC.6</t>
  </si>
  <si>
    <t xml:space="preserve"> خدمات بهداشت عمومي و پيشگيري </t>
  </si>
  <si>
    <t>HC.7</t>
  </si>
  <si>
    <t xml:space="preserve"> مديريت سلامت و بيمه‌ي سلامت</t>
  </si>
  <si>
    <t>HC.n.s.k</t>
  </si>
  <si>
    <t>TCHE</t>
  </si>
  <si>
    <t xml:space="preserve"> كل هزينه‌ي جاري بهداشت</t>
  </si>
  <si>
    <t xml:space="preserve">HCR.1     </t>
  </si>
  <si>
    <t xml:space="preserve"> تشكيل سرمايه‌ي موسسات فراهم كننده‌ي خدمات سلامت</t>
  </si>
  <si>
    <t>THE</t>
  </si>
  <si>
    <t xml:space="preserve"> كل هزينه‌ي سلامت</t>
  </si>
  <si>
    <t xml:space="preserve">HCR.2 </t>
  </si>
  <si>
    <t>HCR.3</t>
  </si>
  <si>
    <t xml:space="preserve"> تحقيق و توسعه در زمينه سلامت</t>
  </si>
  <si>
    <t>HCR.4</t>
  </si>
  <si>
    <t xml:space="preserve"> نظارت بر مواد غذايي، آب آشاميدني و نكات بهداشتي</t>
  </si>
  <si>
    <t>HCR.5</t>
  </si>
  <si>
    <t xml:space="preserve"> بهداشت محيط </t>
  </si>
  <si>
    <t>HCR.6</t>
  </si>
  <si>
    <t xml:space="preserve"> اداره و تهيه‌ي خدمات اجتماعي بصورت كمك زندگي</t>
  </si>
  <si>
    <t>HCR.7</t>
  </si>
  <si>
    <t xml:space="preserve"> اداره و تهيه‌ي مزاياي نقدي مربوط به تامين سلامت </t>
  </si>
  <si>
    <t>HCR.n.s.k</t>
  </si>
  <si>
    <t xml:space="preserve"> ساير هزينه‌هاي سلامت كه نوع آن مشخص نيست</t>
  </si>
  <si>
    <t>GHE</t>
  </si>
  <si>
    <t xml:space="preserve"> هزينه‌هاي عمومي سلامت</t>
  </si>
  <si>
    <t>ساير هزينه ها كه بر اساس نوع كاركرد مشخص نيستند</t>
  </si>
  <si>
    <t>HP.1</t>
  </si>
  <si>
    <t xml:space="preserve"> بيمارستان‌ها</t>
  </si>
  <si>
    <t>HP.2</t>
  </si>
  <si>
    <t xml:space="preserve"> فراهم كنندگان خدمات پرستاري و تسهيلات اقامتي</t>
  </si>
  <si>
    <t>HP.3</t>
  </si>
  <si>
    <t xml:space="preserve"> فراهم كنندگان خدمات سرپايي</t>
  </si>
  <si>
    <t>HP.4</t>
  </si>
  <si>
    <t xml:space="preserve"> داروخانه‌ها و ساير خرده‌فروشان كالاهاي پزشكي</t>
  </si>
  <si>
    <t>HP.5</t>
  </si>
  <si>
    <t xml:space="preserve"> تهيه‌كنندگان و اداره كنندگان برنامه‌هاي سلامت عمومي</t>
  </si>
  <si>
    <t>HP.6</t>
  </si>
  <si>
    <t xml:space="preserve"> اداره‌ي سلامت عمومي و بيمه </t>
  </si>
  <si>
    <t>HP.7</t>
  </si>
  <si>
    <t xml:space="preserve"> ساير رشته ‌فعاليت‌ها</t>
  </si>
  <si>
    <t>HP.8</t>
  </si>
  <si>
    <t xml:space="preserve"> موسسات فراهم كننده‌ي خدمات وابسته به سلامت</t>
  </si>
  <si>
    <t>HP.n.s.k</t>
  </si>
  <si>
    <t xml:space="preserve"> جمع </t>
  </si>
  <si>
    <t xml:space="preserve">جمع </t>
  </si>
  <si>
    <t>موسسات فراهم كننده‌ي خدمات وابسته به سلامت</t>
  </si>
  <si>
    <t>ساير رشته فعاليت‌ها</t>
  </si>
  <si>
    <t>اداره‌ي سلامت عمومي و بيمه</t>
  </si>
  <si>
    <t>تهيه‌كنندگان و اداره كنندگان برنامه‌هاي سلامت</t>
  </si>
  <si>
    <t>داروخانه‌ها و ساير خرده‌فروشان  كالاهاي پزشكي</t>
  </si>
  <si>
    <t>فراهم كنندگان خدمات سرپايي</t>
  </si>
  <si>
    <t>فراهم كنندگان خدمات پرستاري و تسهيلات اقامتي</t>
  </si>
  <si>
    <t>بيمارستان‌ها</t>
  </si>
  <si>
    <t>كد ICHA</t>
  </si>
  <si>
    <t xml:space="preserve">فراهم كنندگاني كه بر اساس نوع كاركرد طبقه بندي نشده اند </t>
  </si>
  <si>
    <t>وجوه خصوصي</t>
  </si>
  <si>
    <t xml:space="preserve">وجوه عمومي  S.1  </t>
  </si>
  <si>
    <t>S.2</t>
  </si>
  <si>
    <t>ساير وجوه عمومي S.1.2</t>
  </si>
  <si>
    <t>وجوه دولت داخلي  S.1.1</t>
  </si>
  <si>
    <t>ساير وجوه خصوصي S.2.4</t>
  </si>
  <si>
    <t>وجوه موسسات غيرانتفاعي درخدمت اشخاص</t>
  </si>
  <si>
    <t>وجوه خانوار</t>
  </si>
  <si>
    <t>وجوه كارفرما</t>
  </si>
  <si>
    <t xml:space="preserve">ساير </t>
  </si>
  <si>
    <t>برگشت از دارايي ها ي نگه داشته شده توسط سازمان عمومي</t>
  </si>
  <si>
    <t>درآمد دولت مركزي</t>
  </si>
  <si>
    <t>ساير</t>
  </si>
  <si>
    <t>برگشت از دارايي ها ي نگه داشته شده توسط سازمان خصوصي</t>
  </si>
  <si>
    <t>خانوار</t>
  </si>
  <si>
    <t>كارفرما</t>
  </si>
  <si>
    <t>S.3</t>
  </si>
  <si>
    <t>S.2.4.2</t>
  </si>
  <si>
    <t>S.2.4.1</t>
  </si>
  <si>
    <t>S.2.3</t>
  </si>
  <si>
    <t>S.2.2</t>
  </si>
  <si>
    <t>S.2.1</t>
  </si>
  <si>
    <t>S.1.2.2</t>
  </si>
  <si>
    <t>S.1.2.1</t>
  </si>
  <si>
    <t>S.1.1.2</t>
  </si>
  <si>
    <t>S.1.1.1</t>
  </si>
  <si>
    <t xml:space="preserve"> ساير دستگاه‌هاي دولت مركزي</t>
  </si>
  <si>
    <t>HF.2.5.2</t>
  </si>
  <si>
    <t xml:space="preserve"> صدا و سيما</t>
  </si>
  <si>
    <t xml:space="preserve"> شهرداري</t>
  </si>
  <si>
    <t xml:space="preserve"> سازمان خدمات درماني</t>
  </si>
  <si>
    <t xml:space="preserve"> سازمان تامين اجتماعي</t>
  </si>
  <si>
    <t xml:space="preserve"> پرداخت‌هاي مستقيم</t>
  </si>
  <si>
    <t xml:space="preserve"> موسسات غير انتفاعي درخدمت خانوارها</t>
  </si>
  <si>
    <t xml:space="preserve"> بانك‌ها</t>
  </si>
  <si>
    <t xml:space="preserve">دنياي خارج </t>
  </si>
  <si>
    <t>شركت‌ها HF.2.5</t>
  </si>
  <si>
    <t>دانشگاه آزاد</t>
  </si>
  <si>
    <t>HF.1.1.1.6</t>
  </si>
  <si>
    <t>ساير شركتها</t>
  </si>
  <si>
    <t>HF.2.5.3</t>
  </si>
  <si>
    <t>شهرداري</t>
  </si>
  <si>
    <r>
      <t xml:space="preserve">كد </t>
    </r>
    <r>
      <rPr>
        <b/>
        <sz val="12"/>
        <rFont val="B Mitra"/>
        <family val="0"/>
      </rPr>
      <t>ICHA</t>
    </r>
  </si>
  <si>
    <t xml:space="preserve"> آموزش پزشكي و تعليم كاركنان سلامت    </t>
  </si>
  <si>
    <t>درآمد شهرداري</t>
  </si>
  <si>
    <t xml:space="preserve"> شركت‌هاي بيمه‌ي تكميلي دولتي</t>
  </si>
  <si>
    <t xml:space="preserve"> شركت‌هاي بيمه‌ي تكميلي خصوصي</t>
  </si>
  <si>
    <t xml:space="preserve"> ( درصد )</t>
  </si>
  <si>
    <t xml:space="preserve">  عا ملين تامين مالي              منابع تامين مالي</t>
  </si>
  <si>
    <t>جدول 2-2-    درصد مشاركت هر يك ازعاملين تامين مالي در پوشش هزينه هاي هر يك از فراهم كنندگان خدمات سلامت در سال1383</t>
  </si>
  <si>
    <t>جدول 2-3-    درصد مشاركت هر يك  از فراهم كنندگان خدمات سلامت در كاركردهاي مختلف در سال 1383</t>
  </si>
  <si>
    <t>جدول 1-4-    سهم هر يك ازعاملين تامين مالي از منابع مختلف مالي درسال 1383</t>
  </si>
  <si>
    <t>جدول 2-4-    سهم هر يك ازمنابع مالي در پوشش هزينه هاي عاملين تامين مالي درسال 1383</t>
  </si>
  <si>
    <t xml:space="preserve">ساير دستگاه‌هاي دولت مركزي  </t>
  </si>
  <si>
    <t xml:space="preserve">      كاركردها                              فراهم كنندگان </t>
  </si>
  <si>
    <r>
      <t xml:space="preserve">جدول ا </t>
    </r>
    <r>
      <rPr>
        <b/>
        <sz val="18"/>
        <rFont val="Times New Roman"/>
        <family val="1"/>
      </rPr>
      <t>–</t>
    </r>
    <r>
      <rPr>
        <b/>
        <sz val="18"/>
        <rFont val="B Mitra"/>
        <family val="0"/>
      </rPr>
      <t xml:space="preserve">   هزينه هاي ملي سلامت بر حسب نوع عاملين تامين مالي و نوع  كاركرد ( </t>
    </r>
    <r>
      <rPr>
        <b/>
        <sz val="18"/>
        <rFont val="Calibri"/>
        <family val="2"/>
      </rPr>
      <t>FA * F</t>
    </r>
    <r>
      <rPr>
        <b/>
        <sz val="18"/>
        <rFont val="B Mitra"/>
        <family val="0"/>
      </rPr>
      <t xml:space="preserve"> )</t>
    </r>
  </si>
  <si>
    <t xml:space="preserve">جدول 1-1-     درصد هزينه‌هاي انجام شده توسط هر يك ازعاملين تامين مالي بابت كاركردهاي مختلف سلامت درسال1383 </t>
  </si>
  <si>
    <t xml:space="preserve">جدول 2-1-     درصد مشاركت هر يك ازعاملين تامين مالي دركاركردهاي مختلف سلامت درسال1383 </t>
  </si>
  <si>
    <r>
      <t xml:space="preserve">جدول 2 </t>
    </r>
    <r>
      <rPr>
        <b/>
        <sz val="18"/>
        <rFont val="Times New Roman"/>
        <family val="1"/>
      </rPr>
      <t xml:space="preserve">– </t>
    </r>
    <r>
      <rPr>
        <b/>
        <sz val="18"/>
        <rFont val="B Mitra"/>
        <family val="0"/>
      </rPr>
      <t xml:space="preserve"> هزينه هاي ملي سلامت بر حسب نوع عاملين تامين مالي و نوع فراهم كننده ( </t>
    </r>
    <r>
      <rPr>
        <b/>
        <sz val="18"/>
        <rFont val="Calibri"/>
        <family val="2"/>
      </rPr>
      <t>FA * P</t>
    </r>
    <r>
      <rPr>
        <b/>
        <sz val="18"/>
        <rFont val="B Mitra"/>
        <family val="0"/>
      </rPr>
      <t xml:space="preserve"> )</t>
    </r>
  </si>
  <si>
    <t>جدول 1-2    درصد هزينه‌هاي عاملين تامين مالي بر حسب فراهم كنندگان خدمات سلامت در سال1383</t>
  </si>
  <si>
    <t>جدول 3 –   هزينه هاي ملي سلامت بر حسب نوع فراهم كننده و نوع كاركرد ( P * F )</t>
  </si>
  <si>
    <t>جدول 1-3-     درصد هزينه‌هاي فراهم كنندگان خدمات سلامت بابت كاركردهاي مختلف در سال 1383</t>
  </si>
  <si>
    <r>
      <t xml:space="preserve">جدول 4 </t>
    </r>
    <r>
      <rPr>
        <b/>
        <sz val="18"/>
        <rFont val="Times New Roman"/>
        <family val="1"/>
      </rPr>
      <t xml:space="preserve">– </t>
    </r>
    <r>
      <rPr>
        <b/>
        <sz val="18"/>
        <rFont val="B Mitra"/>
        <family val="0"/>
      </rPr>
      <t xml:space="preserve"> هزينه هاي ملي سلامت بر حسب نوع منبع تامين مالي و نوع عامل تامين مالي ( </t>
    </r>
    <r>
      <rPr>
        <b/>
        <sz val="18"/>
        <rFont val="Calibri"/>
        <family val="2"/>
      </rPr>
      <t>FS * FA</t>
    </r>
    <r>
      <rPr>
        <b/>
        <sz val="18"/>
        <rFont val="B Mitra"/>
        <family val="0"/>
      </rPr>
      <t xml:space="preserve"> )</t>
    </r>
  </si>
</sst>
</file>

<file path=xl/styles.xml><?xml version="1.0" encoding="utf-8"?>
<styleSheet xmlns="http://schemas.openxmlformats.org/spreadsheetml/2006/main">
  <numFmts count="10">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_-* #,##0.0_-;_-* #,##0.0\-;_-* &quot;-&quot;??_-;_-@_-"/>
    <numFmt numFmtId="165" formatCode="_-* #,##0_-;_-* #,##0\-;_-* &quot;-&quot;??_-;_-@_-"/>
  </numFmts>
  <fonts count="67">
    <font>
      <sz val="10"/>
      <name val="Arial"/>
      <family val="0"/>
    </font>
    <font>
      <sz val="12"/>
      <name val="B Lotus"/>
      <family val="0"/>
    </font>
    <font>
      <sz val="16"/>
      <name val="B Lotus"/>
      <family val="0"/>
    </font>
    <font>
      <sz val="16"/>
      <name val="Arial"/>
      <family val="0"/>
    </font>
    <font>
      <b/>
      <sz val="14"/>
      <name val="B Lotus"/>
      <family val="0"/>
    </font>
    <font>
      <b/>
      <sz val="16"/>
      <name val="B Lotus"/>
      <family val="0"/>
    </font>
    <font>
      <sz val="14"/>
      <name val="B Lotus"/>
      <family val="0"/>
    </font>
    <font>
      <sz val="13"/>
      <name val="B Lotus"/>
      <family val="0"/>
    </font>
    <font>
      <sz val="8"/>
      <name val="Arial"/>
      <family val="0"/>
    </font>
    <font>
      <sz val="12"/>
      <color indexed="8"/>
      <name val="B Lotus"/>
      <family val="0"/>
    </font>
    <font>
      <sz val="13"/>
      <color indexed="8"/>
      <name val="B Lotus"/>
      <family val="0"/>
    </font>
    <font>
      <b/>
      <sz val="8"/>
      <name val="Tahoma"/>
      <family val="0"/>
    </font>
    <font>
      <sz val="8"/>
      <name val="Tahoma"/>
      <family val="0"/>
    </font>
    <font>
      <b/>
      <sz val="14"/>
      <name val="B Mitra"/>
      <family val="0"/>
    </font>
    <font>
      <sz val="14"/>
      <name val="B Mitra"/>
      <family val="0"/>
    </font>
    <font>
      <sz val="10"/>
      <name val="B Mitra"/>
      <family val="0"/>
    </font>
    <font>
      <sz val="16"/>
      <name val="B Mitra"/>
      <family val="0"/>
    </font>
    <font>
      <b/>
      <sz val="12"/>
      <name val="B Mitra"/>
      <family val="0"/>
    </font>
    <font>
      <b/>
      <sz val="16"/>
      <name val="B Mitra"/>
      <family val="0"/>
    </font>
    <font>
      <sz val="15"/>
      <name val="B Mitra"/>
      <family val="0"/>
    </font>
    <font>
      <b/>
      <sz val="10"/>
      <name val="B Lotus"/>
      <family val="0"/>
    </font>
    <font>
      <sz val="15"/>
      <name val="Arial"/>
      <family val="0"/>
    </font>
    <font>
      <sz val="15"/>
      <name val="B Lotus"/>
      <family val="0"/>
    </font>
    <font>
      <u val="single"/>
      <sz val="10"/>
      <color indexed="12"/>
      <name val="Arial"/>
      <family val="0"/>
    </font>
    <font>
      <u val="single"/>
      <sz val="10"/>
      <color indexed="36"/>
      <name val="Arial"/>
      <family val="0"/>
    </font>
    <font>
      <b/>
      <sz val="10"/>
      <name val="B Mitra"/>
      <family val="0"/>
    </font>
    <font>
      <b/>
      <sz val="12"/>
      <name val="B Lotus"/>
      <family val="0"/>
    </font>
    <font>
      <b/>
      <sz val="18"/>
      <name val="B Mitra"/>
      <family val="0"/>
    </font>
    <font>
      <b/>
      <sz val="18"/>
      <name val="Times New Roman"/>
      <family val="1"/>
    </font>
    <font>
      <b/>
      <sz val="18"/>
      <name val="Calibri"/>
      <family val="2"/>
    </font>
    <font>
      <b/>
      <sz val="15"/>
      <name val="B Mitra"/>
      <family val="0"/>
    </font>
    <font>
      <b/>
      <sz val="18"/>
      <name val="B Lotu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style="thin"/>
      <top style="medium"/>
      <bottom>
        <color indexed="63"/>
      </bottom>
    </border>
    <border>
      <left style="thin"/>
      <right style="medium"/>
      <top>
        <color indexed="63"/>
      </top>
      <bottom style="medium"/>
    </border>
    <border>
      <left style="medium"/>
      <right style="medium"/>
      <top style="medium"/>
      <bottom style="medium"/>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thin"/>
      <bottom>
        <color indexed="63"/>
      </bottom>
    </border>
    <border>
      <left>
        <color indexed="63"/>
      </left>
      <right style="thin"/>
      <top style="medium"/>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90">
    <xf numFmtId="0" fontId="0" fillId="0" borderId="0" xfId="0" applyAlignment="1">
      <alignment/>
    </xf>
    <xf numFmtId="3" fontId="1" fillId="0" borderId="0" xfId="0" applyNumberFormat="1" applyFont="1" applyAlignment="1">
      <alignment horizontal="center"/>
    </xf>
    <xf numFmtId="3" fontId="2" fillId="0" borderId="0" xfId="0" applyNumberFormat="1" applyFont="1" applyBorder="1" applyAlignment="1">
      <alignment horizontal="center" vertical="center"/>
    </xf>
    <xf numFmtId="3" fontId="3" fillId="0" borderId="0" xfId="0" applyNumberFormat="1" applyFont="1" applyBorder="1" applyAlignment="1">
      <alignment horizontal="center" vertical="center"/>
    </xf>
    <xf numFmtId="3" fontId="1" fillId="0" borderId="10" xfId="0" applyNumberFormat="1" applyFont="1" applyBorder="1" applyAlignment="1">
      <alignment horizontal="center" vertical="center" wrapText="1"/>
    </xf>
    <xf numFmtId="3" fontId="6" fillId="0" borderId="0" xfId="0" applyNumberFormat="1" applyFont="1" applyBorder="1" applyAlignment="1">
      <alignment horizontal="center"/>
    </xf>
    <xf numFmtId="3" fontId="6" fillId="0" borderId="0" xfId="0" applyNumberFormat="1" applyFont="1" applyAlignment="1">
      <alignment horizontal="right"/>
    </xf>
    <xf numFmtId="3" fontId="6" fillId="0" borderId="0" xfId="0" applyNumberFormat="1" applyFont="1" applyBorder="1" applyAlignment="1">
      <alignment horizontal="center" vertical="center"/>
    </xf>
    <xf numFmtId="3" fontId="6" fillId="0" borderId="0" xfId="0" applyNumberFormat="1" applyFont="1" applyBorder="1" applyAlignment="1">
      <alignment horizontal="justify" vertical="center"/>
    </xf>
    <xf numFmtId="3" fontId="0" fillId="0" borderId="0" xfId="0" applyNumberFormat="1" applyBorder="1" applyAlignment="1">
      <alignment horizontal="justify" vertical="center"/>
    </xf>
    <xf numFmtId="3" fontId="1" fillId="0" borderId="11" xfId="0" applyNumberFormat="1" applyFont="1" applyBorder="1" applyAlignment="1">
      <alignment horizontal="center" vertical="center" wrapText="1"/>
    </xf>
    <xf numFmtId="3" fontId="1" fillId="33" borderId="12"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1" fillId="0" borderId="0" xfId="0" applyNumberFormat="1" applyFont="1" applyAlignment="1">
      <alignment horizontal="center" vertical="center"/>
    </xf>
    <xf numFmtId="3" fontId="1" fillId="0" borderId="13" xfId="0" applyNumberFormat="1" applyFont="1" applyBorder="1" applyAlignment="1">
      <alignment horizontal="center" vertical="center"/>
    </xf>
    <xf numFmtId="3" fontId="6" fillId="0" borderId="0" xfId="0" applyNumberFormat="1" applyFont="1" applyAlignment="1">
      <alignment horizontal="center"/>
    </xf>
    <xf numFmtId="43" fontId="0" fillId="0" borderId="0" xfId="42" applyFont="1" applyAlignment="1">
      <alignment/>
    </xf>
    <xf numFmtId="3" fontId="5" fillId="0" borderId="0" xfId="0" applyNumberFormat="1" applyFont="1" applyFill="1" applyBorder="1" applyAlignment="1">
      <alignment horizontal="center" vertical="center"/>
    </xf>
    <xf numFmtId="3" fontId="16" fillId="0" borderId="0" xfId="0" applyNumberFormat="1" applyFont="1" applyBorder="1" applyAlignment="1">
      <alignment horizontal="center" vertical="center"/>
    </xf>
    <xf numFmtId="1" fontId="15" fillId="0" borderId="0" xfId="0" applyNumberFormat="1" applyFont="1" applyBorder="1" applyAlignment="1">
      <alignment horizontal="center" vertical="center"/>
    </xf>
    <xf numFmtId="1" fontId="15" fillId="0" borderId="0" xfId="0" applyNumberFormat="1" applyFont="1" applyAlignment="1">
      <alignment horizontal="center" vertical="center"/>
    </xf>
    <xf numFmtId="0" fontId="15" fillId="0" borderId="0" xfId="0" applyFont="1" applyBorder="1" applyAlignment="1">
      <alignment horizontal="center" vertical="center"/>
    </xf>
    <xf numFmtId="3" fontId="19" fillId="0" borderId="0" xfId="0" applyNumberFormat="1" applyFont="1" applyBorder="1" applyAlignment="1">
      <alignment/>
    </xf>
    <xf numFmtId="3" fontId="19" fillId="0" borderId="0" xfId="0" applyNumberFormat="1" applyFont="1" applyBorder="1" applyAlignment="1">
      <alignment horizontal="center" vertical="center"/>
    </xf>
    <xf numFmtId="3" fontId="14" fillId="0" borderId="0" xfId="0" applyNumberFormat="1" applyFont="1" applyAlignment="1">
      <alignment horizontal="center" vertical="center"/>
    </xf>
    <xf numFmtId="3" fontId="13" fillId="0" borderId="14" xfId="0" applyNumberFormat="1" applyFont="1" applyBorder="1" applyAlignment="1">
      <alignment horizontal="right"/>
    </xf>
    <xf numFmtId="1" fontId="0" fillId="0" borderId="0" xfId="0" applyNumberFormat="1" applyBorder="1" applyAlignment="1">
      <alignment horizontal="center" vertical="center"/>
    </xf>
    <xf numFmtId="1" fontId="0" fillId="0" borderId="0" xfId="0" applyNumberFormat="1" applyAlignment="1">
      <alignment horizontal="center" vertical="center"/>
    </xf>
    <xf numFmtId="0" fontId="0" fillId="0" borderId="0" xfId="0" applyBorder="1" applyAlignment="1">
      <alignment horizontal="center" vertical="center"/>
    </xf>
    <xf numFmtId="3" fontId="21" fillId="0" borderId="0" xfId="0" applyNumberFormat="1" applyFont="1" applyBorder="1" applyAlignment="1">
      <alignment/>
    </xf>
    <xf numFmtId="3" fontId="22" fillId="0" borderId="0" xfId="0" applyNumberFormat="1" applyFont="1" applyBorder="1" applyAlignment="1">
      <alignment horizontal="center" vertical="center"/>
    </xf>
    <xf numFmtId="3" fontId="21" fillId="0" borderId="0" xfId="0" applyNumberFormat="1" applyFont="1" applyBorder="1" applyAlignment="1">
      <alignment horizontal="center" vertical="center"/>
    </xf>
    <xf numFmtId="3" fontId="7" fillId="0" borderId="10"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6" fillId="0" borderId="12" xfId="0" applyNumberFormat="1" applyFont="1" applyFill="1" applyBorder="1" applyAlignment="1">
      <alignment horizontal="center" vertical="center" wrapText="1"/>
    </xf>
    <xf numFmtId="3" fontId="5" fillId="0" borderId="0" xfId="0" applyNumberFormat="1" applyFont="1" applyBorder="1" applyAlignment="1">
      <alignment horizontal="center" vertical="center"/>
    </xf>
    <xf numFmtId="3" fontId="9" fillId="0" borderId="16"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164" fontId="4" fillId="0" borderId="0" xfId="42" applyNumberFormat="1" applyFont="1" applyBorder="1" applyAlignment="1">
      <alignment horizontal="center" vertical="center"/>
    </xf>
    <xf numFmtId="0" fontId="0" fillId="0" borderId="0" xfId="0" applyBorder="1" applyAlignment="1">
      <alignment/>
    </xf>
    <xf numFmtId="3" fontId="1" fillId="0" borderId="15" xfId="0" applyNumberFormat="1" applyFont="1" applyBorder="1" applyAlignment="1">
      <alignment horizontal="center"/>
    </xf>
    <xf numFmtId="3" fontId="17" fillId="0" borderId="18" xfId="0" applyNumberFormat="1" applyFont="1" applyBorder="1" applyAlignment="1">
      <alignment horizontal="center" vertical="center"/>
    </xf>
    <xf numFmtId="3" fontId="16" fillId="0" borderId="19" xfId="0" applyNumberFormat="1" applyFont="1" applyBorder="1" applyAlignment="1">
      <alignment horizontal="center" vertical="center"/>
    </xf>
    <xf numFmtId="3" fontId="17" fillId="0" borderId="20" xfId="0" applyNumberFormat="1" applyFont="1" applyBorder="1" applyAlignment="1">
      <alignment horizontal="center" vertical="center"/>
    </xf>
    <xf numFmtId="3" fontId="17" fillId="0" borderId="20" xfId="0" applyNumberFormat="1" applyFont="1" applyBorder="1" applyAlignment="1">
      <alignment horizontal="center" vertical="center" wrapText="1"/>
    </xf>
    <xf numFmtId="3" fontId="17" fillId="0" borderId="21" xfId="0" applyNumberFormat="1" applyFont="1" applyBorder="1" applyAlignment="1">
      <alignment horizontal="center" vertical="center" wrapText="1"/>
    </xf>
    <xf numFmtId="3" fontId="13" fillId="0" borderId="22" xfId="0" applyNumberFormat="1"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3" fontId="13" fillId="0" borderId="19" xfId="0" applyNumberFormat="1" applyFont="1" applyBorder="1" applyAlignment="1">
      <alignment horizontal="center" vertical="center" wrapText="1"/>
    </xf>
    <xf numFmtId="3" fontId="13" fillId="0" borderId="25" xfId="0" applyNumberFormat="1" applyFont="1" applyBorder="1" applyAlignment="1">
      <alignment horizontal="center" vertical="center" wrapText="1"/>
    </xf>
    <xf numFmtId="3" fontId="13" fillId="0" borderId="20" xfId="0" applyNumberFormat="1" applyFont="1" applyBorder="1" applyAlignment="1">
      <alignment horizontal="center" vertical="center" wrapText="1"/>
    </xf>
    <xf numFmtId="3" fontId="13" fillId="0" borderId="21" xfId="0" applyNumberFormat="1" applyFont="1" applyBorder="1" applyAlignment="1">
      <alignment horizontal="center" vertical="center" wrapText="1"/>
    </xf>
    <xf numFmtId="3" fontId="13" fillId="0" borderId="26" xfId="0" applyNumberFormat="1" applyFont="1" applyBorder="1" applyAlignment="1">
      <alignment horizontal="right" vertical="center" wrapText="1"/>
    </xf>
    <xf numFmtId="3" fontId="13" fillId="0" borderId="14" xfId="0" applyNumberFormat="1" applyFont="1" applyBorder="1" applyAlignment="1">
      <alignment horizontal="right" vertical="center" wrapText="1"/>
    </xf>
    <xf numFmtId="0" fontId="13" fillId="0" borderId="27" xfId="0" applyFont="1" applyBorder="1" applyAlignment="1">
      <alignment horizontal="center" vertical="center" wrapText="1"/>
    </xf>
    <xf numFmtId="3" fontId="13" fillId="0" borderId="27" xfId="0" applyNumberFormat="1" applyFont="1" applyBorder="1" applyAlignment="1">
      <alignment horizontal="center" vertical="center" wrapText="1"/>
    </xf>
    <xf numFmtId="3" fontId="26" fillId="0" borderId="0" xfId="0" applyNumberFormat="1" applyFont="1" applyBorder="1" applyAlignment="1">
      <alignment horizontal="center"/>
    </xf>
    <xf numFmtId="3" fontId="26" fillId="0" borderId="15" xfId="0" applyNumberFormat="1" applyFont="1" applyBorder="1" applyAlignment="1">
      <alignment horizontal="center"/>
    </xf>
    <xf numFmtId="3" fontId="26" fillId="0" borderId="28" xfId="0" applyNumberFormat="1" applyFont="1" applyBorder="1" applyAlignment="1">
      <alignment horizontal="center"/>
    </xf>
    <xf numFmtId="3" fontId="26" fillId="0" borderId="18" xfId="0" applyNumberFormat="1" applyFont="1" applyBorder="1" applyAlignment="1">
      <alignment horizontal="center"/>
    </xf>
    <xf numFmtId="3" fontId="26" fillId="0" borderId="29" xfId="0" applyNumberFormat="1" applyFont="1" applyBorder="1" applyAlignment="1">
      <alignment horizontal="center"/>
    </xf>
    <xf numFmtId="3" fontId="27" fillId="0" borderId="0" xfId="0" applyNumberFormat="1" applyFont="1" applyAlignment="1">
      <alignment horizontal="center"/>
    </xf>
    <xf numFmtId="0" fontId="27" fillId="0" borderId="0" xfId="0" applyFont="1" applyAlignment="1">
      <alignment/>
    </xf>
    <xf numFmtId="1" fontId="27" fillId="0" borderId="0" xfId="0" applyNumberFormat="1" applyFont="1" applyAlignment="1">
      <alignment horizontal="center" vertical="center"/>
    </xf>
    <xf numFmtId="3" fontId="13" fillId="0" borderId="30" xfId="0" applyNumberFormat="1" applyFont="1" applyBorder="1" applyAlignment="1">
      <alignment horizontal="right" vertical="center" wrapText="1"/>
    </xf>
    <xf numFmtId="3" fontId="13" fillId="0" borderId="31" xfId="0" applyNumberFormat="1" applyFont="1" applyBorder="1" applyAlignment="1">
      <alignment horizontal="right" vertical="center" wrapText="1"/>
    </xf>
    <xf numFmtId="3" fontId="30" fillId="0" borderId="31" xfId="0" applyNumberFormat="1" applyFont="1" applyBorder="1" applyAlignment="1">
      <alignment horizontal="right" vertical="center" wrapText="1"/>
    </xf>
    <xf numFmtId="3" fontId="13" fillId="0" borderId="32" xfId="0" applyNumberFormat="1" applyFont="1" applyBorder="1" applyAlignment="1">
      <alignment horizontal="right" vertical="center" wrapText="1"/>
    </xf>
    <xf numFmtId="3" fontId="18" fillId="0" borderId="33" xfId="0" applyNumberFormat="1" applyFont="1" applyBorder="1" applyAlignment="1">
      <alignment horizontal="right" vertical="center" wrapText="1"/>
    </xf>
    <xf numFmtId="3" fontId="31" fillId="0" borderId="34" xfId="0" applyNumberFormat="1" applyFont="1" applyBorder="1" applyAlignment="1">
      <alignment horizontal="center" vertical="center"/>
    </xf>
    <xf numFmtId="3" fontId="31" fillId="0" borderId="35" xfId="0" applyNumberFormat="1" applyFont="1" applyBorder="1" applyAlignment="1">
      <alignment horizontal="center" vertical="center"/>
    </xf>
    <xf numFmtId="3" fontId="31" fillId="0" borderId="36" xfId="0" applyNumberFormat="1" applyFont="1" applyBorder="1" applyAlignment="1">
      <alignment horizontal="center" vertical="center"/>
    </xf>
    <xf numFmtId="3" fontId="31" fillId="0" borderId="37" xfId="0" applyNumberFormat="1" applyFont="1" applyBorder="1" applyAlignment="1">
      <alignment horizontal="center" vertical="center"/>
    </xf>
    <xf numFmtId="3" fontId="31" fillId="0" borderId="38" xfId="0" applyNumberFormat="1" applyFont="1" applyBorder="1" applyAlignment="1">
      <alignment horizontal="center" vertical="center"/>
    </xf>
    <xf numFmtId="3" fontId="31" fillId="0" borderId="31" xfId="0" applyNumberFormat="1" applyFont="1" applyBorder="1" applyAlignment="1">
      <alignment horizontal="center" vertical="center"/>
    </xf>
    <xf numFmtId="3" fontId="31" fillId="0" borderId="13" xfId="0" applyNumberFormat="1" applyFont="1" applyBorder="1" applyAlignment="1">
      <alignment horizontal="center" vertical="center"/>
    </xf>
    <xf numFmtId="3" fontId="31" fillId="0" borderId="39" xfId="0" applyNumberFormat="1" applyFont="1" applyBorder="1" applyAlignment="1">
      <alignment horizontal="center" vertical="center"/>
    </xf>
    <xf numFmtId="3" fontId="31" fillId="0" borderId="14" xfId="0" applyNumberFormat="1" applyFont="1" applyBorder="1" applyAlignment="1">
      <alignment horizontal="center" vertical="center"/>
    </xf>
    <xf numFmtId="3" fontId="27" fillId="0" borderId="0" xfId="0" applyNumberFormat="1" applyFont="1" applyAlignment="1">
      <alignment horizontal="right" vertical="center"/>
    </xf>
    <xf numFmtId="3" fontId="13" fillId="0" borderId="33" xfId="0" applyNumberFormat="1" applyFont="1" applyBorder="1" applyAlignment="1">
      <alignment horizontal="right" vertical="center" wrapText="1"/>
    </xf>
    <xf numFmtId="164" fontId="31" fillId="0" borderId="34" xfId="42" applyNumberFormat="1" applyFont="1" applyBorder="1" applyAlignment="1">
      <alignment horizontal="center" vertical="center"/>
    </xf>
    <xf numFmtId="165" fontId="31" fillId="0" borderId="35" xfId="42" applyNumberFormat="1" applyFont="1" applyBorder="1" applyAlignment="1">
      <alignment horizontal="center" vertical="center"/>
    </xf>
    <xf numFmtId="165" fontId="31" fillId="0" borderId="36" xfId="42" applyNumberFormat="1" applyFont="1" applyBorder="1" applyAlignment="1">
      <alignment horizontal="center" vertical="center"/>
    </xf>
    <xf numFmtId="164" fontId="31" fillId="0" borderId="37" xfId="42" applyNumberFormat="1" applyFont="1" applyBorder="1" applyAlignment="1">
      <alignment horizontal="center" vertical="center"/>
    </xf>
    <xf numFmtId="165" fontId="31" fillId="0" borderId="38" xfId="42" applyNumberFormat="1" applyFont="1" applyBorder="1" applyAlignment="1">
      <alignment horizontal="center" vertical="center"/>
    </xf>
    <xf numFmtId="165" fontId="31" fillId="0" borderId="31" xfId="42" applyNumberFormat="1" applyFont="1" applyBorder="1" applyAlignment="1">
      <alignment horizontal="center" vertical="center"/>
    </xf>
    <xf numFmtId="165" fontId="31" fillId="0" borderId="13" xfId="42" applyNumberFormat="1" applyFont="1" applyBorder="1" applyAlignment="1">
      <alignment horizontal="center" vertical="center"/>
    </xf>
    <xf numFmtId="165" fontId="31" fillId="0" borderId="39" xfId="42" applyNumberFormat="1" applyFont="1" applyBorder="1" applyAlignment="1">
      <alignment horizontal="center" vertical="center"/>
    </xf>
    <xf numFmtId="165" fontId="31" fillId="0" borderId="14" xfId="42" applyNumberFormat="1" applyFont="1" applyBorder="1" applyAlignment="1">
      <alignment horizontal="center" vertical="center"/>
    </xf>
    <xf numFmtId="165" fontId="31" fillId="0" borderId="34" xfId="42" applyNumberFormat="1" applyFont="1" applyBorder="1" applyAlignment="1">
      <alignment horizontal="center" vertical="center"/>
    </xf>
    <xf numFmtId="165" fontId="31" fillId="0" borderId="37" xfId="42" applyNumberFormat="1" applyFont="1" applyBorder="1" applyAlignment="1">
      <alignment horizontal="center" vertical="center"/>
    </xf>
    <xf numFmtId="3" fontId="27" fillId="0" borderId="0" xfId="0" applyNumberFormat="1" applyFont="1" applyAlignment="1">
      <alignment horizontal="right"/>
    </xf>
    <xf numFmtId="3" fontId="27" fillId="0" borderId="0" xfId="0" applyNumberFormat="1" applyFont="1" applyAlignment="1">
      <alignment horizontal="center" vertical="center"/>
    </xf>
    <xf numFmtId="3" fontId="31" fillId="0" borderId="34" xfId="0" applyNumberFormat="1" applyFont="1" applyBorder="1" applyAlignment="1">
      <alignment horizontal="center"/>
    </xf>
    <xf numFmtId="3" fontId="31" fillId="0" borderId="37" xfId="0" applyNumberFormat="1" applyFont="1" applyBorder="1" applyAlignment="1">
      <alignment horizontal="center"/>
    </xf>
    <xf numFmtId="3" fontId="31" fillId="0" borderId="13" xfId="0" applyNumberFormat="1" applyFont="1" applyBorder="1" applyAlignment="1">
      <alignment horizontal="center"/>
    </xf>
    <xf numFmtId="3" fontId="31" fillId="0" borderId="39" xfId="0" applyNumberFormat="1" applyFont="1" applyBorder="1" applyAlignment="1">
      <alignment horizontal="center"/>
    </xf>
    <xf numFmtId="3" fontId="31" fillId="0" borderId="14" xfId="0" applyNumberFormat="1" applyFont="1" applyBorder="1" applyAlignment="1">
      <alignment horizontal="center"/>
    </xf>
    <xf numFmtId="3" fontId="13" fillId="0" borderId="40" xfId="0" applyNumberFormat="1" applyFont="1" applyBorder="1" applyAlignment="1">
      <alignment horizontal="right"/>
    </xf>
    <xf numFmtId="3" fontId="13" fillId="0" borderId="41" xfId="0" applyNumberFormat="1" applyFont="1" applyBorder="1" applyAlignment="1">
      <alignment horizontal="right"/>
    </xf>
    <xf numFmtId="3" fontId="13" fillId="0" borderId="42" xfId="0" applyNumberFormat="1" applyFont="1" applyBorder="1" applyAlignment="1">
      <alignment horizontal="right" vertical="center" wrapText="1"/>
    </xf>
    <xf numFmtId="3" fontId="13" fillId="0" borderId="42" xfId="0" applyNumberFormat="1" applyFont="1" applyBorder="1" applyAlignment="1">
      <alignment horizontal="right"/>
    </xf>
    <xf numFmtId="3" fontId="18" fillId="0" borderId="43" xfId="0" applyNumberFormat="1" applyFont="1" applyBorder="1" applyAlignment="1">
      <alignment horizontal="right" vertical="center" wrapText="1"/>
    </xf>
    <xf numFmtId="3" fontId="1" fillId="33" borderId="44" xfId="0" applyNumberFormat="1" applyFont="1" applyFill="1" applyBorder="1" applyAlignment="1">
      <alignment horizontal="center" vertical="center" wrapText="1"/>
    </xf>
    <xf numFmtId="3" fontId="20" fillId="0" borderId="45" xfId="0" applyNumberFormat="1" applyFont="1" applyBorder="1" applyAlignment="1">
      <alignment horizontal="center" vertical="center" wrapText="1"/>
    </xf>
    <xf numFmtId="3" fontId="20" fillId="0" borderId="46" xfId="0" applyNumberFormat="1" applyFont="1" applyBorder="1" applyAlignment="1">
      <alignment horizontal="center" vertical="center" wrapText="1"/>
    </xf>
    <xf numFmtId="3" fontId="20" fillId="0" borderId="46" xfId="0" applyNumberFormat="1" applyFont="1" applyBorder="1" applyAlignment="1">
      <alignment horizontal="center" vertical="center"/>
    </xf>
    <xf numFmtId="3" fontId="20" fillId="0" borderId="47" xfId="0" applyNumberFormat="1" applyFont="1" applyBorder="1" applyAlignment="1">
      <alignment horizontal="center" vertical="center"/>
    </xf>
    <xf numFmtId="164" fontId="31" fillId="0" borderId="34" xfId="42" applyNumberFormat="1" applyFont="1" applyBorder="1" applyAlignment="1">
      <alignment horizontal="center"/>
    </xf>
    <xf numFmtId="165" fontId="31" fillId="0" borderId="35" xfId="42" applyNumberFormat="1" applyFont="1" applyBorder="1" applyAlignment="1">
      <alignment horizontal="center"/>
    </xf>
    <xf numFmtId="165" fontId="31" fillId="0" borderId="36" xfId="42" applyNumberFormat="1" applyFont="1" applyBorder="1" applyAlignment="1">
      <alignment horizontal="center"/>
    </xf>
    <xf numFmtId="164" fontId="31" fillId="0" borderId="37" xfId="42" applyNumberFormat="1" applyFont="1" applyBorder="1" applyAlignment="1">
      <alignment horizontal="center"/>
    </xf>
    <xf numFmtId="165" fontId="31" fillId="0" borderId="38" xfId="42" applyNumberFormat="1" applyFont="1" applyBorder="1" applyAlignment="1">
      <alignment horizontal="center"/>
    </xf>
    <xf numFmtId="165" fontId="31" fillId="0" borderId="31" xfId="42" applyNumberFormat="1" applyFont="1" applyBorder="1" applyAlignment="1">
      <alignment horizontal="center"/>
    </xf>
    <xf numFmtId="3" fontId="31" fillId="0" borderId="35" xfId="0" applyNumberFormat="1" applyFont="1" applyBorder="1" applyAlignment="1">
      <alignment horizontal="center"/>
    </xf>
    <xf numFmtId="3" fontId="31" fillId="0" borderId="36" xfId="0" applyNumberFormat="1" applyFont="1" applyBorder="1" applyAlignment="1">
      <alignment horizontal="center"/>
    </xf>
    <xf numFmtId="3" fontId="31" fillId="0" borderId="38" xfId="0" applyNumberFormat="1" applyFont="1" applyBorder="1" applyAlignment="1">
      <alignment horizontal="center"/>
    </xf>
    <xf numFmtId="3" fontId="31" fillId="0" borderId="31" xfId="0" applyNumberFormat="1" applyFont="1" applyBorder="1" applyAlignment="1">
      <alignment horizontal="center"/>
    </xf>
    <xf numFmtId="165" fontId="31" fillId="0" borderId="39" xfId="42" applyNumberFormat="1" applyFont="1" applyBorder="1" applyAlignment="1">
      <alignment horizontal="center"/>
    </xf>
    <xf numFmtId="165" fontId="31" fillId="0" borderId="14" xfId="42" applyNumberFormat="1" applyFont="1" applyBorder="1" applyAlignment="1">
      <alignment horizontal="center"/>
    </xf>
    <xf numFmtId="3" fontId="31" fillId="0" borderId="48" xfId="0" applyNumberFormat="1" applyFont="1" applyBorder="1" applyAlignment="1">
      <alignment horizontal="center"/>
    </xf>
    <xf numFmtId="3" fontId="31" fillId="0" borderId="49" xfId="0" applyNumberFormat="1" applyFont="1" applyBorder="1" applyAlignment="1">
      <alignment horizontal="center"/>
    </xf>
    <xf numFmtId="3" fontId="13" fillId="0" borderId="50" xfId="0" applyNumberFormat="1"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3" fontId="13" fillId="0" borderId="53" xfId="0" applyNumberFormat="1"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3" fontId="13" fillId="0" borderId="36" xfId="0" applyNumberFormat="1" applyFont="1" applyBorder="1" applyAlignment="1">
      <alignment horizontal="center" vertical="center"/>
    </xf>
    <xf numFmtId="0" fontId="13" fillId="0" borderId="32" xfId="0" applyFont="1" applyBorder="1" applyAlignment="1">
      <alignment horizontal="center" vertical="center"/>
    </xf>
    <xf numFmtId="3" fontId="13" fillId="0" borderId="35"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55" xfId="0" applyFont="1" applyBorder="1" applyAlignment="1">
      <alignment horizontal="center"/>
    </xf>
    <xf numFmtId="0" fontId="25" fillId="0" borderId="54" xfId="0" applyFont="1" applyBorder="1" applyAlignment="1">
      <alignment horizontal="center"/>
    </xf>
    <xf numFmtId="0" fontId="25" fillId="0" borderId="56" xfId="0" applyFont="1" applyBorder="1" applyAlignment="1">
      <alignment horizontal="center"/>
    </xf>
    <xf numFmtId="3" fontId="13" fillId="0" borderId="55" xfId="0" applyNumberFormat="1" applyFont="1" applyBorder="1" applyAlignment="1">
      <alignment horizontal="center" vertical="center"/>
    </xf>
    <xf numFmtId="0" fontId="25" fillId="0" borderId="54" xfId="0" applyFont="1" applyBorder="1" applyAlignment="1">
      <alignment horizontal="center" vertical="center"/>
    </xf>
    <xf numFmtId="0" fontId="25" fillId="0" borderId="56" xfId="0" applyFont="1" applyBorder="1" applyAlignment="1">
      <alignment horizontal="center" vertical="center"/>
    </xf>
    <xf numFmtId="3" fontId="13" fillId="0" borderId="34" xfId="0" applyNumberFormat="1" applyFont="1" applyBorder="1" applyAlignment="1">
      <alignment horizontal="center" vertical="center"/>
    </xf>
    <xf numFmtId="0" fontId="13" fillId="0" borderId="57" xfId="0" applyFont="1" applyBorder="1" applyAlignment="1">
      <alignment horizontal="center" vertical="center"/>
    </xf>
    <xf numFmtId="3" fontId="13" fillId="0" borderId="55" xfId="0" applyNumberFormat="1" applyFont="1" applyBorder="1" applyAlignment="1">
      <alignment horizontal="center" vertical="center" wrapText="1"/>
    </xf>
    <xf numFmtId="0" fontId="13" fillId="0" borderId="56"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44" xfId="0" applyFont="1" applyBorder="1" applyAlignment="1">
      <alignment horizontal="center" vertical="center" wrapText="1"/>
    </xf>
    <xf numFmtId="3" fontId="13" fillId="0" borderId="58" xfId="0" applyNumberFormat="1" applyFont="1" applyBorder="1" applyAlignment="1">
      <alignment horizontal="center" vertical="center" wrapText="1"/>
    </xf>
    <xf numFmtId="3" fontId="13" fillId="0" borderId="51" xfId="0" applyNumberFormat="1" applyFont="1" applyBorder="1" applyAlignment="1">
      <alignment horizontal="center" vertical="center" wrapText="1"/>
    </xf>
    <xf numFmtId="0" fontId="25" fillId="0" borderId="56"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44" xfId="0" applyFont="1" applyBorder="1" applyAlignment="1">
      <alignment horizontal="center" vertical="center" wrapText="1"/>
    </xf>
    <xf numFmtId="3" fontId="13" fillId="0" borderId="56" xfId="0" applyNumberFormat="1" applyFont="1" applyBorder="1" applyAlignment="1">
      <alignment horizontal="center" vertical="center" wrapText="1"/>
    </xf>
    <xf numFmtId="3" fontId="13" fillId="0" borderId="60" xfId="0" applyNumberFormat="1" applyFont="1" applyFill="1" applyBorder="1" applyAlignment="1">
      <alignment horizontal="center" vertical="center" wrapText="1"/>
    </xf>
    <xf numFmtId="0" fontId="13" fillId="0" borderId="61" xfId="0" applyFont="1" applyBorder="1" applyAlignment="1">
      <alignment horizontal="center" vertical="center" wrapText="1"/>
    </xf>
    <xf numFmtId="3" fontId="13" fillId="0" borderId="34" xfId="0" applyNumberFormat="1" applyFont="1" applyBorder="1" applyAlignment="1">
      <alignment horizontal="center" vertical="center" wrapText="1"/>
    </xf>
    <xf numFmtId="0" fontId="25" fillId="0" borderId="13" xfId="0" applyFont="1" applyBorder="1" applyAlignment="1">
      <alignment horizontal="center" vertical="center" wrapText="1"/>
    </xf>
    <xf numFmtId="3" fontId="13" fillId="0" borderId="36" xfId="0" applyNumberFormat="1" applyFont="1" applyBorder="1" applyAlignment="1">
      <alignment horizontal="center" vertical="center" wrapText="1"/>
    </xf>
    <xf numFmtId="0" fontId="25" fillId="0" borderId="14" xfId="0" applyFont="1" applyBorder="1" applyAlignment="1">
      <alignment horizontal="center" vertical="center" wrapText="1"/>
    </xf>
    <xf numFmtId="3" fontId="13" fillId="0" borderId="53" xfId="0" applyNumberFormat="1" applyFont="1" applyFill="1" applyBorder="1" applyAlignment="1">
      <alignment horizontal="center" vertical="center" wrapText="1"/>
    </xf>
    <xf numFmtId="3" fontId="18" fillId="0" borderId="50" xfId="0" applyNumberFormat="1" applyFont="1" applyBorder="1" applyAlignment="1">
      <alignment horizontal="center" vertical="center" wrapText="1"/>
    </xf>
    <xf numFmtId="0" fontId="18" fillId="0" borderId="51" xfId="0" applyFont="1" applyBorder="1" applyAlignment="1">
      <alignment horizontal="center" vertical="center" wrapText="1"/>
    </xf>
    <xf numFmtId="0" fontId="25" fillId="0" borderId="51" xfId="0" applyFont="1" applyBorder="1" applyAlignment="1">
      <alignment horizontal="center" vertical="center" wrapText="1"/>
    </xf>
    <xf numFmtId="3" fontId="13" fillId="0" borderId="35" xfId="0" applyNumberFormat="1" applyFont="1" applyBorder="1" applyAlignment="1">
      <alignment horizontal="center" vertical="center" wrapText="1"/>
    </xf>
    <xf numFmtId="0" fontId="25" fillId="0" borderId="38" xfId="0" applyFont="1" applyBorder="1" applyAlignment="1">
      <alignment horizontal="center" vertical="center" wrapText="1"/>
    </xf>
    <xf numFmtId="3" fontId="13" fillId="0" borderId="48" xfId="0" applyNumberFormat="1" applyFont="1" applyBorder="1" applyAlignment="1">
      <alignment horizontal="center" vertical="center" wrapText="1"/>
    </xf>
    <xf numFmtId="0" fontId="25" fillId="0" borderId="49"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1" xfId="0" applyFont="1" applyBorder="1" applyAlignment="1">
      <alignment horizontal="center" vertical="center" wrapText="1"/>
    </xf>
    <xf numFmtId="3" fontId="13" fillId="0" borderId="45" xfId="0" applyNumberFormat="1" applyFont="1" applyBorder="1" applyAlignment="1">
      <alignment horizontal="center" vertical="center" wrapText="1"/>
    </xf>
    <xf numFmtId="0" fontId="13" fillId="0" borderId="46"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55" xfId="0" applyFont="1" applyBorder="1" applyAlignment="1">
      <alignment horizontal="center" vertical="center" wrapText="1"/>
    </xf>
    <xf numFmtId="0" fontId="25" fillId="0" borderId="54" xfId="0" applyFont="1" applyBorder="1" applyAlignment="1">
      <alignment horizontal="center" vertical="center" wrapText="1"/>
    </xf>
    <xf numFmtId="3" fontId="13" fillId="0" borderId="45" xfId="0" applyNumberFormat="1" applyFont="1" applyBorder="1" applyAlignment="1">
      <alignment horizontal="center" vertical="center" wrapText="1" shrinkToFit="1"/>
    </xf>
    <xf numFmtId="0" fontId="25" fillId="0" borderId="47" xfId="0" applyFont="1" applyBorder="1" applyAlignment="1">
      <alignment horizontal="center" vertical="center" wrapText="1" shrinkToFit="1"/>
    </xf>
    <xf numFmtId="3" fontId="13" fillId="0" borderId="63"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14" fillId="0" borderId="59"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44" xfId="0" applyFont="1" applyBorder="1" applyAlignment="1">
      <alignment horizontal="center" vertical="center" wrapText="1"/>
    </xf>
    <xf numFmtId="3" fontId="13" fillId="0" borderId="60" xfId="0" applyNumberFormat="1" applyFont="1" applyBorder="1" applyAlignment="1">
      <alignment horizontal="center" vertical="center" wrapText="1"/>
    </xf>
    <xf numFmtId="0" fontId="25" fillId="0" borderId="61" xfId="0" applyFont="1" applyBorder="1" applyAlignment="1">
      <alignment horizontal="center" vertical="center" wrapText="1"/>
    </xf>
    <xf numFmtId="0" fontId="13" fillId="0" borderId="60" xfId="0" applyFont="1" applyBorder="1" applyAlignment="1">
      <alignment horizontal="center" vertical="center" wrapText="1"/>
    </xf>
    <xf numFmtId="0" fontId="25" fillId="0" borderId="43" xfId="0" applyFont="1" applyBorder="1" applyAlignment="1">
      <alignment/>
    </xf>
    <xf numFmtId="0" fontId="25" fillId="0" borderId="47"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0</xdr:rowOff>
    </xdr:from>
    <xdr:to>
      <xdr:col>21</xdr:col>
      <xdr:colOff>28575</xdr:colOff>
      <xdr:row>9</xdr:row>
      <xdr:rowOff>0</xdr:rowOff>
    </xdr:to>
    <xdr:sp>
      <xdr:nvSpPr>
        <xdr:cNvPr id="1" name="Line 1"/>
        <xdr:cNvSpPr>
          <a:spLocks/>
        </xdr:cNvSpPr>
      </xdr:nvSpPr>
      <xdr:spPr>
        <a:xfrm flipH="1">
          <a:off x="17926050" y="1200150"/>
          <a:ext cx="4800600" cy="24098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2" name="Line 7"/>
        <xdr:cNvSpPr>
          <a:spLocks/>
        </xdr:cNvSpPr>
      </xdr:nvSpPr>
      <xdr:spPr>
        <a:xfrm flipH="1">
          <a:off x="17926050" y="1200150"/>
          <a:ext cx="4800600" cy="24098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3" name="Line 8"/>
        <xdr:cNvSpPr>
          <a:spLocks/>
        </xdr:cNvSpPr>
      </xdr:nvSpPr>
      <xdr:spPr>
        <a:xfrm flipH="1">
          <a:off x="17926050" y="1200150"/>
          <a:ext cx="4800600" cy="24098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4" name="Line 9"/>
        <xdr:cNvSpPr>
          <a:spLocks/>
        </xdr:cNvSpPr>
      </xdr:nvSpPr>
      <xdr:spPr>
        <a:xfrm flipH="1">
          <a:off x="17926050" y="1200150"/>
          <a:ext cx="4800600" cy="24098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xdr:row>
      <xdr:rowOff>19050</xdr:rowOff>
    </xdr:from>
    <xdr:to>
      <xdr:col>13</xdr:col>
      <xdr:colOff>3552825</xdr:colOff>
      <xdr:row>9</xdr:row>
      <xdr:rowOff>9525</xdr:rowOff>
    </xdr:to>
    <xdr:sp>
      <xdr:nvSpPr>
        <xdr:cNvPr id="1" name="Line 2"/>
        <xdr:cNvSpPr>
          <a:spLocks/>
        </xdr:cNvSpPr>
      </xdr:nvSpPr>
      <xdr:spPr>
        <a:xfrm flipH="1">
          <a:off x="14039850" y="1104900"/>
          <a:ext cx="4352925" cy="25241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xdr:row>
      <xdr:rowOff>19050</xdr:rowOff>
    </xdr:from>
    <xdr:to>
      <xdr:col>13</xdr:col>
      <xdr:colOff>3552825</xdr:colOff>
      <xdr:row>9</xdr:row>
      <xdr:rowOff>9525</xdr:rowOff>
    </xdr:to>
    <xdr:sp>
      <xdr:nvSpPr>
        <xdr:cNvPr id="2" name="Line 5"/>
        <xdr:cNvSpPr>
          <a:spLocks/>
        </xdr:cNvSpPr>
      </xdr:nvSpPr>
      <xdr:spPr>
        <a:xfrm flipH="1">
          <a:off x="14039850" y="1104900"/>
          <a:ext cx="4352925" cy="25241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xdr:row>
      <xdr:rowOff>19050</xdr:rowOff>
    </xdr:from>
    <xdr:to>
      <xdr:col>13</xdr:col>
      <xdr:colOff>3552825</xdr:colOff>
      <xdr:row>9</xdr:row>
      <xdr:rowOff>9525</xdr:rowOff>
    </xdr:to>
    <xdr:sp>
      <xdr:nvSpPr>
        <xdr:cNvPr id="3" name="Line 7"/>
        <xdr:cNvSpPr>
          <a:spLocks/>
        </xdr:cNvSpPr>
      </xdr:nvSpPr>
      <xdr:spPr>
        <a:xfrm flipH="1">
          <a:off x="14039850" y="1104900"/>
          <a:ext cx="4352925" cy="25241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xdr:row>
      <xdr:rowOff>19050</xdr:rowOff>
    </xdr:from>
    <xdr:to>
      <xdr:col>13</xdr:col>
      <xdr:colOff>3552825</xdr:colOff>
      <xdr:row>9</xdr:row>
      <xdr:rowOff>9525</xdr:rowOff>
    </xdr:to>
    <xdr:sp>
      <xdr:nvSpPr>
        <xdr:cNvPr id="4" name="Line 8"/>
        <xdr:cNvSpPr>
          <a:spLocks/>
        </xdr:cNvSpPr>
      </xdr:nvSpPr>
      <xdr:spPr>
        <a:xfrm flipH="1">
          <a:off x="14039850" y="1104900"/>
          <a:ext cx="4352925" cy="25241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19050</xdr:rowOff>
    </xdr:from>
    <xdr:to>
      <xdr:col>14</xdr:col>
      <xdr:colOff>3552825</xdr:colOff>
      <xdr:row>9</xdr:row>
      <xdr:rowOff>9525</xdr:rowOff>
    </xdr:to>
    <xdr:sp>
      <xdr:nvSpPr>
        <xdr:cNvPr id="1" name="Line 1"/>
        <xdr:cNvSpPr>
          <a:spLocks/>
        </xdr:cNvSpPr>
      </xdr:nvSpPr>
      <xdr:spPr>
        <a:xfrm flipH="1">
          <a:off x="12820650" y="1038225"/>
          <a:ext cx="4162425" cy="25431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xdr:row>
      <xdr:rowOff>19050</xdr:rowOff>
    </xdr:from>
    <xdr:to>
      <xdr:col>14</xdr:col>
      <xdr:colOff>3552825</xdr:colOff>
      <xdr:row>9</xdr:row>
      <xdr:rowOff>9525</xdr:rowOff>
    </xdr:to>
    <xdr:sp>
      <xdr:nvSpPr>
        <xdr:cNvPr id="2" name="Line 2"/>
        <xdr:cNvSpPr>
          <a:spLocks/>
        </xdr:cNvSpPr>
      </xdr:nvSpPr>
      <xdr:spPr>
        <a:xfrm flipH="1">
          <a:off x="12820650" y="1038225"/>
          <a:ext cx="4162425" cy="25431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xdr:row>
      <xdr:rowOff>19050</xdr:rowOff>
    </xdr:from>
    <xdr:to>
      <xdr:col>14</xdr:col>
      <xdr:colOff>3552825</xdr:colOff>
      <xdr:row>9</xdr:row>
      <xdr:rowOff>9525</xdr:rowOff>
    </xdr:to>
    <xdr:sp>
      <xdr:nvSpPr>
        <xdr:cNvPr id="3" name="Line 5"/>
        <xdr:cNvSpPr>
          <a:spLocks/>
        </xdr:cNvSpPr>
      </xdr:nvSpPr>
      <xdr:spPr>
        <a:xfrm flipH="1">
          <a:off x="12820650" y="1038225"/>
          <a:ext cx="4162425" cy="25431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0</xdr:colOff>
      <xdr:row>5</xdr:row>
      <xdr:rowOff>19050</xdr:rowOff>
    </xdr:from>
    <xdr:to>
      <xdr:col>14</xdr:col>
      <xdr:colOff>3552825</xdr:colOff>
      <xdr:row>9</xdr:row>
      <xdr:rowOff>9525</xdr:rowOff>
    </xdr:to>
    <xdr:sp>
      <xdr:nvSpPr>
        <xdr:cNvPr id="4" name="Line 6"/>
        <xdr:cNvSpPr>
          <a:spLocks/>
        </xdr:cNvSpPr>
      </xdr:nvSpPr>
      <xdr:spPr>
        <a:xfrm flipH="1">
          <a:off x="12820650" y="1038225"/>
          <a:ext cx="4162425" cy="25431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19050</xdr:rowOff>
    </xdr:from>
    <xdr:to>
      <xdr:col>14</xdr:col>
      <xdr:colOff>3714750</xdr:colOff>
      <xdr:row>9</xdr:row>
      <xdr:rowOff>9525</xdr:rowOff>
    </xdr:to>
    <xdr:sp>
      <xdr:nvSpPr>
        <xdr:cNvPr id="1" name="Line 1"/>
        <xdr:cNvSpPr>
          <a:spLocks/>
        </xdr:cNvSpPr>
      </xdr:nvSpPr>
      <xdr:spPr>
        <a:xfrm flipH="1">
          <a:off x="12744450" y="1038225"/>
          <a:ext cx="4324350" cy="23336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xdr:row>
      <xdr:rowOff>0</xdr:rowOff>
    </xdr:from>
    <xdr:to>
      <xdr:col>22</xdr:col>
      <xdr:colOff>28575</xdr:colOff>
      <xdr:row>9</xdr:row>
      <xdr:rowOff>0</xdr:rowOff>
    </xdr:to>
    <xdr:sp>
      <xdr:nvSpPr>
        <xdr:cNvPr id="1" name="Line 1"/>
        <xdr:cNvSpPr>
          <a:spLocks/>
        </xdr:cNvSpPr>
      </xdr:nvSpPr>
      <xdr:spPr>
        <a:xfrm flipH="1">
          <a:off x="16811625" y="1619250"/>
          <a:ext cx="4714875" cy="29051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2" name="Line 6"/>
        <xdr:cNvSpPr>
          <a:spLocks/>
        </xdr:cNvSpPr>
      </xdr:nvSpPr>
      <xdr:spPr>
        <a:xfrm flipH="1">
          <a:off x="16811625" y="1619250"/>
          <a:ext cx="4714875" cy="29051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3" name="Line 7"/>
        <xdr:cNvSpPr>
          <a:spLocks/>
        </xdr:cNvSpPr>
      </xdr:nvSpPr>
      <xdr:spPr>
        <a:xfrm flipH="1">
          <a:off x="16811625" y="1619250"/>
          <a:ext cx="4714875" cy="29051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4" name="Line 8"/>
        <xdr:cNvSpPr>
          <a:spLocks/>
        </xdr:cNvSpPr>
      </xdr:nvSpPr>
      <xdr:spPr>
        <a:xfrm flipH="1">
          <a:off x="16811625" y="1619250"/>
          <a:ext cx="4714875" cy="29051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xdr:row>
      <xdr:rowOff>0</xdr:rowOff>
    </xdr:from>
    <xdr:to>
      <xdr:col>22</xdr:col>
      <xdr:colOff>28575</xdr:colOff>
      <xdr:row>9</xdr:row>
      <xdr:rowOff>0</xdr:rowOff>
    </xdr:to>
    <xdr:sp>
      <xdr:nvSpPr>
        <xdr:cNvPr id="1" name="Line 1"/>
        <xdr:cNvSpPr>
          <a:spLocks/>
        </xdr:cNvSpPr>
      </xdr:nvSpPr>
      <xdr:spPr>
        <a:xfrm flipH="1">
          <a:off x="17364075" y="1181100"/>
          <a:ext cx="4762500" cy="28479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2" name="Line 7"/>
        <xdr:cNvSpPr>
          <a:spLocks/>
        </xdr:cNvSpPr>
      </xdr:nvSpPr>
      <xdr:spPr>
        <a:xfrm flipH="1">
          <a:off x="17364075" y="1181100"/>
          <a:ext cx="4762500" cy="28479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3" name="Line 8"/>
        <xdr:cNvSpPr>
          <a:spLocks/>
        </xdr:cNvSpPr>
      </xdr:nvSpPr>
      <xdr:spPr>
        <a:xfrm flipH="1">
          <a:off x="17364075" y="1181100"/>
          <a:ext cx="4762500" cy="28479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4" name="Line 9"/>
        <xdr:cNvSpPr>
          <a:spLocks/>
        </xdr:cNvSpPr>
      </xdr:nvSpPr>
      <xdr:spPr>
        <a:xfrm flipH="1">
          <a:off x="17364075" y="1181100"/>
          <a:ext cx="4762500" cy="28479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923925</xdr:colOff>
      <xdr:row>5</xdr:row>
      <xdr:rowOff>0</xdr:rowOff>
    </xdr:from>
    <xdr:to>
      <xdr:col>21</xdr:col>
      <xdr:colOff>0</xdr:colOff>
      <xdr:row>9</xdr:row>
      <xdr:rowOff>9525</xdr:rowOff>
    </xdr:to>
    <xdr:sp>
      <xdr:nvSpPr>
        <xdr:cNvPr id="1" name="Line 3"/>
        <xdr:cNvSpPr>
          <a:spLocks/>
        </xdr:cNvSpPr>
      </xdr:nvSpPr>
      <xdr:spPr>
        <a:xfrm flipH="1">
          <a:off x="19097625" y="1209675"/>
          <a:ext cx="4086225" cy="28479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5</xdr:row>
      <xdr:rowOff>0</xdr:rowOff>
    </xdr:from>
    <xdr:to>
      <xdr:col>22</xdr:col>
      <xdr:colOff>0</xdr:colOff>
      <xdr:row>8</xdr:row>
      <xdr:rowOff>1123950</xdr:rowOff>
    </xdr:to>
    <xdr:sp>
      <xdr:nvSpPr>
        <xdr:cNvPr id="1" name="Line 1"/>
        <xdr:cNvSpPr>
          <a:spLocks/>
        </xdr:cNvSpPr>
      </xdr:nvSpPr>
      <xdr:spPr>
        <a:xfrm flipH="1">
          <a:off x="17668875" y="1228725"/>
          <a:ext cx="4019550" cy="25050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5</xdr:row>
      <xdr:rowOff>0</xdr:rowOff>
    </xdr:from>
    <xdr:to>
      <xdr:col>22</xdr:col>
      <xdr:colOff>0</xdr:colOff>
      <xdr:row>8</xdr:row>
      <xdr:rowOff>1343025</xdr:rowOff>
    </xdr:to>
    <xdr:sp>
      <xdr:nvSpPr>
        <xdr:cNvPr id="1" name="Line 1"/>
        <xdr:cNvSpPr>
          <a:spLocks/>
        </xdr:cNvSpPr>
      </xdr:nvSpPr>
      <xdr:spPr>
        <a:xfrm flipH="1">
          <a:off x="17897475" y="1228725"/>
          <a:ext cx="3981450" cy="26955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5</xdr:row>
      <xdr:rowOff>19050</xdr:rowOff>
    </xdr:from>
    <xdr:to>
      <xdr:col>12</xdr:col>
      <xdr:colOff>3895725</xdr:colOff>
      <xdr:row>6</xdr:row>
      <xdr:rowOff>1371600</xdr:rowOff>
    </xdr:to>
    <xdr:sp>
      <xdr:nvSpPr>
        <xdr:cNvPr id="1" name="Line 2"/>
        <xdr:cNvSpPr>
          <a:spLocks/>
        </xdr:cNvSpPr>
      </xdr:nvSpPr>
      <xdr:spPr>
        <a:xfrm flipH="1">
          <a:off x="11487150" y="1219200"/>
          <a:ext cx="4676775" cy="15144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1028700</xdr:colOff>
      <xdr:row>5</xdr:row>
      <xdr:rowOff>19050</xdr:rowOff>
    </xdr:from>
    <xdr:to>
      <xdr:col>14</xdr:col>
      <xdr:colOff>0</xdr:colOff>
      <xdr:row>7</xdr:row>
      <xdr:rowOff>9525</xdr:rowOff>
    </xdr:to>
    <xdr:sp>
      <xdr:nvSpPr>
        <xdr:cNvPr id="1" name="Line 1"/>
        <xdr:cNvSpPr>
          <a:spLocks/>
        </xdr:cNvSpPr>
      </xdr:nvSpPr>
      <xdr:spPr>
        <a:xfrm flipH="1">
          <a:off x="11677650" y="1181100"/>
          <a:ext cx="4829175" cy="16383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1038225</xdr:colOff>
      <xdr:row>5</xdr:row>
      <xdr:rowOff>19050</xdr:rowOff>
    </xdr:from>
    <xdr:to>
      <xdr:col>14</xdr:col>
      <xdr:colOff>0</xdr:colOff>
      <xdr:row>6</xdr:row>
      <xdr:rowOff>1371600</xdr:rowOff>
    </xdr:to>
    <xdr:sp>
      <xdr:nvSpPr>
        <xdr:cNvPr id="1" name="Line 1"/>
        <xdr:cNvSpPr>
          <a:spLocks/>
        </xdr:cNvSpPr>
      </xdr:nvSpPr>
      <xdr:spPr>
        <a:xfrm flipH="1">
          <a:off x="11687175" y="1181100"/>
          <a:ext cx="4752975" cy="15144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imiya-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U29"/>
  <sheetViews>
    <sheetView tabSelected="1" zoomScalePageLayoutView="0" workbookViewId="0" topLeftCell="A1">
      <selection activeCell="C11" sqref="C11"/>
    </sheetView>
  </sheetViews>
  <sheetFormatPr defaultColWidth="9.140625" defaultRowHeight="12.75"/>
  <cols>
    <col min="1" max="1" width="20.7109375" style="0" customWidth="1"/>
    <col min="2" max="2" width="17.140625" style="0" customWidth="1"/>
    <col min="3" max="3" width="12.00390625" style="0" customWidth="1"/>
    <col min="4" max="4" width="13.8515625" style="0" customWidth="1"/>
    <col min="5" max="5" width="12.00390625" style="0" customWidth="1"/>
    <col min="6" max="6" width="11.57421875" style="0" customWidth="1"/>
    <col min="7" max="7" width="14.140625" style="0" customWidth="1"/>
    <col min="8" max="8" width="15.28125" style="0" customWidth="1"/>
    <col min="9" max="9" width="12.8515625" style="0" customWidth="1"/>
    <col min="10" max="10" width="14.7109375" style="0" customWidth="1"/>
    <col min="11" max="12" width="13.7109375" style="0" customWidth="1"/>
    <col min="13" max="13" width="11.28125" style="0" customWidth="1"/>
    <col min="14" max="14" width="11.421875" style="0" customWidth="1"/>
    <col min="15" max="15" width="14.421875" style="0" customWidth="1"/>
    <col min="16" max="16" width="13.8515625" style="0" customWidth="1"/>
    <col min="17" max="17" width="14.421875" style="0" customWidth="1"/>
    <col min="18" max="18" width="16.421875" style="0" customWidth="1"/>
    <col min="19" max="19" width="15.28125" style="0" customWidth="1"/>
    <col min="20" max="20" width="12.7109375" style="0" customWidth="1"/>
    <col min="21" max="21" width="58.8515625" style="0" customWidth="1"/>
  </cols>
  <sheetData>
    <row r="4" spans="2:21" ht="27.75">
      <c r="B4" s="65" t="s">
        <v>0</v>
      </c>
      <c r="C4" s="18"/>
      <c r="D4" s="18"/>
      <c r="E4" s="18"/>
      <c r="F4" s="18"/>
      <c r="G4" s="18"/>
      <c r="H4" s="18"/>
      <c r="I4" s="18"/>
      <c r="J4" s="18"/>
      <c r="K4" s="18"/>
      <c r="L4" s="18"/>
      <c r="M4" s="18"/>
      <c r="N4" s="18"/>
      <c r="O4" s="18"/>
      <c r="P4" s="18"/>
      <c r="Q4" s="18"/>
      <c r="R4" s="18"/>
      <c r="S4" s="18"/>
      <c r="T4" s="19"/>
      <c r="U4" s="66" t="s">
        <v>158</v>
      </c>
    </row>
    <row r="5" spans="2:21" ht="28.5" thickBot="1">
      <c r="B5" s="67">
        <v>1383</v>
      </c>
      <c r="C5" s="21"/>
      <c r="D5" s="21"/>
      <c r="E5" s="21"/>
      <c r="F5" s="22"/>
      <c r="G5" s="22"/>
      <c r="H5" s="22"/>
      <c r="I5" s="22"/>
      <c r="J5" s="23"/>
      <c r="K5" s="23"/>
      <c r="L5" s="23"/>
      <c r="M5" s="23"/>
      <c r="N5" s="23"/>
      <c r="O5" s="23"/>
      <c r="P5" s="23"/>
      <c r="Q5" s="23"/>
      <c r="R5" s="23"/>
      <c r="S5" s="23"/>
      <c r="T5" s="20"/>
      <c r="U5" s="21"/>
    </row>
    <row r="6" spans="2:21" ht="34.5" customHeight="1" thickBot="1">
      <c r="B6" s="126" t="s">
        <v>1</v>
      </c>
      <c r="C6" s="126" t="s">
        <v>2</v>
      </c>
      <c r="D6" s="136" t="s">
        <v>3</v>
      </c>
      <c r="E6" s="137"/>
      <c r="F6" s="137"/>
      <c r="G6" s="137"/>
      <c r="H6" s="137"/>
      <c r="I6" s="137"/>
      <c r="J6" s="138"/>
      <c r="K6" s="129" t="s">
        <v>4</v>
      </c>
      <c r="L6" s="130"/>
      <c r="M6" s="131"/>
      <c r="N6" s="131"/>
      <c r="O6" s="131"/>
      <c r="P6" s="131"/>
      <c r="Q6" s="131"/>
      <c r="R6" s="131"/>
      <c r="S6" s="131"/>
      <c r="T6" s="144" t="s">
        <v>5</v>
      </c>
      <c r="U6" s="145"/>
    </row>
    <row r="7" spans="2:21" ht="44.25" customHeight="1" thickBot="1">
      <c r="B7" s="127"/>
      <c r="C7" s="128"/>
      <c r="D7" s="139" t="s">
        <v>139</v>
      </c>
      <c r="E7" s="140"/>
      <c r="F7" s="141"/>
      <c r="G7" s="126" t="s">
        <v>6</v>
      </c>
      <c r="H7" s="126" t="s">
        <v>7</v>
      </c>
      <c r="I7" s="144" t="s">
        <v>8</v>
      </c>
      <c r="J7" s="151"/>
      <c r="K7" s="144" t="s">
        <v>9</v>
      </c>
      <c r="L7" s="154"/>
      <c r="M7" s="155" t="s">
        <v>10</v>
      </c>
      <c r="N7" s="130"/>
      <c r="O7" s="130"/>
      <c r="P7" s="130"/>
      <c r="Q7" s="130"/>
      <c r="R7" s="130"/>
      <c r="S7" s="156"/>
      <c r="T7" s="128"/>
      <c r="U7" s="146"/>
    </row>
    <row r="8" spans="2:21" ht="18.75" customHeight="1" thickBot="1">
      <c r="B8" s="127"/>
      <c r="C8" s="128"/>
      <c r="D8" s="142" t="s">
        <v>142</v>
      </c>
      <c r="E8" s="134" t="s">
        <v>140</v>
      </c>
      <c r="F8" s="132" t="s">
        <v>11</v>
      </c>
      <c r="G8" s="149"/>
      <c r="H8" s="150"/>
      <c r="I8" s="152"/>
      <c r="J8" s="153"/>
      <c r="K8" s="157" t="s">
        <v>12</v>
      </c>
      <c r="L8" s="159" t="s">
        <v>13</v>
      </c>
      <c r="M8" s="154" t="s">
        <v>144</v>
      </c>
      <c r="N8" s="155" t="s">
        <v>14</v>
      </c>
      <c r="O8" s="161"/>
      <c r="P8" s="130"/>
      <c r="Q8" s="130"/>
      <c r="R8" s="130"/>
      <c r="S8" s="156"/>
      <c r="T8" s="128"/>
      <c r="U8" s="146"/>
    </row>
    <row r="9" spans="2:21" ht="92.25" customHeight="1" thickBot="1">
      <c r="B9" s="127"/>
      <c r="C9" s="128"/>
      <c r="D9" s="143"/>
      <c r="E9" s="135"/>
      <c r="F9" s="133"/>
      <c r="G9" s="146"/>
      <c r="H9" s="128"/>
      <c r="I9" s="50" t="s">
        <v>15</v>
      </c>
      <c r="J9" s="51" t="s">
        <v>16</v>
      </c>
      <c r="K9" s="158"/>
      <c r="L9" s="160"/>
      <c r="M9" s="146"/>
      <c r="N9" s="52" t="s">
        <v>17</v>
      </c>
      <c r="O9" s="53" t="s">
        <v>18</v>
      </c>
      <c r="P9" s="54" t="s">
        <v>156</v>
      </c>
      <c r="Q9" s="54" t="s">
        <v>19</v>
      </c>
      <c r="R9" s="54" t="s">
        <v>20</v>
      </c>
      <c r="S9" s="55" t="s">
        <v>21</v>
      </c>
      <c r="T9" s="147"/>
      <c r="U9" s="148"/>
    </row>
    <row r="10" spans="2:21" ht="38.25" thickBot="1">
      <c r="B10" s="45"/>
      <c r="C10" s="46" t="s">
        <v>22</v>
      </c>
      <c r="D10" s="46" t="s">
        <v>143</v>
      </c>
      <c r="E10" s="46" t="s">
        <v>130</v>
      </c>
      <c r="F10" s="46" t="s">
        <v>23</v>
      </c>
      <c r="G10" s="46" t="s">
        <v>24</v>
      </c>
      <c r="H10" s="46" t="s">
        <v>25</v>
      </c>
      <c r="I10" s="44" t="s">
        <v>26</v>
      </c>
      <c r="J10" s="44" t="s">
        <v>27</v>
      </c>
      <c r="K10" s="44" t="s">
        <v>28</v>
      </c>
      <c r="L10" s="44" t="s">
        <v>29</v>
      </c>
      <c r="M10" s="46" t="s">
        <v>30</v>
      </c>
      <c r="N10" s="47" t="s">
        <v>141</v>
      </c>
      <c r="O10" s="47" t="s">
        <v>31</v>
      </c>
      <c r="P10" s="47" t="s">
        <v>32</v>
      </c>
      <c r="Q10" s="47" t="s">
        <v>33</v>
      </c>
      <c r="R10" s="47" t="s">
        <v>34</v>
      </c>
      <c r="S10" s="48" t="s">
        <v>35</v>
      </c>
      <c r="T10" s="49" t="s">
        <v>145</v>
      </c>
      <c r="U10" s="56" t="s">
        <v>36</v>
      </c>
    </row>
    <row r="11" spans="2:21" ht="33.75">
      <c r="B11" s="73">
        <f aca="true" t="shared" si="0" ref="B11:B18">SUM(C11:S11)</f>
        <v>54526683.054860845</v>
      </c>
      <c r="C11" s="74">
        <v>13529.411804</v>
      </c>
      <c r="D11" s="74">
        <v>32824.0620034</v>
      </c>
      <c r="E11" s="74">
        <v>0</v>
      </c>
      <c r="F11" s="74">
        <v>0</v>
      </c>
      <c r="G11" s="74">
        <v>635.3743395305869</v>
      </c>
      <c r="H11" s="74">
        <v>32820838.86062317</v>
      </c>
      <c r="I11" s="74">
        <v>10486.04630426</v>
      </c>
      <c r="J11" s="74">
        <v>950987.3956838726</v>
      </c>
      <c r="K11" s="74">
        <v>5999247.210855317</v>
      </c>
      <c r="L11" s="74">
        <v>3363368.1033390006</v>
      </c>
      <c r="M11" s="74">
        <v>0</v>
      </c>
      <c r="N11" s="74">
        <v>0</v>
      </c>
      <c r="O11" s="74">
        <v>68493.119</v>
      </c>
      <c r="P11" s="74">
        <v>324155.6255828126</v>
      </c>
      <c r="Q11" s="74">
        <v>748770.9344405049</v>
      </c>
      <c r="R11" s="74">
        <v>7613574.785154464</v>
      </c>
      <c r="S11" s="75">
        <v>2579772.1257305103</v>
      </c>
      <c r="T11" s="10" t="s">
        <v>37</v>
      </c>
      <c r="U11" s="68" t="s">
        <v>38</v>
      </c>
    </row>
    <row r="12" spans="2:21" ht="33.75">
      <c r="B12" s="76">
        <f t="shared" si="0"/>
        <v>1345091.641920943</v>
      </c>
      <c r="C12" s="77">
        <v>0</v>
      </c>
      <c r="D12" s="77">
        <v>0</v>
      </c>
      <c r="E12" s="77">
        <v>0</v>
      </c>
      <c r="F12" s="77">
        <v>0</v>
      </c>
      <c r="G12" s="77">
        <v>151423.09060853347</v>
      </c>
      <c r="H12" s="77">
        <v>183633.86449210712</v>
      </c>
      <c r="I12" s="77">
        <v>0</v>
      </c>
      <c r="J12" s="77">
        <v>0</v>
      </c>
      <c r="K12" s="77">
        <v>77905.16796296448</v>
      </c>
      <c r="L12" s="77">
        <v>33054.05045</v>
      </c>
      <c r="M12" s="77">
        <v>0</v>
      </c>
      <c r="N12" s="77">
        <v>0</v>
      </c>
      <c r="O12" s="77">
        <v>0</v>
      </c>
      <c r="P12" s="77">
        <v>880440.7803812085</v>
      </c>
      <c r="Q12" s="77">
        <v>15226.570202967354</v>
      </c>
      <c r="R12" s="77">
        <v>3408.1178231621616</v>
      </c>
      <c r="S12" s="78">
        <v>0</v>
      </c>
      <c r="T12" s="4" t="s">
        <v>39</v>
      </c>
      <c r="U12" s="69" t="s">
        <v>40</v>
      </c>
    </row>
    <row r="13" spans="2:21" ht="33.75">
      <c r="B13" s="76">
        <f t="shared" si="0"/>
        <v>507269.91667551844</v>
      </c>
      <c r="C13" s="77">
        <v>0</v>
      </c>
      <c r="D13" s="77">
        <v>0</v>
      </c>
      <c r="E13" s="77">
        <v>0</v>
      </c>
      <c r="F13" s="77">
        <v>0</v>
      </c>
      <c r="G13" s="77">
        <v>455689.13512873976</v>
      </c>
      <c r="H13" s="77">
        <v>51580.781546778686</v>
      </c>
      <c r="I13" s="77">
        <v>0</v>
      </c>
      <c r="J13" s="77">
        <v>0</v>
      </c>
      <c r="K13" s="77">
        <v>0</v>
      </c>
      <c r="L13" s="77">
        <v>0</v>
      </c>
      <c r="M13" s="77">
        <v>0</v>
      </c>
      <c r="N13" s="77">
        <v>0</v>
      </c>
      <c r="O13" s="77">
        <v>0</v>
      </c>
      <c r="P13" s="77">
        <v>0</v>
      </c>
      <c r="Q13" s="77">
        <v>0</v>
      </c>
      <c r="R13" s="77">
        <v>0</v>
      </c>
      <c r="S13" s="78">
        <v>0</v>
      </c>
      <c r="T13" s="4" t="s">
        <v>41</v>
      </c>
      <c r="U13" s="69" t="s">
        <v>42</v>
      </c>
    </row>
    <row r="14" spans="2:21" ht="33.75">
      <c r="B14" s="76">
        <f t="shared" si="0"/>
        <v>6182703.080799633</v>
      </c>
      <c r="C14" s="77">
        <v>0</v>
      </c>
      <c r="D14" s="77">
        <v>0</v>
      </c>
      <c r="E14" s="77">
        <v>0</v>
      </c>
      <c r="F14" s="77">
        <v>0</v>
      </c>
      <c r="G14" s="77">
        <v>0</v>
      </c>
      <c r="H14" s="77">
        <v>3696473.7702040314</v>
      </c>
      <c r="I14" s="77">
        <v>27145.92073973999</v>
      </c>
      <c r="J14" s="77">
        <v>139514.22767612708</v>
      </c>
      <c r="K14" s="77">
        <v>609279.0132266635</v>
      </c>
      <c r="L14" s="77">
        <v>449637.9912299999</v>
      </c>
      <c r="M14" s="77">
        <v>0</v>
      </c>
      <c r="N14" s="77">
        <v>0</v>
      </c>
      <c r="O14" s="77">
        <v>19599.915</v>
      </c>
      <c r="P14" s="77">
        <v>307106.62306705135</v>
      </c>
      <c r="Q14" s="77">
        <v>177482.3043864862</v>
      </c>
      <c r="R14" s="77">
        <v>707207.5537728058</v>
      </c>
      <c r="S14" s="78">
        <v>49255.761496727544</v>
      </c>
      <c r="T14" s="4" t="s">
        <v>43</v>
      </c>
      <c r="U14" s="69" t="s">
        <v>44</v>
      </c>
    </row>
    <row r="15" spans="2:21" ht="45">
      <c r="B15" s="76">
        <f t="shared" si="0"/>
        <v>14586386.305281028</v>
      </c>
      <c r="C15" s="77">
        <v>0</v>
      </c>
      <c r="D15" s="77">
        <v>0</v>
      </c>
      <c r="E15" s="77">
        <v>0</v>
      </c>
      <c r="F15" s="77">
        <v>0</v>
      </c>
      <c r="G15" s="77">
        <v>0</v>
      </c>
      <c r="H15" s="77">
        <v>11054837.874742294</v>
      </c>
      <c r="I15" s="77">
        <v>0</v>
      </c>
      <c r="J15" s="77">
        <v>0</v>
      </c>
      <c r="K15" s="77">
        <v>1815368.6275223482</v>
      </c>
      <c r="L15" s="77">
        <v>966546.877828</v>
      </c>
      <c r="M15" s="77">
        <v>0</v>
      </c>
      <c r="N15" s="77">
        <v>0</v>
      </c>
      <c r="O15" s="77">
        <v>0</v>
      </c>
      <c r="P15" s="77">
        <v>197564.60185060406</v>
      </c>
      <c r="Q15" s="77">
        <v>305288.9929439415</v>
      </c>
      <c r="R15" s="77">
        <v>243398.5577141068</v>
      </c>
      <c r="S15" s="78">
        <v>3380.772679734573</v>
      </c>
      <c r="T15" s="4" t="s">
        <v>45</v>
      </c>
      <c r="U15" s="69" t="s">
        <v>46</v>
      </c>
    </row>
    <row r="16" spans="2:21" ht="33.75">
      <c r="B16" s="76">
        <f t="shared" si="0"/>
        <v>3729234.9856393053</v>
      </c>
      <c r="C16" s="77">
        <v>171047.458696</v>
      </c>
      <c r="D16" s="77">
        <v>3055748.36</v>
      </c>
      <c r="E16" s="77">
        <v>0</v>
      </c>
      <c r="F16" s="77">
        <v>0</v>
      </c>
      <c r="G16" s="77">
        <v>0</v>
      </c>
      <c r="H16" s="77">
        <v>31094.234321860997</v>
      </c>
      <c r="I16" s="77">
        <v>0</v>
      </c>
      <c r="J16" s="77">
        <v>0</v>
      </c>
      <c r="K16" s="77">
        <v>0</v>
      </c>
      <c r="L16" s="77">
        <v>0</v>
      </c>
      <c r="M16" s="77">
        <v>11318.1</v>
      </c>
      <c r="N16" s="77">
        <v>0</v>
      </c>
      <c r="O16" s="77">
        <v>0</v>
      </c>
      <c r="P16" s="77">
        <v>270373.1357904409</v>
      </c>
      <c r="Q16" s="77">
        <v>0</v>
      </c>
      <c r="R16" s="77">
        <v>188261.00255717494</v>
      </c>
      <c r="S16" s="78">
        <v>1392.694273828916</v>
      </c>
      <c r="T16" s="4" t="s">
        <v>47</v>
      </c>
      <c r="U16" s="69" t="s">
        <v>48</v>
      </c>
    </row>
    <row r="17" spans="2:21" ht="33.75">
      <c r="B17" s="76">
        <f t="shared" si="0"/>
        <v>1414923.8435583077</v>
      </c>
      <c r="C17" s="77">
        <v>28733.944045</v>
      </c>
      <c r="D17" s="77">
        <v>0</v>
      </c>
      <c r="E17" s="77">
        <v>0</v>
      </c>
      <c r="F17" s="77">
        <v>0</v>
      </c>
      <c r="G17" s="77">
        <v>0</v>
      </c>
      <c r="H17" s="77">
        <v>0</v>
      </c>
      <c r="I17" s="77">
        <v>3235.9000642491183</v>
      </c>
      <c r="J17" s="77">
        <v>83059.91795359581</v>
      </c>
      <c r="K17" s="77">
        <v>167163</v>
      </c>
      <c r="L17" s="77">
        <v>378256.90034700005</v>
      </c>
      <c r="M17" s="77">
        <v>0</v>
      </c>
      <c r="N17" s="77">
        <v>0</v>
      </c>
      <c r="O17" s="77">
        <v>0</v>
      </c>
      <c r="P17" s="77">
        <v>243431.5099796764</v>
      </c>
      <c r="Q17" s="77">
        <v>68793.70579628792</v>
      </c>
      <c r="R17" s="77">
        <v>169368.34489129978</v>
      </c>
      <c r="S17" s="78">
        <v>272880.6204811986</v>
      </c>
      <c r="T17" s="4" t="s">
        <v>49</v>
      </c>
      <c r="U17" s="69" t="s">
        <v>50</v>
      </c>
    </row>
    <row r="18" spans="2:21" ht="33.75">
      <c r="B18" s="76">
        <f t="shared" si="0"/>
        <v>2288258.885724239</v>
      </c>
      <c r="C18" s="77">
        <v>0</v>
      </c>
      <c r="D18" s="77">
        <v>0</v>
      </c>
      <c r="E18" s="77">
        <v>0</v>
      </c>
      <c r="F18" s="77">
        <v>802597.2350033377</v>
      </c>
      <c r="G18" s="77">
        <v>0</v>
      </c>
      <c r="H18" s="77">
        <v>0</v>
      </c>
      <c r="I18" s="77">
        <v>0</v>
      </c>
      <c r="J18" s="77">
        <v>0</v>
      </c>
      <c r="K18" s="77">
        <v>364149.9804327069</v>
      </c>
      <c r="L18" s="77">
        <v>50565.300348</v>
      </c>
      <c r="M18" s="77">
        <v>0</v>
      </c>
      <c r="N18" s="77">
        <v>82557.53494019492</v>
      </c>
      <c r="O18" s="77">
        <v>988388.8349999997</v>
      </c>
      <c r="P18" s="77">
        <v>0</v>
      </c>
      <c r="Q18" s="77">
        <v>0</v>
      </c>
      <c r="R18" s="77">
        <v>0</v>
      </c>
      <c r="S18" s="78">
        <v>0</v>
      </c>
      <c r="T18" s="4" t="s">
        <v>51</v>
      </c>
      <c r="U18" s="69" t="s">
        <v>73</v>
      </c>
    </row>
    <row r="19" spans="2:21" ht="33.75">
      <c r="B19" s="76">
        <f>SUM(C19:S19)</f>
        <v>84580551.71445982</v>
      </c>
      <c r="C19" s="77">
        <f>SUM(C11:C18)</f>
        <v>213310.814545</v>
      </c>
      <c r="D19" s="77">
        <f>SUM(D11:D18)</f>
        <v>3088572.4220034</v>
      </c>
      <c r="E19" s="77"/>
      <c r="F19" s="77">
        <f>SUM(F11:F18)</f>
        <v>802597.2350033377</v>
      </c>
      <c r="G19" s="77">
        <f>SUM(G11:G18)</f>
        <v>607747.6000768038</v>
      </c>
      <c r="H19" s="77">
        <f>SUM(H11:H18)</f>
        <v>47838459.38593024</v>
      </c>
      <c r="I19" s="77">
        <f aca="true" t="shared" si="1" ref="I19:S19">SUM(I11:I18)</f>
        <v>40867.867108249106</v>
      </c>
      <c r="J19" s="77">
        <f t="shared" si="1"/>
        <v>1173561.5413135954</v>
      </c>
      <c r="K19" s="77">
        <f t="shared" si="1"/>
        <v>9033113</v>
      </c>
      <c r="L19" s="77">
        <f t="shared" si="1"/>
        <v>5241429.223542</v>
      </c>
      <c r="M19" s="77">
        <f t="shared" si="1"/>
        <v>11318.1</v>
      </c>
      <c r="N19" s="77">
        <f t="shared" si="1"/>
        <v>82557.53494019492</v>
      </c>
      <c r="O19" s="77">
        <f t="shared" si="1"/>
        <v>1076481.8689999997</v>
      </c>
      <c r="P19" s="77">
        <f t="shared" si="1"/>
        <v>2223072.2766517936</v>
      </c>
      <c r="Q19" s="77">
        <f t="shared" si="1"/>
        <v>1315562.5077701877</v>
      </c>
      <c r="R19" s="77">
        <f t="shared" si="1"/>
        <v>8925218.361913014</v>
      </c>
      <c r="S19" s="78">
        <f t="shared" si="1"/>
        <v>2906681.974662</v>
      </c>
      <c r="T19" s="32" t="s">
        <v>52</v>
      </c>
      <c r="U19" s="70" t="s">
        <v>53</v>
      </c>
    </row>
    <row r="20" spans="2:21" ht="33.75">
      <c r="B20" s="76">
        <f>SUM(C20:S20)</f>
        <v>1978151.9449054664</v>
      </c>
      <c r="C20" s="77">
        <v>0</v>
      </c>
      <c r="D20" s="77">
        <v>0</v>
      </c>
      <c r="E20" s="77">
        <v>0</v>
      </c>
      <c r="F20" s="77">
        <v>0</v>
      </c>
      <c r="G20" s="77">
        <v>85132.0416902554</v>
      </c>
      <c r="H20" s="77">
        <v>0</v>
      </c>
      <c r="I20" s="77">
        <v>0</v>
      </c>
      <c r="J20" s="77">
        <v>0</v>
      </c>
      <c r="K20" s="77">
        <v>127717</v>
      </c>
      <c r="L20" s="77">
        <v>14396.634945202783</v>
      </c>
      <c r="M20" s="77">
        <v>1505.285875</v>
      </c>
      <c r="N20" s="77">
        <v>0</v>
      </c>
      <c r="O20" s="77">
        <v>32471.521441520712</v>
      </c>
      <c r="P20" s="77">
        <v>327119.5803267452</v>
      </c>
      <c r="Q20" s="77">
        <v>3130.848928141405</v>
      </c>
      <c r="R20" s="77">
        <v>1132227.3566006008</v>
      </c>
      <c r="S20" s="78">
        <v>254451.67509799998</v>
      </c>
      <c r="T20" s="4" t="s">
        <v>54</v>
      </c>
      <c r="U20" s="69" t="s">
        <v>55</v>
      </c>
    </row>
    <row r="21" spans="2:21" ht="33.75">
      <c r="B21" s="76">
        <f>SUM(C21:S21)</f>
        <v>86558703.65936528</v>
      </c>
      <c r="C21" s="77">
        <f>C19+C20</f>
        <v>213310.814545</v>
      </c>
      <c r="D21" s="77">
        <f>D19+D20</f>
        <v>3088572.4220034</v>
      </c>
      <c r="E21" s="77"/>
      <c r="F21" s="77">
        <f>F19+F20</f>
        <v>802597.2350033377</v>
      </c>
      <c r="G21" s="77">
        <f>G19+G20</f>
        <v>692879.6417670592</v>
      </c>
      <c r="H21" s="77">
        <f>H19+H20</f>
        <v>47838459.38593024</v>
      </c>
      <c r="I21" s="77">
        <f aca="true" t="shared" si="2" ref="I21:S21">I19+I20</f>
        <v>40867.867108249106</v>
      </c>
      <c r="J21" s="77">
        <f t="shared" si="2"/>
        <v>1173561.5413135954</v>
      </c>
      <c r="K21" s="77">
        <f t="shared" si="2"/>
        <v>9160830</v>
      </c>
      <c r="L21" s="77">
        <f t="shared" si="2"/>
        <v>5255825.858487203</v>
      </c>
      <c r="M21" s="77">
        <f t="shared" si="2"/>
        <v>12823.385875</v>
      </c>
      <c r="N21" s="77">
        <f t="shared" si="2"/>
        <v>82557.53494019492</v>
      </c>
      <c r="O21" s="77">
        <f t="shared" si="2"/>
        <v>1108953.3904415204</v>
      </c>
      <c r="P21" s="77">
        <f t="shared" si="2"/>
        <v>2550191.856978539</v>
      </c>
      <c r="Q21" s="77">
        <f t="shared" si="2"/>
        <v>1318693.356698329</v>
      </c>
      <c r="R21" s="77">
        <f t="shared" si="2"/>
        <v>10057445.718513615</v>
      </c>
      <c r="S21" s="78">
        <f t="shared" si="2"/>
        <v>3161133.64976</v>
      </c>
      <c r="T21" s="32" t="s">
        <v>56</v>
      </c>
      <c r="U21" s="70" t="s">
        <v>57</v>
      </c>
    </row>
    <row r="22" spans="2:21" ht="33.75">
      <c r="B22" s="76">
        <f aca="true" t="shared" si="3" ref="B22:B28">SUM(C22:S22)</f>
        <v>2570369.204363255</v>
      </c>
      <c r="C22" s="77">
        <v>0</v>
      </c>
      <c r="D22" s="77">
        <v>0</v>
      </c>
      <c r="E22" s="77">
        <v>0</v>
      </c>
      <c r="F22" s="77">
        <v>0</v>
      </c>
      <c r="G22" s="77">
        <v>0</v>
      </c>
      <c r="H22" s="77">
        <v>105591.30819100003</v>
      </c>
      <c r="I22" s="77">
        <v>0</v>
      </c>
      <c r="J22" s="77">
        <v>0</v>
      </c>
      <c r="K22" s="77">
        <v>0</v>
      </c>
      <c r="L22" s="77">
        <v>0</v>
      </c>
      <c r="M22" s="77">
        <v>0</v>
      </c>
      <c r="N22" s="77">
        <v>0</v>
      </c>
      <c r="O22" s="77">
        <v>0</v>
      </c>
      <c r="P22" s="77">
        <v>51092.11792998569</v>
      </c>
      <c r="Q22" s="77">
        <v>0</v>
      </c>
      <c r="R22" s="77">
        <v>2019157.773685269</v>
      </c>
      <c r="S22" s="78">
        <v>394528.004557</v>
      </c>
      <c r="T22" s="4" t="s">
        <v>58</v>
      </c>
      <c r="U22" s="69" t="s">
        <v>146</v>
      </c>
    </row>
    <row r="23" spans="2:21" ht="33.75">
      <c r="B23" s="76">
        <f t="shared" si="3"/>
        <v>342178.451283504</v>
      </c>
      <c r="C23" s="77">
        <v>0</v>
      </c>
      <c r="D23" s="77">
        <v>0</v>
      </c>
      <c r="E23" s="77">
        <v>16027.166241989085</v>
      </c>
      <c r="F23" s="77">
        <v>0</v>
      </c>
      <c r="G23" s="77">
        <v>0</v>
      </c>
      <c r="H23" s="77">
        <v>0</v>
      </c>
      <c r="I23" s="77">
        <v>0</v>
      </c>
      <c r="J23" s="77">
        <v>0</v>
      </c>
      <c r="K23" s="77">
        <v>0</v>
      </c>
      <c r="L23" s="77">
        <v>0</v>
      </c>
      <c r="M23" s="77">
        <v>0</v>
      </c>
      <c r="N23" s="77">
        <v>0</v>
      </c>
      <c r="O23" s="77">
        <v>0</v>
      </c>
      <c r="P23" s="77">
        <v>131278.89952956763</v>
      </c>
      <c r="Q23" s="77">
        <v>0</v>
      </c>
      <c r="R23" s="77">
        <v>190576.57943094725</v>
      </c>
      <c r="S23" s="78">
        <v>4295.806081</v>
      </c>
      <c r="T23" s="4" t="s">
        <v>59</v>
      </c>
      <c r="U23" s="69" t="s">
        <v>60</v>
      </c>
    </row>
    <row r="24" spans="2:21" ht="33.75">
      <c r="B24" s="76">
        <f t="shared" si="3"/>
        <v>25406.193190563612</v>
      </c>
      <c r="C24" s="77">
        <v>0</v>
      </c>
      <c r="D24" s="77">
        <v>114.06313326193646</v>
      </c>
      <c r="E24" s="77">
        <v>0</v>
      </c>
      <c r="F24" s="77">
        <v>0</v>
      </c>
      <c r="G24" s="77">
        <v>0</v>
      </c>
      <c r="H24" s="77">
        <v>0</v>
      </c>
      <c r="I24" s="77">
        <v>0</v>
      </c>
      <c r="J24" s="77">
        <v>0</v>
      </c>
      <c r="K24" s="77">
        <v>0</v>
      </c>
      <c r="L24" s="77">
        <v>0</v>
      </c>
      <c r="M24" s="77">
        <v>0</v>
      </c>
      <c r="N24" s="77">
        <v>0</v>
      </c>
      <c r="O24" s="77">
        <v>0</v>
      </c>
      <c r="P24" s="77">
        <v>0</v>
      </c>
      <c r="Q24" s="77">
        <v>0</v>
      </c>
      <c r="R24" s="77">
        <v>5292.130057301676</v>
      </c>
      <c r="S24" s="78">
        <v>20000</v>
      </c>
      <c r="T24" s="4" t="s">
        <v>61</v>
      </c>
      <c r="U24" s="69" t="s">
        <v>62</v>
      </c>
    </row>
    <row r="25" spans="2:21" ht="33.75">
      <c r="B25" s="76">
        <f t="shared" si="3"/>
        <v>253415.7243860583</v>
      </c>
      <c r="C25" s="77">
        <v>0</v>
      </c>
      <c r="D25" s="77">
        <v>0</v>
      </c>
      <c r="E25" s="77">
        <v>0</v>
      </c>
      <c r="F25" s="77">
        <v>0</v>
      </c>
      <c r="G25" s="77">
        <v>0</v>
      </c>
      <c r="H25" s="77">
        <v>0</v>
      </c>
      <c r="I25" s="77">
        <v>0</v>
      </c>
      <c r="J25" s="77">
        <v>0</v>
      </c>
      <c r="K25" s="77">
        <v>0</v>
      </c>
      <c r="L25" s="77">
        <v>0</v>
      </c>
      <c r="M25" s="77">
        <v>0</v>
      </c>
      <c r="N25" s="77">
        <v>0</v>
      </c>
      <c r="O25" s="77">
        <v>0</v>
      </c>
      <c r="P25" s="77">
        <v>1322.2310051512432</v>
      </c>
      <c r="Q25" s="77">
        <v>0</v>
      </c>
      <c r="R25" s="77">
        <v>252093.49338090708</v>
      </c>
      <c r="S25" s="78">
        <v>0</v>
      </c>
      <c r="T25" s="4" t="s">
        <v>63</v>
      </c>
      <c r="U25" s="69" t="s">
        <v>64</v>
      </c>
    </row>
    <row r="26" spans="2:21" ht="33.75">
      <c r="B26" s="76">
        <f t="shared" si="3"/>
        <v>450591.10738279787</v>
      </c>
      <c r="C26" s="77">
        <v>0</v>
      </c>
      <c r="D26" s="77">
        <v>0</v>
      </c>
      <c r="E26" s="77">
        <v>0</v>
      </c>
      <c r="F26" s="77">
        <v>0</v>
      </c>
      <c r="G26" s="77">
        <v>0</v>
      </c>
      <c r="H26" s="77">
        <v>1650.9226918377608</v>
      </c>
      <c r="I26" s="77">
        <v>0</v>
      </c>
      <c r="J26" s="77">
        <v>0</v>
      </c>
      <c r="K26" s="77">
        <v>0</v>
      </c>
      <c r="L26" s="77">
        <v>0</v>
      </c>
      <c r="M26" s="77">
        <v>0</v>
      </c>
      <c r="N26" s="77">
        <v>0</v>
      </c>
      <c r="O26" s="77">
        <v>0</v>
      </c>
      <c r="P26" s="77">
        <v>448940.1846909601</v>
      </c>
      <c r="Q26" s="77">
        <v>0</v>
      </c>
      <c r="R26" s="77">
        <v>0</v>
      </c>
      <c r="S26" s="78">
        <v>0</v>
      </c>
      <c r="T26" s="4" t="s">
        <v>65</v>
      </c>
      <c r="U26" s="69" t="s">
        <v>66</v>
      </c>
    </row>
    <row r="27" spans="2:21" ht="33.75">
      <c r="B27" s="76">
        <f t="shared" si="3"/>
        <v>333654.33836592134</v>
      </c>
      <c r="C27" s="77">
        <v>0</v>
      </c>
      <c r="D27" s="77">
        <v>0</v>
      </c>
      <c r="E27" s="77">
        <v>0</v>
      </c>
      <c r="F27" s="77">
        <v>0</v>
      </c>
      <c r="G27" s="77">
        <v>0</v>
      </c>
      <c r="H27" s="77">
        <v>0</v>
      </c>
      <c r="I27" s="77">
        <v>0</v>
      </c>
      <c r="J27" s="77">
        <v>0</v>
      </c>
      <c r="K27" s="77">
        <v>0</v>
      </c>
      <c r="L27" s="77">
        <v>0</v>
      </c>
      <c r="M27" s="77">
        <v>0</v>
      </c>
      <c r="N27" s="77">
        <v>0</v>
      </c>
      <c r="O27" s="77">
        <v>0</v>
      </c>
      <c r="P27" s="77">
        <v>333654.33836592134</v>
      </c>
      <c r="Q27" s="77">
        <v>0</v>
      </c>
      <c r="R27" s="77">
        <v>0</v>
      </c>
      <c r="S27" s="78">
        <v>0</v>
      </c>
      <c r="T27" s="4" t="s">
        <v>67</v>
      </c>
      <c r="U27" s="69" t="s">
        <v>68</v>
      </c>
    </row>
    <row r="28" spans="2:21" ht="34.5" thickBot="1">
      <c r="B28" s="76">
        <f t="shared" si="3"/>
        <v>0</v>
      </c>
      <c r="C28" s="77">
        <v>0</v>
      </c>
      <c r="D28" s="77">
        <v>0</v>
      </c>
      <c r="E28" s="77">
        <v>0</v>
      </c>
      <c r="F28" s="77">
        <v>0</v>
      </c>
      <c r="G28" s="77">
        <v>0</v>
      </c>
      <c r="H28" s="77">
        <v>0</v>
      </c>
      <c r="I28" s="77">
        <v>0</v>
      </c>
      <c r="J28" s="77">
        <v>0</v>
      </c>
      <c r="K28" s="77">
        <v>0</v>
      </c>
      <c r="L28" s="77">
        <v>0</v>
      </c>
      <c r="M28" s="77">
        <v>0</v>
      </c>
      <c r="N28" s="77">
        <v>0</v>
      </c>
      <c r="O28" s="77">
        <v>0</v>
      </c>
      <c r="P28" s="77">
        <v>0</v>
      </c>
      <c r="Q28" s="77">
        <v>0</v>
      </c>
      <c r="R28" s="77">
        <v>0</v>
      </c>
      <c r="S28" s="78">
        <v>0</v>
      </c>
      <c r="T28" s="33" t="s">
        <v>69</v>
      </c>
      <c r="U28" s="71" t="s">
        <v>70</v>
      </c>
    </row>
    <row r="29" spans="2:21" ht="34.5" thickBot="1">
      <c r="B29" s="79">
        <f aca="true" t="shared" si="4" ref="B29:H29">SUM(B21:B28)</f>
        <v>90534318.67833738</v>
      </c>
      <c r="C29" s="80">
        <f t="shared" si="4"/>
        <v>213310.814545</v>
      </c>
      <c r="D29" s="80">
        <f t="shared" si="4"/>
        <v>3088686.485136662</v>
      </c>
      <c r="E29" s="80">
        <f t="shared" si="4"/>
        <v>16027.166241989085</v>
      </c>
      <c r="F29" s="80">
        <f t="shared" si="4"/>
        <v>802597.2350033377</v>
      </c>
      <c r="G29" s="80">
        <f t="shared" si="4"/>
        <v>692879.6417670592</v>
      </c>
      <c r="H29" s="80">
        <f t="shared" si="4"/>
        <v>47945701.61681308</v>
      </c>
      <c r="I29" s="80">
        <f aca="true" t="shared" si="5" ref="I29:S29">SUM(I21:I28)</f>
        <v>40867.867108249106</v>
      </c>
      <c r="J29" s="80">
        <f t="shared" si="5"/>
        <v>1173561.5413135954</v>
      </c>
      <c r="K29" s="80">
        <f t="shared" si="5"/>
        <v>9160830</v>
      </c>
      <c r="L29" s="80">
        <f t="shared" si="5"/>
        <v>5255825.858487203</v>
      </c>
      <c r="M29" s="80">
        <f t="shared" si="5"/>
        <v>12823.385875</v>
      </c>
      <c r="N29" s="80">
        <f t="shared" si="5"/>
        <v>82557.53494019492</v>
      </c>
      <c r="O29" s="80">
        <f t="shared" si="5"/>
        <v>1108953.3904415204</v>
      </c>
      <c r="P29" s="80">
        <f t="shared" si="5"/>
        <v>3516479.628500125</v>
      </c>
      <c r="Q29" s="80">
        <f t="shared" si="5"/>
        <v>1318693.356698329</v>
      </c>
      <c r="R29" s="80">
        <f t="shared" si="5"/>
        <v>12524565.69506804</v>
      </c>
      <c r="S29" s="81">
        <f t="shared" si="5"/>
        <v>3579957.4603979997</v>
      </c>
      <c r="T29" s="34" t="s">
        <v>71</v>
      </c>
      <c r="U29" s="72" t="s">
        <v>72</v>
      </c>
    </row>
  </sheetData>
  <sheetProtection/>
  <mergeCells count="18">
    <mergeCell ref="T6:U9"/>
    <mergeCell ref="G7:G9"/>
    <mergeCell ref="H7:H9"/>
    <mergeCell ref="I7:J8"/>
    <mergeCell ref="K7:L7"/>
    <mergeCell ref="M7:S7"/>
    <mergeCell ref="K8:K9"/>
    <mergeCell ref="L8:L9"/>
    <mergeCell ref="M8:M9"/>
    <mergeCell ref="N8:S8"/>
    <mergeCell ref="B6:B9"/>
    <mergeCell ref="C6:C9"/>
    <mergeCell ref="K6:S6"/>
    <mergeCell ref="F8:F9"/>
    <mergeCell ref="E8:E9"/>
    <mergeCell ref="D6:J6"/>
    <mergeCell ref="D7:F7"/>
    <mergeCell ref="D8:D9"/>
  </mergeCells>
  <printOptions/>
  <pageMargins left="0.18" right="0.24" top="1.37" bottom="0.18" header="1.15" footer="0.5"/>
  <pageSetup horizontalDpi="600" verticalDpi="600" orientation="landscape" paperSize="9" scale="45" r:id="rId2"/>
  <headerFooter alignWithMargins="0">
    <oddFooter>&amp;L&amp;"Arial,Bold"&amp;18 53</oddFooter>
  </headerFooter>
  <drawing r:id="rId1"/>
</worksheet>
</file>

<file path=xl/worksheets/sheet10.xml><?xml version="1.0" encoding="utf-8"?>
<worksheet xmlns="http://schemas.openxmlformats.org/spreadsheetml/2006/main" xmlns:r="http://schemas.openxmlformats.org/officeDocument/2006/relationships">
  <dimension ref="B4:N31"/>
  <sheetViews>
    <sheetView zoomScalePageLayoutView="0" workbookViewId="0" topLeftCell="A1">
      <selection activeCell="C13" sqref="C13"/>
    </sheetView>
  </sheetViews>
  <sheetFormatPr defaultColWidth="9.140625" defaultRowHeight="12.75"/>
  <cols>
    <col min="1" max="1" width="20.7109375" style="0" customWidth="1"/>
    <col min="2" max="2" width="18.8515625" style="0" customWidth="1"/>
    <col min="3" max="3" width="14.28125" style="0" customWidth="1"/>
    <col min="4" max="4" width="16.00390625" style="0" customWidth="1"/>
    <col min="5" max="6" width="20.7109375" style="0" customWidth="1"/>
    <col min="7" max="7" width="15.57421875" style="0" customWidth="1"/>
    <col min="8" max="8" width="16.00390625" style="0" customWidth="1"/>
    <col min="9" max="9" width="15.28125" style="0" customWidth="1"/>
    <col min="10" max="10" width="20.7109375" style="0" customWidth="1"/>
    <col min="11" max="11" width="13.7109375" style="0" customWidth="1"/>
    <col min="12" max="12" width="18.00390625" style="0" customWidth="1"/>
    <col min="13" max="13" width="12.00390625" style="0" customWidth="1"/>
    <col min="14" max="14" width="53.57421875" style="0" customWidth="1"/>
  </cols>
  <sheetData>
    <row r="4" spans="2:14" ht="23.25">
      <c r="B4" s="65" t="s">
        <v>0</v>
      </c>
      <c r="C4" s="15"/>
      <c r="D4" s="15"/>
      <c r="E4" s="15"/>
      <c r="F4" s="15"/>
      <c r="G4" s="15"/>
      <c r="H4" s="15"/>
      <c r="I4" s="15"/>
      <c r="J4" s="15"/>
      <c r="K4" s="15"/>
      <c r="L4" s="15"/>
      <c r="M4" s="15"/>
      <c r="N4" s="66" t="s">
        <v>165</v>
      </c>
    </row>
    <row r="5" spans="2:14" ht="24" thickBot="1">
      <c r="B5" s="67">
        <v>1383</v>
      </c>
      <c r="C5" s="15"/>
      <c r="D5" s="15"/>
      <c r="E5" s="15"/>
      <c r="F5" s="15"/>
      <c r="G5" s="15"/>
      <c r="H5" s="15"/>
      <c r="I5" s="15"/>
      <c r="J5" s="15"/>
      <c r="K5" s="15"/>
      <c r="L5" s="15"/>
      <c r="M5" s="15"/>
      <c r="N5" s="6"/>
    </row>
    <row r="6" spans="2:14" ht="30" customHeight="1" thickBot="1">
      <c r="B6" s="172" t="s">
        <v>1</v>
      </c>
      <c r="C6" s="172" t="s">
        <v>2</v>
      </c>
      <c r="D6" s="176" t="s">
        <v>103</v>
      </c>
      <c r="E6" s="177"/>
      <c r="F6" s="177"/>
      <c r="G6" s="177"/>
      <c r="H6" s="151"/>
      <c r="I6" s="176" t="s">
        <v>104</v>
      </c>
      <c r="J6" s="177"/>
      <c r="K6" s="177"/>
      <c r="L6" s="151"/>
      <c r="M6" s="180" t="s">
        <v>151</v>
      </c>
      <c r="N6" s="169"/>
    </row>
    <row r="7" spans="2:14" ht="30" customHeight="1" thickBot="1">
      <c r="B7" s="173"/>
      <c r="C7" s="173"/>
      <c r="D7" s="182" t="s">
        <v>105</v>
      </c>
      <c r="E7" s="183"/>
      <c r="F7" s="183"/>
      <c r="G7" s="183"/>
      <c r="H7" s="184"/>
      <c r="I7" s="185" t="s">
        <v>106</v>
      </c>
      <c r="J7" s="186"/>
      <c r="K7" s="187" t="s">
        <v>107</v>
      </c>
      <c r="L7" s="186"/>
      <c r="M7" s="181"/>
      <c r="N7" s="171"/>
    </row>
    <row r="8" spans="2:14" ht="42.75" customHeight="1" thickBot="1">
      <c r="B8" s="173"/>
      <c r="C8" s="173"/>
      <c r="D8" s="185" t="s">
        <v>108</v>
      </c>
      <c r="E8" s="186"/>
      <c r="F8" s="126" t="s">
        <v>109</v>
      </c>
      <c r="G8" s="172" t="s">
        <v>110</v>
      </c>
      <c r="H8" s="172" t="s">
        <v>111</v>
      </c>
      <c r="I8" s="178" t="s">
        <v>112</v>
      </c>
      <c r="J8" s="178" t="s">
        <v>113</v>
      </c>
      <c r="K8" s="178" t="s">
        <v>147</v>
      </c>
      <c r="L8" s="178" t="s">
        <v>114</v>
      </c>
      <c r="M8" s="181"/>
      <c r="N8" s="171"/>
    </row>
    <row r="9" spans="2:14" ht="96.75" customHeight="1" thickBot="1">
      <c r="B9" s="173"/>
      <c r="C9" s="175"/>
      <c r="D9" s="58" t="s">
        <v>115</v>
      </c>
      <c r="E9" s="59" t="s">
        <v>116</v>
      </c>
      <c r="F9" s="188"/>
      <c r="G9" s="189" t="s">
        <v>117</v>
      </c>
      <c r="H9" s="189" t="s">
        <v>118</v>
      </c>
      <c r="I9" s="179"/>
      <c r="J9" s="179"/>
      <c r="K9" s="179"/>
      <c r="L9" s="179"/>
      <c r="M9" s="181"/>
      <c r="N9" s="171"/>
    </row>
    <row r="10" spans="2:14" ht="30" customHeight="1" thickBot="1">
      <c r="B10" s="174"/>
      <c r="C10" s="60" t="s">
        <v>119</v>
      </c>
      <c r="D10" s="61" t="s">
        <v>120</v>
      </c>
      <c r="E10" s="61" t="s">
        <v>121</v>
      </c>
      <c r="F10" s="62" t="s">
        <v>122</v>
      </c>
      <c r="G10" s="63" t="s">
        <v>123</v>
      </c>
      <c r="H10" s="64" t="s">
        <v>124</v>
      </c>
      <c r="I10" s="63" t="s">
        <v>125</v>
      </c>
      <c r="J10" s="63" t="s">
        <v>126</v>
      </c>
      <c r="K10" s="64" t="s">
        <v>127</v>
      </c>
      <c r="L10" s="64" t="s">
        <v>128</v>
      </c>
      <c r="M10" s="43" t="s">
        <v>101</v>
      </c>
      <c r="N10" s="25" t="s">
        <v>36</v>
      </c>
    </row>
    <row r="11" spans="2:14" ht="23.25">
      <c r="B11" s="97">
        <f>SUM(C11:L11)</f>
        <v>3579957.4603979997</v>
      </c>
      <c r="C11" s="118">
        <v>0</v>
      </c>
      <c r="D11" s="118">
        <v>0</v>
      </c>
      <c r="E11" s="118">
        <v>0</v>
      </c>
      <c r="F11" s="118">
        <v>0</v>
      </c>
      <c r="G11" s="118">
        <v>0</v>
      </c>
      <c r="H11" s="118">
        <v>0</v>
      </c>
      <c r="I11" s="118">
        <v>0</v>
      </c>
      <c r="J11" s="118">
        <v>0</v>
      </c>
      <c r="K11" s="118">
        <v>0</v>
      </c>
      <c r="L11" s="124">
        <v>3579957.4603979997</v>
      </c>
      <c r="M11" s="108" t="s">
        <v>35</v>
      </c>
      <c r="N11" s="102" t="s">
        <v>21</v>
      </c>
    </row>
    <row r="12" spans="2:14" ht="23.25">
      <c r="B12" s="98">
        <f>SUM(C12:L12)</f>
        <v>12524565.695068039</v>
      </c>
      <c r="C12" s="120">
        <v>0</v>
      </c>
      <c r="D12" s="120">
        <v>0</v>
      </c>
      <c r="E12" s="120">
        <v>0</v>
      </c>
      <c r="F12" s="120">
        <v>0</v>
      </c>
      <c r="G12" s="120">
        <v>0</v>
      </c>
      <c r="H12" s="120">
        <v>0</v>
      </c>
      <c r="I12" s="120">
        <v>0</v>
      </c>
      <c r="J12" s="120">
        <v>0</v>
      </c>
      <c r="K12" s="120">
        <v>0</v>
      </c>
      <c r="L12" s="125">
        <v>12524565.695068039</v>
      </c>
      <c r="M12" s="109" t="s">
        <v>34</v>
      </c>
      <c r="N12" s="103" t="s">
        <v>20</v>
      </c>
    </row>
    <row r="13" spans="2:14" ht="23.25">
      <c r="B13" s="98">
        <f>SUM(C13:L13)</f>
        <v>1318693.356698329</v>
      </c>
      <c r="C13" s="120">
        <v>0</v>
      </c>
      <c r="D13" s="120">
        <v>0</v>
      </c>
      <c r="E13" s="120">
        <v>0</v>
      </c>
      <c r="F13" s="120">
        <v>0</v>
      </c>
      <c r="G13" s="120">
        <v>509491.7314609826</v>
      </c>
      <c r="H13" s="120">
        <v>695875.1945268158</v>
      </c>
      <c r="I13" s="120">
        <v>110195.58178238943</v>
      </c>
      <c r="J13" s="120">
        <v>0</v>
      </c>
      <c r="K13" s="120">
        <v>0</v>
      </c>
      <c r="L13" s="125">
        <v>3130.848928141405</v>
      </c>
      <c r="M13" s="109" t="s">
        <v>33</v>
      </c>
      <c r="N13" s="104" t="s">
        <v>19</v>
      </c>
    </row>
    <row r="14" spans="2:14" ht="23.25">
      <c r="B14" s="98">
        <f>SUM(C14:L14)</f>
        <v>3516479.628500125</v>
      </c>
      <c r="C14" s="120">
        <v>0</v>
      </c>
      <c r="D14" s="120">
        <v>0</v>
      </c>
      <c r="E14" s="120">
        <v>0</v>
      </c>
      <c r="F14" s="120">
        <v>0</v>
      </c>
      <c r="G14" s="120">
        <v>0</v>
      </c>
      <c r="H14" s="120">
        <v>0</v>
      </c>
      <c r="I14" s="120">
        <v>0</v>
      </c>
      <c r="J14" s="120">
        <v>0</v>
      </c>
      <c r="K14" s="120">
        <v>0</v>
      </c>
      <c r="L14" s="125">
        <v>3516479.628500125</v>
      </c>
      <c r="M14" s="109" t="s">
        <v>32</v>
      </c>
      <c r="N14" s="104" t="s">
        <v>129</v>
      </c>
    </row>
    <row r="15" spans="2:14" ht="23.25">
      <c r="B15" s="98">
        <f>SUM(C15:L15)</f>
        <v>1108953.3904415204</v>
      </c>
      <c r="C15" s="120">
        <v>0</v>
      </c>
      <c r="D15" s="120">
        <v>0</v>
      </c>
      <c r="E15" s="120">
        <v>0</v>
      </c>
      <c r="F15" s="120">
        <v>0</v>
      </c>
      <c r="G15" s="120">
        <v>0</v>
      </c>
      <c r="H15" s="120">
        <v>0</v>
      </c>
      <c r="I15" s="120">
        <v>58784.582999999635</v>
      </c>
      <c r="J15" s="120">
        <v>0</v>
      </c>
      <c r="K15" s="120">
        <v>0</v>
      </c>
      <c r="L15" s="125">
        <v>1050168.8074415207</v>
      </c>
      <c r="M15" s="109" t="s">
        <v>31</v>
      </c>
      <c r="N15" s="104" t="s">
        <v>18</v>
      </c>
    </row>
    <row r="16" spans="2:14" ht="23.25">
      <c r="B16" s="98">
        <f aca="true" t="shared" si="0" ref="B16:B28">SUM(C16:L16)</f>
        <v>82557.53494019492</v>
      </c>
      <c r="C16" s="120">
        <v>0</v>
      </c>
      <c r="D16" s="120">
        <v>0</v>
      </c>
      <c r="E16" s="120">
        <v>0</v>
      </c>
      <c r="F16" s="120">
        <v>0</v>
      </c>
      <c r="G16" s="120">
        <v>0</v>
      </c>
      <c r="H16" s="120">
        <v>0</v>
      </c>
      <c r="I16" s="120">
        <v>82557.53494019492</v>
      </c>
      <c r="J16" s="120">
        <v>0</v>
      </c>
      <c r="K16" s="120">
        <v>0</v>
      </c>
      <c r="L16" s="125">
        <v>0</v>
      </c>
      <c r="M16" s="109" t="s">
        <v>141</v>
      </c>
      <c r="N16" s="105" t="s">
        <v>131</v>
      </c>
    </row>
    <row r="17" spans="2:14" ht="23.25">
      <c r="B17" s="98">
        <f t="shared" si="0"/>
        <v>12823.385875</v>
      </c>
      <c r="C17" s="120">
        <v>0</v>
      </c>
      <c r="D17" s="120">
        <v>0</v>
      </c>
      <c r="E17" s="120">
        <v>0</v>
      </c>
      <c r="F17" s="120">
        <v>0</v>
      </c>
      <c r="G17" s="120">
        <v>0</v>
      </c>
      <c r="H17" s="120">
        <v>0</v>
      </c>
      <c r="I17" s="120">
        <v>0</v>
      </c>
      <c r="J17" s="120">
        <v>0</v>
      </c>
      <c r="K17" s="120">
        <v>12823.385875</v>
      </c>
      <c r="L17" s="125">
        <v>0</v>
      </c>
      <c r="M17" s="110" t="s">
        <v>30</v>
      </c>
      <c r="N17" s="105" t="s">
        <v>132</v>
      </c>
    </row>
    <row r="18" spans="2:14" ht="33.75">
      <c r="B18" s="98">
        <f t="shared" si="0"/>
        <v>5255825.858487203</v>
      </c>
      <c r="C18" s="120">
        <v>0</v>
      </c>
      <c r="D18" s="120">
        <v>0</v>
      </c>
      <c r="E18" s="120">
        <v>0</v>
      </c>
      <c r="F18" s="120">
        <v>0</v>
      </c>
      <c r="G18" s="120">
        <v>1947889.1267330002</v>
      </c>
      <c r="H18" s="120">
        <v>1022713.302583</v>
      </c>
      <c r="I18" s="120">
        <v>7473.256915</v>
      </c>
      <c r="J18" s="120">
        <v>537748.5822562026</v>
      </c>
      <c r="K18" s="120">
        <v>0</v>
      </c>
      <c r="L18" s="125">
        <v>1740001.59</v>
      </c>
      <c r="M18" s="110" t="s">
        <v>29</v>
      </c>
      <c r="N18" s="104" t="s">
        <v>133</v>
      </c>
    </row>
    <row r="19" spans="2:14" ht="33.75">
      <c r="B19" s="98">
        <f t="shared" si="0"/>
        <v>9160830</v>
      </c>
      <c r="C19" s="120">
        <v>0</v>
      </c>
      <c r="D19" s="120">
        <v>0</v>
      </c>
      <c r="E19" s="120">
        <v>0</v>
      </c>
      <c r="F19" s="120">
        <v>0</v>
      </c>
      <c r="G19" s="120">
        <v>2093871.4999999998</v>
      </c>
      <c r="H19" s="120">
        <v>5982490</v>
      </c>
      <c r="I19" s="120">
        <v>29673</v>
      </c>
      <c r="J19" s="120">
        <v>137859</v>
      </c>
      <c r="K19" s="120">
        <v>0</v>
      </c>
      <c r="L19" s="125">
        <v>916936.4999999998</v>
      </c>
      <c r="M19" s="110" t="s">
        <v>28</v>
      </c>
      <c r="N19" s="104" t="s">
        <v>134</v>
      </c>
    </row>
    <row r="20" spans="2:14" ht="33.75">
      <c r="B20" s="98">
        <f>SUM(C20:L20)</f>
        <v>1173561.5413135954</v>
      </c>
      <c r="C20" s="120">
        <v>0</v>
      </c>
      <c r="D20" s="120">
        <v>0</v>
      </c>
      <c r="E20" s="120">
        <v>0</v>
      </c>
      <c r="F20" s="120">
        <v>0</v>
      </c>
      <c r="G20" s="120">
        <v>586780.7706567977</v>
      </c>
      <c r="H20" s="120">
        <v>586780.7706567977</v>
      </c>
      <c r="I20" s="120">
        <v>0</v>
      </c>
      <c r="J20" s="120">
        <v>0</v>
      </c>
      <c r="K20" s="120">
        <v>0</v>
      </c>
      <c r="L20" s="125">
        <v>0</v>
      </c>
      <c r="M20" s="110" t="s">
        <v>27</v>
      </c>
      <c r="N20" s="104" t="s">
        <v>148</v>
      </c>
    </row>
    <row r="21" spans="2:14" ht="33.75">
      <c r="B21" s="98">
        <f>SUM(C21:L21)</f>
        <v>40867.867108249106</v>
      </c>
      <c r="C21" s="120">
        <v>0</v>
      </c>
      <c r="D21" s="120">
        <v>0</v>
      </c>
      <c r="E21" s="120">
        <v>0</v>
      </c>
      <c r="F21" s="120">
        <v>0</v>
      </c>
      <c r="G21" s="120">
        <v>20433.933554124553</v>
      </c>
      <c r="H21" s="120">
        <v>20433.933554124553</v>
      </c>
      <c r="I21" s="120">
        <v>0</v>
      </c>
      <c r="J21" s="120">
        <v>0</v>
      </c>
      <c r="K21" s="120">
        <v>0</v>
      </c>
      <c r="L21" s="125">
        <v>0</v>
      </c>
      <c r="M21" s="110" t="s">
        <v>26</v>
      </c>
      <c r="N21" s="104" t="s">
        <v>149</v>
      </c>
    </row>
    <row r="22" spans="2:14" ht="33.75">
      <c r="B22" s="98">
        <f t="shared" si="0"/>
        <v>47945701.61681308</v>
      </c>
      <c r="C22" s="120">
        <v>0</v>
      </c>
      <c r="D22" s="120">
        <v>0</v>
      </c>
      <c r="E22" s="120">
        <v>0</v>
      </c>
      <c r="F22" s="120">
        <v>0</v>
      </c>
      <c r="G22" s="120">
        <v>47945701.61681308</v>
      </c>
      <c r="H22" s="120">
        <v>0</v>
      </c>
      <c r="I22" s="120">
        <v>0</v>
      </c>
      <c r="J22" s="120">
        <v>0</v>
      </c>
      <c r="K22" s="120">
        <v>0</v>
      </c>
      <c r="L22" s="125">
        <v>0</v>
      </c>
      <c r="M22" s="110" t="s">
        <v>25</v>
      </c>
      <c r="N22" s="104" t="s">
        <v>135</v>
      </c>
    </row>
    <row r="23" spans="2:14" ht="33.75">
      <c r="B23" s="98">
        <f t="shared" si="0"/>
        <v>692879.6417670593</v>
      </c>
      <c r="C23" s="120">
        <v>0</v>
      </c>
      <c r="D23" s="120">
        <v>230733.86293026208</v>
      </c>
      <c r="E23" s="120">
        <v>2751.82213340504</v>
      </c>
      <c r="F23" s="120">
        <v>963.4248641342951</v>
      </c>
      <c r="G23" s="120">
        <v>300751.736719273</v>
      </c>
      <c r="H23" s="120">
        <v>0</v>
      </c>
      <c r="I23" s="120">
        <v>0</v>
      </c>
      <c r="J23" s="120">
        <v>0</v>
      </c>
      <c r="K23" s="120">
        <v>0</v>
      </c>
      <c r="L23" s="125">
        <v>157678.7951199849</v>
      </c>
      <c r="M23" s="110" t="s">
        <v>24</v>
      </c>
      <c r="N23" s="104" t="s">
        <v>136</v>
      </c>
    </row>
    <row r="24" spans="2:14" ht="33.75">
      <c r="B24" s="98">
        <f t="shared" si="0"/>
        <v>802597.2350033377</v>
      </c>
      <c r="C24" s="120">
        <v>0</v>
      </c>
      <c r="D24" s="120">
        <v>0</v>
      </c>
      <c r="E24" s="120">
        <v>0</v>
      </c>
      <c r="F24" s="120">
        <v>0</v>
      </c>
      <c r="G24" s="120">
        <v>0</v>
      </c>
      <c r="H24" s="120">
        <v>802597.2350033377</v>
      </c>
      <c r="I24" s="120">
        <v>0</v>
      </c>
      <c r="J24" s="120">
        <v>0</v>
      </c>
      <c r="K24" s="120">
        <v>0</v>
      </c>
      <c r="L24" s="125">
        <v>0</v>
      </c>
      <c r="M24" s="110" t="s">
        <v>23</v>
      </c>
      <c r="N24" s="104" t="s">
        <v>137</v>
      </c>
    </row>
    <row r="25" spans="2:14" ht="33.75">
      <c r="B25" s="98">
        <f t="shared" si="0"/>
        <v>16027.166241989085</v>
      </c>
      <c r="C25" s="120">
        <v>0</v>
      </c>
      <c r="D25" s="120">
        <v>16027.166241989085</v>
      </c>
      <c r="E25" s="120">
        <v>0</v>
      </c>
      <c r="F25" s="120">
        <v>0</v>
      </c>
      <c r="G25" s="120">
        <v>0</v>
      </c>
      <c r="H25" s="120">
        <v>0</v>
      </c>
      <c r="I25" s="120">
        <v>0</v>
      </c>
      <c r="J25" s="120">
        <v>0</v>
      </c>
      <c r="K25" s="120">
        <v>0</v>
      </c>
      <c r="L25" s="125">
        <v>0</v>
      </c>
      <c r="M25" s="110" t="s">
        <v>130</v>
      </c>
      <c r="N25" s="104" t="s">
        <v>140</v>
      </c>
    </row>
    <row r="26" spans="2:14" ht="33.75">
      <c r="B26" s="98">
        <f>SUM(C26:L26)</f>
        <v>3088686.485136662</v>
      </c>
      <c r="C26" s="120">
        <v>0</v>
      </c>
      <c r="D26" s="120">
        <v>3088686.485136662</v>
      </c>
      <c r="E26" s="120">
        <v>0</v>
      </c>
      <c r="F26" s="120">
        <v>0</v>
      </c>
      <c r="G26" s="120">
        <v>0</v>
      </c>
      <c r="H26" s="120">
        <v>0</v>
      </c>
      <c r="I26" s="120">
        <v>0</v>
      </c>
      <c r="J26" s="120">
        <v>0</v>
      </c>
      <c r="K26" s="120">
        <v>0</v>
      </c>
      <c r="L26" s="125">
        <v>0</v>
      </c>
      <c r="M26" s="110" t="s">
        <v>143</v>
      </c>
      <c r="N26" s="104" t="s">
        <v>142</v>
      </c>
    </row>
    <row r="27" spans="2:14" ht="34.5" thickBot="1">
      <c r="B27" s="98">
        <f t="shared" si="0"/>
        <v>213310.814545</v>
      </c>
      <c r="C27" s="120">
        <v>213310.814545</v>
      </c>
      <c r="D27" s="120">
        <v>0</v>
      </c>
      <c r="E27" s="120">
        <v>0</v>
      </c>
      <c r="F27" s="120">
        <v>0</v>
      </c>
      <c r="G27" s="120">
        <v>0</v>
      </c>
      <c r="H27" s="120">
        <v>0</v>
      </c>
      <c r="I27" s="120">
        <v>0</v>
      </c>
      <c r="J27" s="120">
        <v>0</v>
      </c>
      <c r="K27" s="120">
        <v>0</v>
      </c>
      <c r="L27" s="125">
        <v>0</v>
      </c>
      <c r="M27" s="111" t="s">
        <v>22</v>
      </c>
      <c r="N27" s="104" t="s">
        <v>138</v>
      </c>
    </row>
    <row r="28" spans="2:14" ht="34.5" thickBot="1">
      <c r="B28" s="99">
        <f t="shared" si="0"/>
        <v>90534318.67833738</v>
      </c>
      <c r="C28" s="100">
        <f aca="true" t="shared" si="1" ref="C28:L28">SUM(C11:C27)</f>
        <v>213310.814545</v>
      </c>
      <c r="D28" s="100">
        <f t="shared" si="1"/>
        <v>3335447.514308913</v>
      </c>
      <c r="E28" s="100">
        <f t="shared" si="1"/>
        <v>2751.82213340504</v>
      </c>
      <c r="F28" s="100">
        <f t="shared" si="1"/>
        <v>963.4248641342951</v>
      </c>
      <c r="G28" s="100">
        <f t="shared" si="1"/>
        <v>53404920.41593725</v>
      </c>
      <c r="H28" s="100">
        <f t="shared" si="1"/>
        <v>9110890.436324075</v>
      </c>
      <c r="I28" s="100">
        <f t="shared" si="1"/>
        <v>288683.956637584</v>
      </c>
      <c r="J28" s="100">
        <f t="shared" si="1"/>
        <v>675607.5822562026</v>
      </c>
      <c r="K28" s="100">
        <f t="shared" si="1"/>
        <v>12823.385875</v>
      </c>
      <c r="L28" s="101">
        <f t="shared" si="1"/>
        <v>23488919.32545581</v>
      </c>
      <c r="M28" s="107"/>
      <c r="N28" s="106" t="s">
        <v>1</v>
      </c>
    </row>
    <row r="30" ht="12.75">
      <c r="G30" s="16">
        <f>+G22/B28</f>
        <v>0.5295859329008823</v>
      </c>
    </row>
    <row r="31" ht="12.75">
      <c r="G31" s="16">
        <f>+G28/B28</f>
        <v>0.5898859260838037</v>
      </c>
    </row>
  </sheetData>
  <sheetProtection/>
  <mergeCells count="16">
    <mergeCell ref="M6:N9"/>
    <mergeCell ref="D7:H7"/>
    <mergeCell ref="I7:J7"/>
    <mergeCell ref="K7:L7"/>
    <mergeCell ref="D8:E8"/>
    <mergeCell ref="F8:F9"/>
    <mergeCell ref="G8:G9"/>
    <mergeCell ref="H8:H9"/>
    <mergeCell ref="I8:I9"/>
    <mergeCell ref="J8:J9"/>
    <mergeCell ref="B6:B10"/>
    <mergeCell ref="C6:C9"/>
    <mergeCell ref="D6:H6"/>
    <mergeCell ref="I6:L6"/>
    <mergeCell ref="K8:K9"/>
    <mergeCell ref="L8:L9"/>
  </mergeCells>
  <printOptions/>
  <pageMargins left="0.18" right="0.18" top="1" bottom="1" header="0.5" footer="0.5"/>
  <pageSetup horizontalDpi="600" verticalDpi="600" orientation="landscape" paperSize="9" scale="55" r:id="rId4"/>
  <headerFooter alignWithMargins="0">
    <oddFooter>&amp;L&amp;"Arial,Bold"&amp;18 62</oddFooter>
  </headerFooter>
  <drawing r:id="rId3"/>
  <legacyDrawing r:id="rId2"/>
</worksheet>
</file>

<file path=xl/worksheets/sheet11.xml><?xml version="1.0" encoding="utf-8"?>
<worksheet xmlns="http://schemas.openxmlformats.org/spreadsheetml/2006/main" xmlns:r="http://schemas.openxmlformats.org/officeDocument/2006/relationships">
  <dimension ref="C4:O28"/>
  <sheetViews>
    <sheetView zoomScalePageLayoutView="0" workbookViewId="0" topLeftCell="I16">
      <selection activeCell="M24" sqref="M24"/>
    </sheetView>
  </sheetViews>
  <sheetFormatPr defaultColWidth="9.140625" defaultRowHeight="12.75"/>
  <cols>
    <col min="3" max="5" width="15.7109375" style="0" customWidth="1"/>
    <col min="6" max="6" width="16.8515625" style="0" customWidth="1"/>
    <col min="7" max="13" width="15.7109375" style="0" customWidth="1"/>
    <col min="15" max="15" width="54.28125" style="0" customWidth="1"/>
  </cols>
  <sheetData>
    <row r="4" spans="3:15" ht="23.25">
      <c r="C4" s="65" t="s">
        <v>150</v>
      </c>
      <c r="D4" s="15"/>
      <c r="E4" s="15"/>
      <c r="F4" s="15"/>
      <c r="G4" s="15"/>
      <c r="H4" s="15"/>
      <c r="I4" s="15"/>
      <c r="J4" s="15"/>
      <c r="K4" s="15"/>
      <c r="L4" s="15"/>
      <c r="M4" s="15"/>
      <c r="N4" s="15"/>
      <c r="O4" s="95" t="s">
        <v>154</v>
      </c>
    </row>
    <row r="5" spans="3:15" ht="18.75" thickBot="1">
      <c r="C5" s="1"/>
      <c r="D5" s="15"/>
      <c r="E5" s="15"/>
      <c r="F5" s="15"/>
      <c r="G5" s="15"/>
      <c r="H5" s="15"/>
      <c r="I5" s="15"/>
      <c r="J5" s="15"/>
      <c r="K5" s="15"/>
      <c r="L5" s="15"/>
      <c r="M5" s="15"/>
      <c r="N5" s="15"/>
      <c r="O5" s="6"/>
    </row>
    <row r="6" spans="3:15" ht="27" customHeight="1" thickBot="1">
      <c r="C6" s="172" t="s">
        <v>1</v>
      </c>
      <c r="D6" s="172" t="s">
        <v>2</v>
      </c>
      <c r="E6" s="176" t="s">
        <v>103</v>
      </c>
      <c r="F6" s="177"/>
      <c r="G6" s="177"/>
      <c r="H6" s="177"/>
      <c r="I6" s="151"/>
      <c r="J6" s="176" t="s">
        <v>104</v>
      </c>
      <c r="K6" s="177"/>
      <c r="L6" s="177"/>
      <c r="M6" s="151"/>
      <c r="N6" s="180" t="s">
        <v>151</v>
      </c>
      <c r="O6" s="169"/>
    </row>
    <row r="7" spans="3:15" ht="25.5" customHeight="1" thickBot="1">
      <c r="C7" s="173"/>
      <c r="D7" s="173"/>
      <c r="E7" s="182" t="s">
        <v>105</v>
      </c>
      <c r="F7" s="183"/>
      <c r="G7" s="183"/>
      <c r="H7" s="183"/>
      <c r="I7" s="184"/>
      <c r="J7" s="185" t="s">
        <v>106</v>
      </c>
      <c r="K7" s="186"/>
      <c r="L7" s="187" t="s">
        <v>107</v>
      </c>
      <c r="M7" s="186"/>
      <c r="N7" s="181"/>
      <c r="O7" s="171"/>
    </row>
    <row r="8" spans="3:15" ht="29.25" customHeight="1" thickBot="1">
      <c r="C8" s="173"/>
      <c r="D8" s="173"/>
      <c r="E8" s="185" t="s">
        <v>108</v>
      </c>
      <c r="F8" s="186"/>
      <c r="G8" s="126" t="s">
        <v>109</v>
      </c>
      <c r="H8" s="172" t="s">
        <v>110</v>
      </c>
      <c r="I8" s="172" t="s">
        <v>111</v>
      </c>
      <c r="J8" s="178" t="s">
        <v>112</v>
      </c>
      <c r="K8" s="178" t="s">
        <v>113</v>
      </c>
      <c r="L8" s="178" t="s">
        <v>147</v>
      </c>
      <c r="M8" s="178" t="s">
        <v>114</v>
      </c>
      <c r="N8" s="181"/>
      <c r="O8" s="171"/>
    </row>
    <row r="9" spans="3:15" ht="119.25" customHeight="1" thickBot="1">
      <c r="C9" s="173"/>
      <c r="D9" s="175"/>
      <c r="E9" s="58" t="s">
        <v>115</v>
      </c>
      <c r="F9" s="59" t="s">
        <v>116</v>
      </c>
      <c r="G9" s="188"/>
      <c r="H9" s="189" t="s">
        <v>117</v>
      </c>
      <c r="I9" s="189" t="s">
        <v>118</v>
      </c>
      <c r="J9" s="179"/>
      <c r="K9" s="179"/>
      <c r="L9" s="179"/>
      <c r="M9" s="179"/>
      <c r="N9" s="181"/>
      <c r="O9" s="171"/>
    </row>
    <row r="10" spans="3:15" ht="29.25" customHeight="1" thickBot="1">
      <c r="C10" s="174"/>
      <c r="D10" s="60" t="s">
        <v>119</v>
      </c>
      <c r="E10" s="61" t="s">
        <v>120</v>
      </c>
      <c r="F10" s="61" t="s">
        <v>121</v>
      </c>
      <c r="G10" s="62" t="s">
        <v>122</v>
      </c>
      <c r="H10" s="63" t="s">
        <v>123</v>
      </c>
      <c r="I10" s="64" t="s">
        <v>124</v>
      </c>
      <c r="J10" s="63" t="s">
        <v>125</v>
      </c>
      <c r="K10" s="63" t="s">
        <v>126</v>
      </c>
      <c r="L10" s="64" t="s">
        <v>127</v>
      </c>
      <c r="M10" s="64" t="s">
        <v>128</v>
      </c>
      <c r="N10" s="43" t="s">
        <v>101</v>
      </c>
      <c r="O10" s="25" t="s">
        <v>36</v>
      </c>
    </row>
    <row r="11" spans="3:15" ht="32.25" customHeight="1">
      <c r="C11" s="112">
        <f>+'جدول 4'!B11/'جدول 4'!B28*100</f>
        <v>3.9542545994269407</v>
      </c>
      <c r="D11" s="113">
        <f>+'جدول 4'!C11/'جدول 4'!C28*100</f>
        <v>0</v>
      </c>
      <c r="E11" s="113">
        <f>+'جدول 4'!D11/'جدول 4'!D28*100</f>
        <v>0</v>
      </c>
      <c r="F11" s="113">
        <f>+'جدول 4'!E11/'جدول 4'!E28*100</f>
        <v>0</v>
      </c>
      <c r="G11" s="113">
        <f>+'جدول 4'!F11/'جدول 4'!F28*100</f>
        <v>0</v>
      </c>
      <c r="H11" s="113">
        <f>+'جدول 4'!G11/'جدول 4'!G28*100</f>
        <v>0</v>
      </c>
      <c r="I11" s="113">
        <f>+'جدول 4'!H11/'جدول 4'!H28*100</f>
        <v>0</v>
      </c>
      <c r="J11" s="113">
        <f>+'جدول 4'!I11/'جدول 4'!I28*100</f>
        <v>0</v>
      </c>
      <c r="K11" s="113">
        <f>+'جدول 4'!J11/'جدول 4'!J28*100</f>
        <v>0</v>
      </c>
      <c r="L11" s="113">
        <f>+'جدول 4'!K11/'جدول 4'!K28*100</f>
        <v>0</v>
      </c>
      <c r="M11" s="114">
        <f>+'جدول 4'!L11/'جدول 4'!L28*100</f>
        <v>15.241047963063451</v>
      </c>
      <c r="N11" s="108" t="s">
        <v>35</v>
      </c>
      <c r="O11" s="102" t="s">
        <v>21</v>
      </c>
    </row>
    <row r="12" spans="3:15" ht="25.5">
      <c r="C12" s="115">
        <f>+'جدول 4'!B12/'جدول 4'!B28*100</f>
        <v>13.8340530728099</v>
      </c>
      <c r="D12" s="116">
        <f>+'جدول 4'!C12/'جدول 4'!C28*100</f>
        <v>0</v>
      </c>
      <c r="E12" s="116">
        <f>+'جدول 4'!D12/'جدول 4'!D28*100</f>
        <v>0</v>
      </c>
      <c r="F12" s="116">
        <f>+'جدول 4'!E12/'جدول 4'!E28*100</f>
        <v>0</v>
      </c>
      <c r="G12" s="116">
        <f>+'جدول 4'!F12/'جدول 4'!F28*100</f>
        <v>0</v>
      </c>
      <c r="H12" s="116">
        <f>+'جدول 4'!G12/'جدول 4'!G28*100</f>
        <v>0</v>
      </c>
      <c r="I12" s="116">
        <f>+'جدول 4'!H12/'جدول 4'!H28*100</f>
        <v>0</v>
      </c>
      <c r="J12" s="116">
        <f>+'جدول 4'!I12/'جدول 4'!I28*100</f>
        <v>0</v>
      </c>
      <c r="K12" s="116">
        <f>+'جدول 4'!J12/'جدول 4'!J28*100</f>
        <v>0</v>
      </c>
      <c r="L12" s="116">
        <f>+'جدول 4'!K12/'جدول 4'!K28*100</f>
        <v>0</v>
      </c>
      <c r="M12" s="117">
        <f>+'جدول 4'!L12/'جدول 4'!L28*100</f>
        <v>53.321166127445906</v>
      </c>
      <c r="N12" s="109" t="s">
        <v>34</v>
      </c>
      <c r="O12" s="103" t="s">
        <v>20</v>
      </c>
    </row>
    <row r="13" spans="3:15" ht="25.5">
      <c r="C13" s="115">
        <f>+'جدول 4'!B13/'جدول 4'!B28*100</f>
        <v>1.4565673834510886</v>
      </c>
      <c r="D13" s="116">
        <f>+'جدول 4'!C13/'جدول 4'!C28*100</f>
        <v>0</v>
      </c>
      <c r="E13" s="116">
        <f>+'جدول 4'!D13/'جدول 4'!D28*100</f>
        <v>0</v>
      </c>
      <c r="F13" s="116">
        <f>+'جدول 4'!E13/'جدول 4'!E28*100</f>
        <v>0</v>
      </c>
      <c r="G13" s="116">
        <f>+'جدول 4'!F13/'جدول 4'!F28*100</f>
        <v>0</v>
      </c>
      <c r="H13" s="116">
        <f>+'جدول 4'!G13/'جدول 4'!G28*100</f>
        <v>0.9540164604550905</v>
      </c>
      <c r="I13" s="116">
        <f>+'جدول 4'!H13/'جدول 4'!H28*100</f>
        <v>7.637839565630614</v>
      </c>
      <c r="J13" s="116">
        <f>+'جدول 4'!I13/'جدول 4'!I28*100</f>
        <v>38.171702738829296</v>
      </c>
      <c r="K13" s="116">
        <f>+'جدول 4'!J13/'جدول 4'!J28*100</f>
        <v>0</v>
      </c>
      <c r="L13" s="116">
        <f>+'جدول 4'!K13/'جدول 4'!K28*100</f>
        <v>0</v>
      </c>
      <c r="M13" s="117">
        <f>+'جدول 4'!L13/'جدول 4'!L28*100</f>
        <v>0.013329046282467272</v>
      </c>
      <c r="N13" s="109" t="s">
        <v>33</v>
      </c>
      <c r="O13" s="104" t="s">
        <v>19</v>
      </c>
    </row>
    <row r="14" spans="3:15" ht="25.5">
      <c r="C14" s="115">
        <f>+'جدول 4'!B14/'جدول 4'!B28*100</f>
        <v>3.8841399370264784</v>
      </c>
      <c r="D14" s="116">
        <f>+'جدول 4'!C14/'جدول 4'!C28*100</f>
        <v>0</v>
      </c>
      <c r="E14" s="116">
        <f>+'جدول 4'!D14/'جدول 4'!D28*100</f>
        <v>0</v>
      </c>
      <c r="F14" s="116">
        <f>+'جدول 4'!E14/'جدول 4'!E28*100</f>
        <v>0</v>
      </c>
      <c r="G14" s="116">
        <f>+'جدول 4'!F14/'جدول 4'!F28*100</f>
        <v>0</v>
      </c>
      <c r="H14" s="116">
        <f>+'جدول 4'!G14/'جدول 4'!G28*100</f>
        <v>0</v>
      </c>
      <c r="I14" s="116">
        <f>+'جدول 4'!H14/'جدول 4'!H28*100</f>
        <v>0</v>
      </c>
      <c r="J14" s="116">
        <f>+'جدول 4'!I14/'جدول 4'!I28*100</f>
        <v>0</v>
      </c>
      <c r="K14" s="116">
        <f>+'جدول 4'!J14/'جدول 4'!J28*100</f>
        <v>0</v>
      </c>
      <c r="L14" s="116">
        <f>+'جدول 4'!K14/'جدول 4'!K28*100</f>
        <v>0</v>
      </c>
      <c r="M14" s="117">
        <f>+'جدول 4'!L14/'جدول 4'!L28*100</f>
        <v>14.970802103650573</v>
      </c>
      <c r="N14" s="109" t="s">
        <v>32</v>
      </c>
      <c r="O14" s="104" t="s">
        <v>129</v>
      </c>
    </row>
    <row r="15" spans="3:15" ht="25.5">
      <c r="C15" s="115">
        <f>+'جدول 4'!B15/'جدول 4'!B28*100</f>
        <v>1.2248983663107473</v>
      </c>
      <c r="D15" s="116">
        <f>+'جدول 4'!C15/'جدول 4'!C28*100</f>
        <v>0</v>
      </c>
      <c r="E15" s="116">
        <f>+'جدول 4'!D15/'جدول 4'!D28*100</f>
        <v>0</v>
      </c>
      <c r="F15" s="116">
        <f>+'جدول 4'!E15/'جدول 4'!E28*100</f>
        <v>0</v>
      </c>
      <c r="G15" s="116">
        <f>+'جدول 4'!F15/'جدول 4'!F28*100</f>
        <v>0</v>
      </c>
      <c r="H15" s="116">
        <f>+'جدول 4'!G15/'جدول 4'!G28*100</f>
        <v>0</v>
      </c>
      <c r="I15" s="116">
        <f>+'جدول 4'!H15/'جدول 4'!H28*100</f>
        <v>0</v>
      </c>
      <c r="J15" s="116">
        <f>+'جدول 4'!I15/'جدول 4'!I28*100</f>
        <v>20.362954590441003</v>
      </c>
      <c r="K15" s="116">
        <f>+'جدول 4'!J15/'جدول 4'!J28*100</f>
        <v>0</v>
      </c>
      <c r="L15" s="116">
        <f>+'جدول 4'!K15/'جدول 4'!K28*100</f>
        <v>0</v>
      </c>
      <c r="M15" s="117">
        <f>+'جدول 4'!L15/'جدول 4'!L28*100</f>
        <v>4.470911551488084</v>
      </c>
      <c r="N15" s="109" t="s">
        <v>31</v>
      </c>
      <c r="O15" s="104" t="s">
        <v>18</v>
      </c>
    </row>
    <row r="16" spans="3:15" ht="30" customHeight="1">
      <c r="C16" s="115">
        <f>+'جدول 4'!B16/'جدول 4'!B28*100</f>
        <v>0.09118921547696907</v>
      </c>
      <c r="D16" s="116">
        <f>+'جدول 4'!C16/'جدول 4'!C28*100</f>
        <v>0</v>
      </c>
      <c r="E16" s="116">
        <f>+'جدول 4'!D16/'جدول 4'!D28*100</f>
        <v>0</v>
      </c>
      <c r="F16" s="116">
        <f>+'جدول 4'!E16/'جدول 4'!E28*100</f>
        <v>0</v>
      </c>
      <c r="G16" s="116">
        <f>+'جدول 4'!F16/'جدول 4'!F28*100</f>
        <v>0</v>
      </c>
      <c r="H16" s="116">
        <f>+'جدول 4'!G16/'جدول 4'!G28*100</f>
        <v>0</v>
      </c>
      <c r="I16" s="116">
        <f>+'جدول 4'!H16/'جدول 4'!H28*100</f>
        <v>0</v>
      </c>
      <c r="J16" s="116">
        <f>+'جدول 4'!I16/'جدول 4'!I28*100</f>
        <v>28.59789504819565</v>
      </c>
      <c r="K16" s="116">
        <f>+'جدول 4'!J16/'جدول 4'!J28*100</f>
        <v>0</v>
      </c>
      <c r="L16" s="116">
        <f>+'جدول 4'!K16/'جدول 4'!K28*100</f>
        <v>0</v>
      </c>
      <c r="M16" s="117">
        <f>+'جدول 4'!L16/'جدول 4'!L28*100</f>
        <v>0</v>
      </c>
      <c r="N16" s="109" t="s">
        <v>141</v>
      </c>
      <c r="O16" s="105" t="s">
        <v>131</v>
      </c>
    </row>
    <row r="17" spans="3:15" ht="32.25" customHeight="1">
      <c r="C17" s="115">
        <f>+'جدول 4'!B17/'جدول 4'!B28*100</f>
        <v>0.014164115953156576</v>
      </c>
      <c r="D17" s="116">
        <f>+'جدول 4'!C17/'جدول 4'!C28*100</f>
        <v>0</v>
      </c>
      <c r="E17" s="116">
        <f>+'جدول 4'!D17/'جدول 4'!D28*100</f>
        <v>0</v>
      </c>
      <c r="F17" s="116">
        <f>+'جدول 4'!E17/'جدول 4'!E28*100</f>
        <v>0</v>
      </c>
      <c r="G17" s="116">
        <f>+'جدول 4'!F17/'جدول 4'!F28*100</f>
        <v>0</v>
      </c>
      <c r="H17" s="116">
        <f>+'جدول 4'!G17/'جدول 4'!G28*100</f>
        <v>0</v>
      </c>
      <c r="I17" s="116">
        <f>+'جدول 4'!H17/'جدول 4'!H28*100</f>
        <v>0</v>
      </c>
      <c r="J17" s="116">
        <f>+'جدول 4'!I17/'جدول 4'!I28*100</f>
        <v>0</v>
      </c>
      <c r="K17" s="116">
        <f>+'جدول 4'!J17/'جدول 4'!J28*100</f>
        <v>0</v>
      </c>
      <c r="L17" s="116">
        <f>+'جدول 4'!K17/'جدول 4'!K28*100</f>
        <v>100</v>
      </c>
      <c r="M17" s="117">
        <f>+'جدول 4'!L17/'جدول 4'!L28*100</f>
        <v>0</v>
      </c>
      <c r="N17" s="110" t="s">
        <v>30</v>
      </c>
      <c r="O17" s="105" t="s">
        <v>132</v>
      </c>
    </row>
    <row r="18" spans="3:15" ht="23.25">
      <c r="C18" s="115">
        <f>+'جدول 4'!B18/'جدول 4'!B28*100</f>
        <v>5.805340930615289</v>
      </c>
      <c r="D18" s="116">
        <f>+'جدول 4'!C18/'جدول 4'!C28*100</f>
        <v>0</v>
      </c>
      <c r="E18" s="116">
        <f>+'جدول 4'!D18/'جدول 4'!D28*100</f>
        <v>0</v>
      </c>
      <c r="F18" s="116">
        <f>+'جدول 4'!E18/'جدول 4'!E28*100</f>
        <v>0</v>
      </c>
      <c r="G18" s="116">
        <f>+'جدول 4'!F18/'جدول 4'!F28*100</f>
        <v>0</v>
      </c>
      <c r="H18" s="116">
        <f>+'جدول 4'!G18/'جدول 4'!G28*100</f>
        <v>3.6473963664061664</v>
      </c>
      <c r="I18" s="116">
        <f>+'جدول 4'!H18/'جدول 4'!H28*100</f>
        <v>11.225173979763376</v>
      </c>
      <c r="J18" s="116">
        <f>+'جدول 4'!I18/'جدول 4'!I28*100</f>
        <v>2.5887330221062412</v>
      </c>
      <c r="K18" s="116">
        <f>+'جدول 4'!J18/'جدول 4'!J28*100</f>
        <v>79.5948116006014</v>
      </c>
      <c r="L18" s="116">
        <f>+'جدول 4'!K18/'جدول 4'!K28*100</f>
        <v>0</v>
      </c>
      <c r="M18" s="117">
        <f>+'جدول 4'!L18/'جدول 4'!L28*100</f>
        <v>7.407754975403641</v>
      </c>
      <c r="N18" s="110" t="s">
        <v>29</v>
      </c>
      <c r="O18" s="104" t="s">
        <v>133</v>
      </c>
    </row>
    <row r="19" spans="3:15" ht="33.75">
      <c r="C19" s="115">
        <f>+'جدول 4'!B19/'جدول 4'!B28*100</f>
        <v>10.118626984478494</v>
      </c>
      <c r="D19" s="116">
        <f>+'جدول 4'!C19/'جدول 4'!C28*100</f>
        <v>0</v>
      </c>
      <c r="E19" s="116">
        <f>+'جدول 4'!D19/'جدول 4'!D28*100</f>
        <v>0</v>
      </c>
      <c r="F19" s="116">
        <f>+'جدول 4'!E19/'جدول 4'!E28*100</f>
        <v>0</v>
      </c>
      <c r="G19" s="116">
        <f>+'جدول 4'!F19/'جدول 4'!F28*100</f>
        <v>0</v>
      </c>
      <c r="H19" s="116">
        <f>+'جدول 4'!G19/'جدول 4'!G28*100</f>
        <v>3.9207464100538956</v>
      </c>
      <c r="I19" s="116">
        <f>+'جدول 4'!H19/'جدول 4'!H28*100</f>
        <v>65.66306599570662</v>
      </c>
      <c r="J19" s="116">
        <f>+'جدول 4'!I19/'جدول 4'!I28*100</f>
        <v>10.278714600427797</v>
      </c>
      <c r="K19" s="116">
        <f>+'جدول 4'!J19/'جدول 4'!J28*100</f>
        <v>20.4051883993986</v>
      </c>
      <c r="L19" s="116">
        <f>+'جدول 4'!K19/'جدول 4'!K28*100</f>
        <v>0</v>
      </c>
      <c r="M19" s="117">
        <f>+'جدول 4'!L19/'جدول 4'!L28*100</f>
        <v>3.9036981109909203</v>
      </c>
      <c r="N19" s="110" t="s">
        <v>28</v>
      </c>
      <c r="O19" s="104" t="s">
        <v>134</v>
      </c>
    </row>
    <row r="20" spans="3:15" ht="33.75">
      <c r="C20" s="115">
        <f>+'جدول 4'!B20/'جدول 4'!B28*100</f>
        <v>1.296261526508179</v>
      </c>
      <c r="D20" s="116">
        <f>+'جدول 4'!C20/'جدول 4'!C28*100</f>
        <v>0</v>
      </c>
      <c r="E20" s="116">
        <f>+'جدول 4'!D20/'جدول 4'!D28*100</f>
        <v>0</v>
      </c>
      <c r="F20" s="116">
        <f>+'جدول 4'!E20/'جدول 4'!E28*100</f>
        <v>0</v>
      </c>
      <c r="G20" s="116">
        <f>+'جدول 4'!F20/'جدول 4'!F28*100</f>
        <v>0</v>
      </c>
      <c r="H20" s="116">
        <f>+'جدول 4'!G20/'جدول 4'!G28*100</f>
        <v>1.0987391537834572</v>
      </c>
      <c r="I20" s="116">
        <f>+'جدول 4'!H20/'جدول 4'!H28*100</f>
        <v>6.440432740990606</v>
      </c>
      <c r="J20" s="116">
        <f>+'جدول 4'!I20/'جدول 4'!I28*100</f>
        <v>0</v>
      </c>
      <c r="K20" s="116">
        <f>+'جدول 4'!J20/'جدول 4'!J28*100</f>
        <v>0</v>
      </c>
      <c r="L20" s="116">
        <f>+'جدول 4'!K20/'جدول 4'!K28*100</f>
        <v>0</v>
      </c>
      <c r="M20" s="117">
        <f>+'جدول 4'!L20/'جدول 4'!L28*100</f>
        <v>0</v>
      </c>
      <c r="N20" s="110" t="s">
        <v>27</v>
      </c>
      <c r="O20" s="104" t="s">
        <v>148</v>
      </c>
    </row>
    <row r="21" spans="3:15" ht="33.75">
      <c r="C21" s="115">
        <f>+'جدول 4'!B21/'جدول 4'!B28*100</f>
        <v>0.04514074629914653</v>
      </c>
      <c r="D21" s="116">
        <f>+'جدول 4'!C21/'جدول 4'!C28*100</f>
        <v>0</v>
      </c>
      <c r="E21" s="116">
        <f>+'جدول 4'!D21/'جدول 4'!D28*100</f>
        <v>0</v>
      </c>
      <c r="F21" s="116">
        <f>+'جدول 4'!E21/'جدول 4'!E28*100</f>
        <v>0</v>
      </c>
      <c r="G21" s="116">
        <f>+'جدول 4'!F21/'جدول 4'!F28*100</f>
        <v>0</v>
      </c>
      <c r="H21" s="116">
        <f>+'جدول 4'!G21/'جدول 4'!G28*100</f>
        <v>0.03826226758691433</v>
      </c>
      <c r="I21" s="116">
        <f>+'جدول 4'!H21/'جدول 4'!H28*100</f>
        <v>0.22428031263175774</v>
      </c>
      <c r="J21" s="116">
        <f>+'جدول 4'!I21/'جدول 4'!I28*100</f>
        <v>0</v>
      </c>
      <c r="K21" s="116">
        <f>+'جدول 4'!J21/'جدول 4'!J28*100</f>
        <v>0</v>
      </c>
      <c r="L21" s="116">
        <f>+'جدول 4'!K21/'جدول 4'!K28*100</f>
        <v>0</v>
      </c>
      <c r="M21" s="117">
        <f>+'جدول 4'!L21/'جدول 4'!L28*100</f>
        <v>0</v>
      </c>
      <c r="N21" s="110" t="s">
        <v>26</v>
      </c>
      <c r="O21" s="104" t="s">
        <v>149</v>
      </c>
    </row>
    <row r="22" spans="3:15" ht="31.5" customHeight="1">
      <c r="C22" s="115">
        <f>+'جدول 4'!B22/'جدول 4'!B28*100</f>
        <v>52.95859329008823</v>
      </c>
      <c r="D22" s="116">
        <f>+'جدول 4'!C22/'جدول 4'!C28*100</f>
        <v>0</v>
      </c>
      <c r="E22" s="116">
        <f>+'جدول 4'!D22/'جدول 4'!D28*100</f>
        <v>0</v>
      </c>
      <c r="F22" s="116">
        <f>+'جدول 4'!E22/'جدول 4'!E28*100</f>
        <v>0</v>
      </c>
      <c r="G22" s="116">
        <f>+'جدول 4'!F22/'جدول 4'!F28*100</f>
        <v>0</v>
      </c>
      <c r="H22" s="116">
        <f>+'جدول 4'!G22/'جدول 4'!G28*100</f>
        <v>89.77768573268949</v>
      </c>
      <c r="I22" s="116">
        <f>+'جدول 4'!H22/'جدول 4'!H28*100</f>
        <v>0</v>
      </c>
      <c r="J22" s="116">
        <f>+'جدول 4'!I22/'جدول 4'!I28*100</f>
        <v>0</v>
      </c>
      <c r="K22" s="116">
        <f>+'جدول 4'!J22/'جدول 4'!J28*100</f>
        <v>0</v>
      </c>
      <c r="L22" s="116">
        <f>+'جدول 4'!K22/'جدول 4'!K28*100</f>
        <v>0</v>
      </c>
      <c r="M22" s="117">
        <f>+'جدول 4'!L22/'جدول 4'!L28*100</f>
        <v>0</v>
      </c>
      <c r="N22" s="110" t="s">
        <v>25</v>
      </c>
      <c r="O22" s="104" t="s">
        <v>135</v>
      </c>
    </row>
    <row r="23" spans="3:15" ht="32.25" customHeight="1">
      <c r="C23" s="115">
        <f>+'جدول 4'!B23/'جدول 4'!B28*100</f>
        <v>0.7653226443651896</v>
      </c>
      <c r="D23" s="116">
        <f>+'جدول 4'!C23/'جدول 4'!C28*100</f>
        <v>0</v>
      </c>
      <c r="E23" s="116">
        <f>+'جدول 4'!D23/'جدول 4'!D28*100</f>
        <v>6.917628352430211</v>
      </c>
      <c r="F23" s="116">
        <f>+'جدول 4'!E23/'جدول 4'!E28*100</f>
        <v>100</v>
      </c>
      <c r="G23" s="116">
        <f>+'جدول 4'!F23/'جدول 4'!F28*100</f>
        <v>100</v>
      </c>
      <c r="H23" s="116">
        <f>+'جدول 4'!G23/'جدول 4'!G28*100</f>
        <v>0.5631536090249875</v>
      </c>
      <c r="I23" s="116">
        <f>+'جدول 4'!H23/'جدول 4'!H28*100</f>
        <v>0</v>
      </c>
      <c r="J23" s="116">
        <f>+'جدول 4'!I23/'جدول 4'!I28*100</f>
        <v>0</v>
      </c>
      <c r="K23" s="116">
        <f>+'جدول 4'!J23/'جدول 4'!J28*100</f>
        <v>0</v>
      </c>
      <c r="L23" s="116">
        <f>+'جدول 4'!K23/'جدول 4'!K28*100</f>
        <v>0</v>
      </c>
      <c r="M23" s="117">
        <f>+'جدول 4'!L23/'جدول 4'!L28*100</f>
        <v>0.6712901216749574</v>
      </c>
      <c r="N23" s="110" t="s">
        <v>24</v>
      </c>
      <c r="O23" s="104" t="s">
        <v>136</v>
      </c>
    </row>
    <row r="24" spans="3:15" ht="30.75" customHeight="1">
      <c r="C24" s="115">
        <f>+'جدول 4'!B24/'جدول 4'!B28*100</f>
        <v>0.8865115977234159</v>
      </c>
      <c r="D24" s="116">
        <f>+'جدول 4'!C24/'جدول 4'!C28*100</f>
        <v>0</v>
      </c>
      <c r="E24" s="116">
        <f>+'جدول 4'!D24/'جدول 4'!D28*100</f>
        <v>0</v>
      </c>
      <c r="F24" s="116">
        <f>+'جدول 4'!E24/'جدول 4'!E28*100</f>
        <v>0</v>
      </c>
      <c r="G24" s="116">
        <f>+'جدول 4'!F24/'جدول 4'!F28*100</f>
        <v>0</v>
      </c>
      <c r="H24" s="116">
        <f>+'جدول 4'!G24/'جدول 4'!G28*100</f>
        <v>0</v>
      </c>
      <c r="I24" s="116">
        <f>+'جدول 4'!H24/'جدول 4'!H28*100</f>
        <v>8.809207405277036</v>
      </c>
      <c r="J24" s="116">
        <f>+'جدول 4'!I24/'جدول 4'!I28*100</f>
        <v>0</v>
      </c>
      <c r="K24" s="116">
        <f>+'جدول 4'!J24/'جدول 4'!J28*100</f>
        <v>0</v>
      </c>
      <c r="L24" s="116">
        <f>+'جدول 4'!K24/'جدول 4'!K28*100</f>
        <v>0</v>
      </c>
      <c r="M24" s="117">
        <f>+'جدول 4'!L24/'جدول 4'!L28*100</f>
        <v>0</v>
      </c>
      <c r="N24" s="110" t="s">
        <v>23</v>
      </c>
      <c r="O24" s="104" t="s">
        <v>137</v>
      </c>
    </row>
    <row r="25" spans="3:15" ht="31.5" customHeight="1">
      <c r="C25" s="115">
        <f>+'جدول 4'!B25/'جدول 4'!B28*100</f>
        <v>0.01770286282148163</v>
      </c>
      <c r="D25" s="116">
        <f>+'جدول 4'!C25/'جدول 4'!C28*100</f>
        <v>0</v>
      </c>
      <c r="E25" s="116">
        <f>+'جدول 4'!D25/'جدول 4'!D28*100</f>
        <v>0.48051022158895607</v>
      </c>
      <c r="F25" s="116">
        <f>+'جدول 4'!E25/'جدول 4'!E28*100</f>
        <v>0</v>
      </c>
      <c r="G25" s="116">
        <f>+'جدول 4'!F25/'جدول 4'!F28*100</f>
        <v>0</v>
      </c>
      <c r="H25" s="116">
        <f>+'جدول 4'!G25/'جدول 4'!G28*100</f>
        <v>0</v>
      </c>
      <c r="I25" s="116">
        <f>+'جدول 4'!H25/'جدول 4'!H28*100</f>
        <v>0</v>
      </c>
      <c r="J25" s="116">
        <f>+'جدول 4'!I25/'جدول 4'!I28*100</f>
        <v>0</v>
      </c>
      <c r="K25" s="116">
        <f>+'جدول 4'!J25/'جدول 4'!J28*100</f>
        <v>0</v>
      </c>
      <c r="L25" s="116">
        <f>+'جدول 4'!K25/'جدول 4'!K28*100</f>
        <v>0</v>
      </c>
      <c r="M25" s="117">
        <f>+'جدول 4'!L25/'جدول 4'!L28*100</f>
        <v>0</v>
      </c>
      <c r="N25" s="110" t="s">
        <v>130</v>
      </c>
      <c r="O25" s="104" t="s">
        <v>140</v>
      </c>
    </row>
    <row r="26" spans="3:15" ht="33.75">
      <c r="C26" s="115">
        <f>+'جدول 4'!B26/'جدول 4'!B28*100</f>
        <v>3.411619516473711</v>
      </c>
      <c r="D26" s="116">
        <f>+'جدول 4'!C26/'جدول 4'!C28*100</f>
        <v>0</v>
      </c>
      <c r="E26" s="116">
        <f>+'جدول 4'!D26/'جدول 4'!D28*100</f>
        <v>92.60186142598084</v>
      </c>
      <c r="F26" s="116">
        <f>+'جدول 4'!E26/'جدول 4'!E28*100</f>
        <v>0</v>
      </c>
      <c r="G26" s="116">
        <f>+'جدول 4'!F26/'جدول 4'!F28*100</f>
        <v>0</v>
      </c>
      <c r="H26" s="116">
        <f>+'جدول 4'!G26/'جدول 4'!G28*100</f>
        <v>0</v>
      </c>
      <c r="I26" s="116">
        <f>+'جدول 4'!H26/'جدول 4'!H28*100</f>
        <v>0</v>
      </c>
      <c r="J26" s="116">
        <f>+'جدول 4'!I26/'جدول 4'!I28*100</f>
        <v>0</v>
      </c>
      <c r="K26" s="116">
        <f>+'جدول 4'!J26/'جدول 4'!J28*100</f>
        <v>0</v>
      </c>
      <c r="L26" s="116">
        <f>+'جدول 4'!K26/'جدول 4'!K28*100</f>
        <v>0</v>
      </c>
      <c r="M26" s="117">
        <f>+'جدول 4'!L26/'جدول 4'!L28*100</f>
        <v>0</v>
      </c>
      <c r="N26" s="110" t="s">
        <v>143</v>
      </c>
      <c r="O26" s="104" t="s">
        <v>142</v>
      </c>
    </row>
    <row r="27" spans="3:15" ht="34.5" thickBot="1">
      <c r="C27" s="115">
        <f>+'جدول 4'!B27/'جدول 4'!B28*100</f>
        <v>0.23561321017158102</v>
      </c>
      <c r="D27" s="116">
        <f>+'جدول 4'!C27/'جدول 4'!C28*100</f>
        <v>100</v>
      </c>
      <c r="E27" s="116">
        <f>+'جدول 4'!D27/'جدول 4'!D28*100</f>
        <v>0</v>
      </c>
      <c r="F27" s="116">
        <f>+'جدول 4'!E27/'جدول 4'!E28*100</f>
        <v>0</v>
      </c>
      <c r="G27" s="116">
        <f>+'جدول 4'!F27/'جدول 4'!F28*100</f>
        <v>0</v>
      </c>
      <c r="H27" s="116">
        <f>+'جدول 4'!G27/'جدول 4'!G28*100</f>
        <v>0</v>
      </c>
      <c r="I27" s="116">
        <f>+'جدول 4'!H27/'جدول 4'!H28*100</f>
        <v>0</v>
      </c>
      <c r="J27" s="116">
        <f>+'جدول 4'!I27/'جدول 4'!I28*100</f>
        <v>0</v>
      </c>
      <c r="K27" s="116">
        <f>+'جدول 4'!J27/'جدول 4'!J28*100</f>
        <v>0</v>
      </c>
      <c r="L27" s="116">
        <f>+'جدول 4'!K27/'جدول 4'!K28*100</f>
        <v>0</v>
      </c>
      <c r="M27" s="117">
        <f>+'جدول 4'!L27/'جدول 4'!L28*100</f>
        <v>0</v>
      </c>
      <c r="N27" s="111" t="s">
        <v>22</v>
      </c>
      <c r="O27" s="104" t="s">
        <v>138</v>
      </c>
    </row>
    <row r="28" spans="3:15" ht="29.25" customHeight="1" thickBot="1">
      <c r="C28" s="99">
        <f>SUM(C11:C27)</f>
        <v>99.99999999999999</v>
      </c>
      <c r="D28" s="100">
        <f aca="true" t="shared" si="0" ref="D28:M28">SUM(D11:D27)</f>
        <v>100</v>
      </c>
      <c r="E28" s="100">
        <f t="shared" si="0"/>
        <v>100.00000000000001</v>
      </c>
      <c r="F28" s="100">
        <f t="shared" si="0"/>
        <v>100</v>
      </c>
      <c r="G28" s="100">
        <f t="shared" si="0"/>
        <v>100</v>
      </c>
      <c r="H28" s="100">
        <f t="shared" si="0"/>
        <v>100.00000000000001</v>
      </c>
      <c r="I28" s="100">
        <f t="shared" si="0"/>
        <v>100.00000000000001</v>
      </c>
      <c r="J28" s="100">
        <f t="shared" si="0"/>
        <v>100</v>
      </c>
      <c r="K28" s="100">
        <f t="shared" si="0"/>
        <v>100</v>
      </c>
      <c r="L28" s="100">
        <f t="shared" si="0"/>
        <v>100</v>
      </c>
      <c r="M28" s="101">
        <f t="shared" si="0"/>
        <v>100</v>
      </c>
      <c r="N28" s="107"/>
      <c r="O28" s="106" t="s">
        <v>1</v>
      </c>
    </row>
  </sheetData>
  <sheetProtection/>
  <mergeCells count="16">
    <mergeCell ref="N6:O9"/>
    <mergeCell ref="E7:I7"/>
    <mergeCell ref="J7:K7"/>
    <mergeCell ref="L7:M7"/>
    <mergeCell ref="E8:F8"/>
    <mergeCell ref="G8:G9"/>
    <mergeCell ref="H8:H9"/>
    <mergeCell ref="I8:I9"/>
    <mergeCell ref="J8:J9"/>
    <mergeCell ref="K8:K9"/>
    <mergeCell ref="C6:C10"/>
    <mergeCell ref="D6:D9"/>
    <mergeCell ref="E6:I6"/>
    <mergeCell ref="J6:M6"/>
    <mergeCell ref="L8:L9"/>
    <mergeCell ref="M8:M9"/>
  </mergeCells>
  <printOptions/>
  <pageMargins left="0.75" right="0.75" top="1" bottom="1" header="0.5" footer="0.5"/>
  <pageSetup horizontalDpi="600" verticalDpi="600" orientation="portrait" paperSize="9" r:id="rId4"/>
  <headerFooter alignWithMargins="0">
    <oddFooter>&amp;L&amp;"Arial,Bold"&amp;18 63</oddFooter>
  </headerFooter>
  <drawing r:id="rId3"/>
  <legacyDrawing r:id="rId2"/>
</worksheet>
</file>

<file path=xl/worksheets/sheet12.xml><?xml version="1.0" encoding="utf-8"?>
<worksheet xmlns="http://schemas.openxmlformats.org/spreadsheetml/2006/main" xmlns:r="http://schemas.openxmlformats.org/officeDocument/2006/relationships">
  <dimension ref="C4:O28"/>
  <sheetViews>
    <sheetView zoomScalePageLayoutView="0" workbookViewId="0" topLeftCell="H19">
      <selection activeCell="M25" sqref="M25"/>
    </sheetView>
  </sheetViews>
  <sheetFormatPr defaultColWidth="9.140625" defaultRowHeight="12.75"/>
  <cols>
    <col min="3" max="13" width="15.7109375" style="0" customWidth="1"/>
    <col min="15" max="15" width="55.8515625" style="0" customWidth="1"/>
  </cols>
  <sheetData>
    <row r="4" spans="3:15" ht="23.25">
      <c r="C4" s="65" t="s">
        <v>150</v>
      </c>
      <c r="D4" s="15"/>
      <c r="E4" s="15"/>
      <c r="F4" s="15"/>
      <c r="G4" s="15"/>
      <c r="H4" s="15"/>
      <c r="I4" s="15"/>
      <c r="J4" s="15"/>
      <c r="K4" s="15"/>
      <c r="L4" s="15"/>
      <c r="M4" s="15"/>
      <c r="N4" s="15"/>
      <c r="O4" s="95" t="s">
        <v>155</v>
      </c>
    </row>
    <row r="5" spans="3:15" ht="18.75" thickBot="1">
      <c r="C5" s="1"/>
      <c r="D5" s="15"/>
      <c r="E5" s="15"/>
      <c r="F5" s="15"/>
      <c r="G5" s="15"/>
      <c r="H5" s="15"/>
      <c r="I5" s="15"/>
      <c r="J5" s="15"/>
      <c r="K5" s="15"/>
      <c r="L5" s="15"/>
      <c r="M5" s="15"/>
      <c r="N5" s="15"/>
      <c r="O5" s="6"/>
    </row>
    <row r="6" spans="3:15" ht="22.5" customHeight="1" thickBot="1">
      <c r="C6" s="172" t="s">
        <v>1</v>
      </c>
      <c r="D6" s="172" t="s">
        <v>2</v>
      </c>
      <c r="E6" s="176" t="s">
        <v>103</v>
      </c>
      <c r="F6" s="177"/>
      <c r="G6" s="177"/>
      <c r="H6" s="177"/>
      <c r="I6" s="151"/>
      <c r="J6" s="176" t="s">
        <v>104</v>
      </c>
      <c r="K6" s="177"/>
      <c r="L6" s="177"/>
      <c r="M6" s="151"/>
      <c r="N6" s="180" t="s">
        <v>151</v>
      </c>
      <c r="O6" s="169"/>
    </row>
    <row r="7" spans="3:15" ht="27" customHeight="1" thickBot="1">
      <c r="C7" s="173"/>
      <c r="D7" s="173"/>
      <c r="E7" s="182" t="s">
        <v>105</v>
      </c>
      <c r="F7" s="183"/>
      <c r="G7" s="183"/>
      <c r="H7" s="183"/>
      <c r="I7" s="184"/>
      <c r="J7" s="185" t="s">
        <v>106</v>
      </c>
      <c r="K7" s="186"/>
      <c r="L7" s="187" t="s">
        <v>107</v>
      </c>
      <c r="M7" s="186"/>
      <c r="N7" s="181"/>
      <c r="O7" s="171"/>
    </row>
    <row r="8" spans="3:15" ht="27.75" customHeight="1" thickBot="1">
      <c r="C8" s="173"/>
      <c r="D8" s="173"/>
      <c r="E8" s="185" t="s">
        <v>108</v>
      </c>
      <c r="F8" s="186"/>
      <c r="G8" s="126" t="s">
        <v>109</v>
      </c>
      <c r="H8" s="172" t="s">
        <v>110</v>
      </c>
      <c r="I8" s="172" t="s">
        <v>111</v>
      </c>
      <c r="J8" s="178" t="s">
        <v>112</v>
      </c>
      <c r="K8" s="178" t="s">
        <v>113</v>
      </c>
      <c r="L8" s="178" t="s">
        <v>147</v>
      </c>
      <c r="M8" s="178" t="s">
        <v>114</v>
      </c>
      <c r="N8" s="181"/>
      <c r="O8" s="171"/>
    </row>
    <row r="9" spans="3:15" ht="107.25" customHeight="1" thickBot="1">
      <c r="C9" s="173"/>
      <c r="D9" s="175"/>
      <c r="E9" s="58" t="s">
        <v>115</v>
      </c>
      <c r="F9" s="59" t="s">
        <v>116</v>
      </c>
      <c r="G9" s="188"/>
      <c r="H9" s="189" t="s">
        <v>117</v>
      </c>
      <c r="I9" s="189" t="s">
        <v>118</v>
      </c>
      <c r="J9" s="179"/>
      <c r="K9" s="179"/>
      <c r="L9" s="179"/>
      <c r="M9" s="179"/>
      <c r="N9" s="181"/>
      <c r="O9" s="171"/>
    </row>
    <row r="10" spans="3:15" ht="28.5" customHeight="1" thickBot="1">
      <c r="C10" s="174"/>
      <c r="D10" s="60" t="s">
        <v>119</v>
      </c>
      <c r="E10" s="61" t="s">
        <v>120</v>
      </c>
      <c r="F10" s="61" t="s">
        <v>121</v>
      </c>
      <c r="G10" s="62" t="s">
        <v>122</v>
      </c>
      <c r="H10" s="63" t="s">
        <v>123</v>
      </c>
      <c r="I10" s="64" t="s">
        <v>124</v>
      </c>
      <c r="J10" s="63" t="s">
        <v>125</v>
      </c>
      <c r="K10" s="63" t="s">
        <v>126</v>
      </c>
      <c r="L10" s="64" t="s">
        <v>127</v>
      </c>
      <c r="M10" s="64" t="s">
        <v>128</v>
      </c>
      <c r="N10" s="43" t="s">
        <v>101</v>
      </c>
      <c r="O10" s="25" t="s">
        <v>36</v>
      </c>
    </row>
    <row r="11" spans="3:15" ht="25.5">
      <c r="C11" s="97">
        <f>SUM(D11:M11)</f>
        <v>100</v>
      </c>
      <c r="D11" s="118">
        <f>+'جدول 4'!C11/'جدول 4'!B11*100</f>
        <v>0</v>
      </c>
      <c r="E11" s="118">
        <f>+'جدول 4'!D11/'جدول 4'!B11*100</f>
        <v>0</v>
      </c>
      <c r="F11" s="118">
        <f>+'جدول 4'!E11/'جدول 4'!B11*100</f>
        <v>0</v>
      </c>
      <c r="G11" s="118">
        <f>+'جدول 4'!F11/'جدول 4'!B11*100</f>
        <v>0</v>
      </c>
      <c r="H11" s="118">
        <f>+'جدول 4'!G11/'جدول 4'!B11*100</f>
        <v>0</v>
      </c>
      <c r="I11" s="118">
        <f>+'جدول 4'!H11/'جدول 4'!B11*100</f>
        <v>0</v>
      </c>
      <c r="J11" s="118">
        <f>+'جدول 4'!I11/'جدول 4'!B11*100</f>
        <v>0</v>
      </c>
      <c r="K11" s="118">
        <f>+'جدول 4'!J11/'جدول 4'!B11*100</f>
        <v>0</v>
      </c>
      <c r="L11" s="118">
        <f>+'جدول 4'!K11/'جدول 4'!B11*100</f>
        <v>0</v>
      </c>
      <c r="M11" s="119">
        <f>+'جدول 4'!L11/'جدول 4'!B11*100</f>
        <v>100</v>
      </c>
      <c r="N11" s="108" t="s">
        <v>35</v>
      </c>
      <c r="O11" s="102" t="s">
        <v>21</v>
      </c>
    </row>
    <row r="12" spans="3:15" ht="25.5">
      <c r="C12" s="98">
        <f aca="true" t="shared" si="0" ref="C12:C28">SUM(D12:M12)</f>
        <v>100</v>
      </c>
      <c r="D12" s="120">
        <f>+'جدول 4'!C12/'جدول 4'!B12*100</f>
        <v>0</v>
      </c>
      <c r="E12" s="120">
        <f>+'جدول 4'!D12/'جدول 4'!B12*100</f>
        <v>0</v>
      </c>
      <c r="F12" s="120">
        <f>+'جدول 4'!E12/'جدول 4'!B12*100</f>
        <v>0</v>
      </c>
      <c r="G12" s="120">
        <f>+'جدول 4'!F12/'جدول 4'!B12*100</f>
        <v>0</v>
      </c>
      <c r="H12" s="120">
        <f>+'جدول 4'!G12/'جدول 4'!B12*100</f>
        <v>0</v>
      </c>
      <c r="I12" s="120">
        <f>+'جدول 4'!H12/'جدول 4'!B12*100</f>
        <v>0</v>
      </c>
      <c r="J12" s="120">
        <f>+'جدول 4'!I12/'جدول 4'!B12*100</f>
        <v>0</v>
      </c>
      <c r="K12" s="120">
        <f>+'جدول 4'!J12/'جدول 4'!B12*100</f>
        <v>0</v>
      </c>
      <c r="L12" s="120">
        <f>+'جدول 4'!K12/'جدول 4'!B12*100</f>
        <v>0</v>
      </c>
      <c r="M12" s="121">
        <f>+'جدول 4'!L12/'جدول 4'!B12*100</f>
        <v>100</v>
      </c>
      <c r="N12" s="109" t="s">
        <v>34</v>
      </c>
      <c r="O12" s="103" t="s">
        <v>20</v>
      </c>
    </row>
    <row r="13" spans="3:15" ht="25.5">
      <c r="C13" s="98">
        <f t="shared" si="0"/>
        <v>100.00000000000001</v>
      </c>
      <c r="D13" s="120">
        <f>+'جدول 4'!C13/'جدول 4'!B13*100</f>
        <v>0</v>
      </c>
      <c r="E13" s="120">
        <f>+'جدول 4'!D13/'جدول 4'!B13*100</f>
        <v>0</v>
      </c>
      <c r="F13" s="120">
        <f>+'جدول 4'!E13/'جدول 4'!B13*100</f>
        <v>0</v>
      </c>
      <c r="G13" s="120">
        <f>+'جدول 4'!F13/'جدول 4'!B13*100</f>
        <v>0</v>
      </c>
      <c r="H13" s="120">
        <f>+'جدول 4'!G13/'جدول 4'!B13*100</f>
        <v>38.63610360005298</v>
      </c>
      <c r="I13" s="120">
        <f>+'جدول 4'!H13/'جدول 4'!B13*100</f>
        <v>52.770053856122345</v>
      </c>
      <c r="J13" s="120">
        <f>+'جدول 4'!I13/'جدول 4'!B13*100</f>
        <v>8.356422000812302</v>
      </c>
      <c r="K13" s="120">
        <f>+'جدول 4'!J13/'جدول 4'!B13*100</f>
        <v>0</v>
      </c>
      <c r="L13" s="120">
        <f>+'جدول 4'!K13/'جدول 4'!B13*100</f>
        <v>0</v>
      </c>
      <c r="M13" s="121">
        <f>+'جدول 4'!L13/'جدول 4'!B13*100</f>
        <v>0.23742054301238388</v>
      </c>
      <c r="N13" s="109" t="s">
        <v>33</v>
      </c>
      <c r="O13" s="104" t="s">
        <v>19</v>
      </c>
    </row>
    <row r="14" spans="3:15" ht="25.5">
      <c r="C14" s="98">
        <f t="shared" si="0"/>
        <v>100</v>
      </c>
      <c r="D14" s="120">
        <f>+'جدول 4'!C14/'جدول 4'!B14*100</f>
        <v>0</v>
      </c>
      <c r="E14" s="120">
        <f>+'جدول 4'!D14/'جدول 4'!B14*100</f>
        <v>0</v>
      </c>
      <c r="F14" s="120">
        <f>+'جدول 4'!E14/'جدول 4'!B14*100</f>
        <v>0</v>
      </c>
      <c r="G14" s="120">
        <f>+'جدول 4'!F14/'جدول 4'!B14*100</f>
        <v>0</v>
      </c>
      <c r="H14" s="120">
        <f>+'جدول 4'!G14/'جدول 4'!B14*100</f>
        <v>0</v>
      </c>
      <c r="I14" s="120">
        <f>+'جدول 4'!H14/'جدول 4'!B14*100</f>
        <v>0</v>
      </c>
      <c r="J14" s="120">
        <f>+'جدول 4'!I14/'جدول 4'!B14*100</f>
        <v>0</v>
      </c>
      <c r="K14" s="120">
        <f>+'جدول 4'!J14/'جدول 4'!B14*100</f>
        <v>0</v>
      </c>
      <c r="L14" s="120">
        <f>+'جدول 4'!K14/'جدول 4'!B14*100</f>
        <v>0</v>
      </c>
      <c r="M14" s="121">
        <f>+'جدول 4'!L14/'جدول 4'!B14*100</f>
        <v>100</v>
      </c>
      <c r="N14" s="109" t="s">
        <v>32</v>
      </c>
      <c r="O14" s="104" t="s">
        <v>129</v>
      </c>
    </row>
    <row r="15" spans="3:15" ht="25.5">
      <c r="C15" s="98">
        <f t="shared" si="0"/>
        <v>100</v>
      </c>
      <c r="D15" s="120">
        <f>+'جدول 4'!C15/'جدول 4'!B15*100</f>
        <v>0</v>
      </c>
      <c r="E15" s="120">
        <f>+'جدول 4'!D15/'جدول 4'!B15*100</f>
        <v>0</v>
      </c>
      <c r="F15" s="120">
        <f>+'جدول 4'!E15/'جدول 4'!B15*100</f>
        <v>0</v>
      </c>
      <c r="G15" s="120">
        <f>+'جدول 4'!F15/'جدول 4'!B15*100</f>
        <v>0</v>
      </c>
      <c r="H15" s="120">
        <f>+'جدول 4'!G15/'جدول 4'!B15*100</f>
        <v>0</v>
      </c>
      <c r="I15" s="120">
        <f>+'جدول 4'!H15/'جدول 4'!B15*100</f>
        <v>0</v>
      </c>
      <c r="J15" s="120">
        <f>+'جدول 4'!I15/'جدول 4'!B15*100</f>
        <v>5.300906558083118</v>
      </c>
      <c r="K15" s="120">
        <f>+'جدول 4'!J15/'جدول 4'!B15*100</f>
        <v>0</v>
      </c>
      <c r="L15" s="120">
        <f>+'جدول 4'!K15/'جدول 4'!B15*100</f>
        <v>0</v>
      </c>
      <c r="M15" s="121">
        <f>+'جدول 4'!L15/'جدول 4'!B15*100</f>
        <v>94.69909344191689</v>
      </c>
      <c r="N15" s="109" t="s">
        <v>31</v>
      </c>
      <c r="O15" s="104" t="s">
        <v>18</v>
      </c>
    </row>
    <row r="16" spans="3:15" ht="25.5">
      <c r="C16" s="98">
        <f t="shared" si="0"/>
        <v>100</v>
      </c>
      <c r="D16" s="120">
        <f>+'جدول 4'!C16/'جدول 4'!B16*100</f>
        <v>0</v>
      </c>
      <c r="E16" s="120">
        <f>+'جدول 4'!D16/'جدول 4'!B16*100</f>
        <v>0</v>
      </c>
      <c r="F16" s="120">
        <f>+'جدول 4'!E16/'جدول 4'!B16*100</f>
        <v>0</v>
      </c>
      <c r="G16" s="120">
        <f>+'جدول 4'!F16/'جدول 4'!B16*100</f>
        <v>0</v>
      </c>
      <c r="H16" s="120">
        <f>+'جدول 4'!G16/'جدول 4'!B16*100</f>
        <v>0</v>
      </c>
      <c r="I16" s="120">
        <f>+'جدول 4'!H16/'جدول 4'!B16*100</f>
        <v>0</v>
      </c>
      <c r="J16" s="120">
        <f>+'جدول 4'!I16/'جدول 4'!B16*100</f>
        <v>100</v>
      </c>
      <c r="K16" s="120">
        <f>+'جدول 4'!J16/'جدول 4'!B16*100</f>
        <v>0</v>
      </c>
      <c r="L16" s="120">
        <f>+'جدول 4'!K16/'جدول 4'!B16*100</f>
        <v>0</v>
      </c>
      <c r="M16" s="121">
        <f>+'جدول 4'!L16/'جدول 4'!B16*100</f>
        <v>0</v>
      </c>
      <c r="N16" s="109" t="s">
        <v>141</v>
      </c>
      <c r="O16" s="105" t="s">
        <v>131</v>
      </c>
    </row>
    <row r="17" spans="3:15" ht="23.25">
      <c r="C17" s="98">
        <f t="shared" si="0"/>
        <v>100</v>
      </c>
      <c r="D17" s="120">
        <f>+'جدول 4'!C17/'جدول 4'!B17*100</f>
        <v>0</v>
      </c>
      <c r="E17" s="120">
        <f>+'جدول 4'!D17/'جدول 4'!B17*100</f>
        <v>0</v>
      </c>
      <c r="F17" s="120">
        <f>+'جدول 4'!E17/'جدول 4'!B17*100</f>
        <v>0</v>
      </c>
      <c r="G17" s="120">
        <f>+'جدول 4'!F17/'جدول 4'!B17*100</f>
        <v>0</v>
      </c>
      <c r="H17" s="120">
        <f>+'جدول 4'!G17/'جدول 4'!B17*100</f>
        <v>0</v>
      </c>
      <c r="I17" s="120">
        <f>+'جدول 4'!H17/'جدول 4'!B17*100</f>
        <v>0</v>
      </c>
      <c r="J17" s="120">
        <f>+'جدول 4'!I17/'جدول 4'!B17*100</f>
        <v>0</v>
      </c>
      <c r="K17" s="120">
        <f>+'جدول 4'!J17/'جدول 4'!B17*100</f>
        <v>0</v>
      </c>
      <c r="L17" s="120">
        <f>+'جدول 4'!K17/'جدول 4'!B17*100</f>
        <v>100</v>
      </c>
      <c r="M17" s="121">
        <f>+'جدول 4'!L17/'جدول 4'!B17*100</f>
        <v>0</v>
      </c>
      <c r="N17" s="110" t="s">
        <v>30</v>
      </c>
      <c r="O17" s="105" t="s">
        <v>132</v>
      </c>
    </row>
    <row r="18" spans="3:15" ht="23.25">
      <c r="C18" s="98">
        <f t="shared" si="0"/>
        <v>100</v>
      </c>
      <c r="D18" s="120">
        <f>+'جدول 4'!C18/'جدول 4'!B18*100</f>
        <v>0</v>
      </c>
      <c r="E18" s="120">
        <f>+'جدول 4'!D18/'جدول 4'!B18*100</f>
        <v>0</v>
      </c>
      <c r="F18" s="120">
        <f>+'جدول 4'!E18/'جدول 4'!B18*100</f>
        <v>0</v>
      </c>
      <c r="G18" s="120">
        <f>+'جدول 4'!F18/'جدول 4'!B18*100</f>
        <v>0</v>
      </c>
      <c r="H18" s="120">
        <f>+'جدول 4'!G18/'جدول 4'!B18*100</f>
        <v>37.06152333010641</v>
      </c>
      <c r="I18" s="120">
        <f>+'جدول 4'!H18/'جدول 4'!B18*100</f>
        <v>19.458660353662673</v>
      </c>
      <c r="J18" s="120">
        <f>+'جدول 4'!I18/'جدول 4'!B18*100</f>
        <v>0.14218996435987408</v>
      </c>
      <c r="K18" s="120">
        <f>+'جدول 4'!J18/'جدول 4'!B18*100</f>
        <v>10.231476398477634</v>
      </c>
      <c r="L18" s="120">
        <f>+'جدول 4'!K18/'جدول 4'!B18*100</f>
        <v>0</v>
      </c>
      <c r="M18" s="121">
        <f>+'جدول 4'!L18/'جدول 4'!B18*100</f>
        <v>33.10614995339341</v>
      </c>
      <c r="N18" s="110" t="s">
        <v>29</v>
      </c>
      <c r="O18" s="104" t="s">
        <v>133</v>
      </c>
    </row>
    <row r="19" spans="3:15" ht="33.75">
      <c r="C19" s="98">
        <f t="shared" si="0"/>
        <v>99.99999999999999</v>
      </c>
      <c r="D19" s="120">
        <f>+'جدول 4'!C19/'جدول 4'!B19*100</f>
        <v>0</v>
      </c>
      <c r="E19" s="120">
        <f>+'جدول 4'!D19/'جدول 4'!B19*100</f>
        <v>0</v>
      </c>
      <c r="F19" s="120">
        <f>+'جدول 4'!E19/'جدول 4'!B19*100</f>
        <v>0</v>
      </c>
      <c r="G19" s="120">
        <f>+'جدول 4'!F19/'جدول 4'!B19*100</f>
        <v>0</v>
      </c>
      <c r="H19" s="120">
        <f>+'جدول 4'!G19/'جدول 4'!B19*100</f>
        <v>22.856788085795717</v>
      </c>
      <c r="I19" s="120">
        <f>+'جدول 4'!H19/'جدول 4'!B19*100</f>
        <v>65.3051088165592</v>
      </c>
      <c r="J19" s="120">
        <f>+'جدول 4'!I19/'جدول 4'!B19*100</f>
        <v>0.32391169795749947</v>
      </c>
      <c r="K19" s="120">
        <f>+'جدول 4'!J19/'جدول 4'!B19*100</f>
        <v>1.5048745583096728</v>
      </c>
      <c r="L19" s="120">
        <f>+'جدول 4'!K19/'جدول 4'!B19*100</f>
        <v>0</v>
      </c>
      <c r="M19" s="121">
        <f>+'جدول 4'!L19/'جدول 4'!B19*100</f>
        <v>10.009316841377908</v>
      </c>
      <c r="N19" s="110" t="s">
        <v>28</v>
      </c>
      <c r="O19" s="104" t="s">
        <v>134</v>
      </c>
    </row>
    <row r="20" spans="3:15" ht="33.75">
      <c r="C20" s="98">
        <f t="shared" si="0"/>
        <v>100</v>
      </c>
      <c r="D20" s="120">
        <f>+'جدول 4'!C20/'جدول 4'!B20*100</f>
        <v>0</v>
      </c>
      <c r="E20" s="120">
        <f>+'جدول 4'!D20/'جدول 4'!B20*100</f>
        <v>0</v>
      </c>
      <c r="F20" s="120">
        <f>+'جدول 4'!E20/'جدول 4'!B20*100</f>
        <v>0</v>
      </c>
      <c r="G20" s="120">
        <f>+'جدول 4'!F20/'جدول 4'!B20*100</f>
        <v>0</v>
      </c>
      <c r="H20" s="120">
        <f>+'جدول 4'!G20/'جدول 4'!B20*100</f>
        <v>50</v>
      </c>
      <c r="I20" s="120">
        <f>+'جدول 4'!H20/'جدول 4'!B20*100</f>
        <v>50</v>
      </c>
      <c r="J20" s="120">
        <f>+'جدول 4'!I20/'جدول 4'!B20*100</f>
        <v>0</v>
      </c>
      <c r="K20" s="120">
        <f>+'جدول 4'!J20/'جدول 4'!B20*100</f>
        <v>0</v>
      </c>
      <c r="L20" s="120">
        <f>+'جدول 4'!K20/'جدول 4'!B20*100</f>
        <v>0</v>
      </c>
      <c r="M20" s="121">
        <f>+'جدول 4'!L20/'جدول 4'!B20*100</f>
        <v>0</v>
      </c>
      <c r="N20" s="110" t="s">
        <v>27</v>
      </c>
      <c r="O20" s="104" t="s">
        <v>148</v>
      </c>
    </row>
    <row r="21" spans="3:15" ht="33.75">
      <c r="C21" s="98">
        <f t="shared" si="0"/>
        <v>100</v>
      </c>
      <c r="D21" s="120">
        <f>+'جدول 4'!C21/'جدول 4'!B21*100</f>
        <v>0</v>
      </c>
      <c r="E21" s="120">
        <f>+'جدول 4'!D21/'جدول 4'!B21*100</f>
        <v>0</v>
      </c>
      <c r="F21" s="120">
        <f>+'جدول 4'!E21/'جدول 4'!B21*100</f>
        <v>0</v>
      </c>
      <c r="G21" s="120">
        <f>+'جدول 4'!F21/'جدول 4'!B21*100</f>
        <v>0</v>
      </c>
      <c r="H21" s="120">
        <f>+'جدول 4'!G21/'جدول 4'!B21*100</f>
        <v>50</v>
      </c>
      <c r="I21" s="120">
        <f>+'جدول 4'!H21/'جدول 4'!B21*100</f>
        <v>50</v>
      </c>
      <c r="J21" s="120">
        <f>+'جدول 4'!I21/'جدول 4'!B21*100</f>
        <v>0</v>
      </c>
      <c r="K21" s="120">
        <f>+'جدول 4'!J21/'جدول 4'!B21*100</f>
        <v>0</v>
      </c>
      <c r="L21" s="120">
        <f>+'جدول 4'!K21/'جدول 4'!B21*100</f>
        <v>0</v>
      </c>
      <c r="M21" s="121">
        <f>+'جدول 4'!L21/'جدول 4'!B21*100</f>
        <v>0</v>
      </c>
      <c r="N21" s="110" t="s">
        <v>26</v>
      </c>
      <c r="O21" s="104" t="s">
        <v>149</v>
      </c>
    </row>
    <row r="22" spans="3:15" ht="33.75">
      <c r="C22" s="98">
        <f t="shared" si="0"/>
        <v>100</v>
      </c>
      <c r="D22" s="120">
        <f>+'جدول 4'!C22/'جدول 4'!B22*100</f>
        <v>0</v>
      </c>
      <c r="E22" s="120">
        <f>+'جدول 4'!D22/'جدول 4'!B22*100</f>
        <v>0</v>
      </c>
      <c r="F22" s="120">
        <f>+'جدول 4'!E22/'جدول 4'!B22*100</f>
        <v>0</v>
      </c>
      <c r="G22" s="120">
        <f>+'جدول 4'!F22/'جدول 4'!B22*100</f>
        <v>0</v>
      </c>
      <c r="H22" s="120">
        <f>+'جدول 4'!G22/'جدول 4'!B22*100</f>
        <v>100</v>
      </c>
      <c r="I22" s="120">
        <f>+'جدول 4'!H22/'جدول 4'!B22*100</f>
        <v>0</v>
      </c>
      <c r="J22" s="120">
        <f>+'جدول 4'!I22/'جدول 4'!B22*100</f>
        <v>0</v>
      </c>
      <c r="K22" s="120">
        <f>+'جدول 4'!J22/'جدول 4'!B22*100</f>
        <v>0</v>
      </c>
      <c r="L22" s="120">
        <f>+'جدول 4'!K22/'جدول 4'!B22*100</f>
        <v>0</v>
      </c>
      <c r="M22" s="121">
        <f>+'جدول 4'!L22/'جدول 4'!B22*100</f>
        <v>0</v>
      </c>
      <c r="N22" s="110" t="s">
        <v>25</v>
      </c>
      <c r="O22" s="104" t="s">
        <v>135</v>
      </c>
    </row>
    <row r="23" spans="3:15" ht="33.75">
      <c r="C23" s="98">
        <f t="shared" si="0"/>
        <v>99.99999999999997</v>
      </c>
      <c r="D23" s="120">
        <f>+'جدول 4'!C23/'جدول 4'!B23*100</f>
        <v>0</v>
      </c>
      <c r="E23" s="120">
        <f>+'جدول 4'!D23/'جدول 4'!B23*100</f>
        <v>33.30071328720508</v>
      </c>
      <c r="F23" s="120">
        <f>+'جدول 4'!E23/'جدول 4'!B23*100</f>
        <v>0.3971573080697009</v>
      </c>
      <c r="G23" s="120">
        <f>+'جدول 4'!F23/'جدول 4'!B23*100</f>
        <v>0.13904649610966502</v>
      </c>
      <c r="H23" s="120">
        <f>+'جدول 4'!G23/'جدول 4'!B23*100</f>
        <v>43.406057645489796</v>
      </c>
      <c r="I23" s="120">
        <f>+'جدول 4'!H23/'جدول 4'!B23*100</f>
        <v>0</v>
      </c>
      <c r="J23" s="120">
        <f>+'جدول 4'!I23/'جدول 4'!B23*100</f>
        <v>0</v>
      </c>
      <c r="K23" s="120">
        <f>+'جدول 4'!J23/'جدول 4'!B23*100</f>
        <v>0</v>
      </c>
      <c r="L23" s="120">
        <f>+'جدول 4'!K23/'جدول 4'!B23*100</f>
        <v>0</v>
      </c>
      <c r="M23" s="121">
        <f>+'جدول 4'!L23/'جدول 4'!B23*100</f>
        <v>22.757025263125747</v>
      </c>
      <c r="N23" s="110" t="s">
        <v>24</v>
      </c>
      <c r="O23" s="104" t="s">
        <v>136</v>
      </c>
    </row>
    <row r="24" spans="3:15" ht="33.75">
      <c r="C24" s="98">
        <f t="shared" si="0"/>
        <v>100</v>
      </c>
      <c r="D24" s="120">
        <f>+'جدول 4'!C24/'جدول 4'!B24*100</f>
        <v>0</v>
      </c>
      <c r="E24" s="120">
        <f>+'جدول 4'!D24/'جدول 4'!B24*100</f>
        <v>0</v>
      </c>
      <c r="F24" s="120">
        <f>+'جدول 4'!E24/'جدول 4'!B24*100</f>
        <v>0</v>
      </c>
      <c r="G24" s="120">
        <f>+'جدول 4'!F24/'جدول 4'!B24*100</f>
        <v>0</v>
      </c>
      <c r="H24" s="120">
        <f>+'جدول 4'!G24/'جدول 4'!B24*100</f>
        <v>0</v>
      </c>
      <c r="I24" s="120">
        <f>+'جدول 4'!H24/'جدول 4'!B24*100</f>
        <v>100</v>
      </c>
      <c r="J24" s="120">
        <f>+'جدول 4'!I24/'جدول 4'!B24*100</f>
        <v>0</v>
      </c>
      <c r="K24" s="120">
        <f>+'جدول 4'!J24/'جدول 4'!B24*100</f>
        <v>0</v>
      </c>
      <c r="L24" s="120">
        <f>+'جدول 4'!K24/'جدول 4'!B24*100</f>
        <v>0</v>
      </c>
      <c r="M24" s="121">
        <f>+'جدول 4'!L24/'جدول 4'!B24*100</f>
        <v>0</v>
      </c>
      <c r="N24" s="110" t="s">
        <v>23</v>
      </c>
      <c r="O24" s="104" t="s">
        <v>137</v>
      </c>
    </row>
    <row r="25" spans="3:15" ht="33.75">
      <c r="C25" s="98">
        <f t="shared" si="0"/>
        <v>100</v>
      </c>
      <c r="D25" s="120">
        <f>+'جدول 4'!C25/'جدول 4'!B25*100</f>
        <v>0</v>
      </c>
      <c r="E25" s="120">
        <f>+'جدول 4'!D25/'جدول 4'!B25*100</f>
        <v>100</v>
      </c>
      <c r="F25" s="120">
        <f>+'جدول 4'!E25/'جدول 4'!B25*100</f>
        <v>0</v>
      </c>
      <c r="G25" s="120">
        <f>+'جدول 4'!F25/'جدول 4'!B25*100</f>
        <v>0</v>
      </c>
      <c r="H25" s="120">
        <f>+'جدول 4'!G25/'جدول 4'!B25*100</f>
        <v>0</v>
      </c>
      <c r="I25" s="120">
        <f>+'جدول 4'!H25/'جدول 4'!B25*100</f>
        <v>0</v>
      </c>
      <c r="J25" s="120">
        <f>+'جدول 4'!I25/'جدول 4'!B25*100</f>
        <v>0</v>
      </c>
      <c r="K25" s="120">
        <f>+'جدول 4'!J25/'جدول 4'!B25*100</f>
        <v>0</v>
      </c>
      <c r="L25" s="120">
        <f>+'جدول 4'!K25/'جدول 4'!B25*100</f>
        <v>0</v>
      </c>
      <c r="M25" s="121">
        <f>+'جدول 4'!L25/'جدول 4'!B25*100</f>
        <v>0</v>
      </c>
      <c r="N25" s="110" t="s">
        <v>130</v>
      </c>
      <c r="O25" s="104" t="s">
        <v>140</v>
      </c>
    </row>
    <row r="26" spans="3:15" ht="33.75">
      <c r="C26" s="98">
        <f t="shared" si="0"/>
        <v>100</v>
      </c>
      <c r="D26" s="120">
        <f>+'جدول 4'!C26/'جدول 4'!B26*100</f>
        <v>0</v>
      </c>
      <c r="E26" s="120">
        <f>+'جدول 4'!D26/'جدول 4'!B26*100</f>
        <v>100</v>
      </c>
      <c r="F26" s="120">
        <f>+'جدول 4'!E26/'جدول 4'!B26*100</f>
        <v>0</v>
      </c>
      <c r="G26" s="120">
        <f>+'جدول 4'!F26/'جدول 4'!B26*100</f>
        <v>0</v>
      </c>
      <c r="H26" s="120">
        <f>+'جدول 4'!G26/'جدول 4'!B26*100</f>
        <v>0</v>
      </c>
      <c r="I26" s="120">
        <f>+'جدول 4'!H26/'جدول 4'!B26*100</f>
        <v>0</v>
      </c>
      <c r="J26" s="120">
        <f>+'جدول 4'!I26/'جدول 4'!B26*100</f>
        <v>0</v>
      </c>
      <c r="K26" s="120">
        <f>+'جدول 4'!J26/'جدول 4'!B26*100</f>
        <v>0</v>
      </c>
      <c r="L26" s="120">
        <f>+'جدول 4'!K26/'جدول 4'!B26*100</f>
        <v>0</v>
      </c>
      <c r="M26" s="121">
        <f>+'جدول 4'!L26/'جدول 4'!B26*100</f>
        <v>0</v>
      </c>
      <c r="N26" s="110" t="s">
        <v>143</v>
      </c>
      <c r="O26" s="104" t="s">
        <v>142</v>
      </c>
    </row>
    <row r="27" spans="3:15" ht="34.5" thickBot="1">
      <c r="C27" s="98">
        <f t="shared" si="0"/>
        <v>100</v>
      </c>
      <c r="D27" s="120">
        <f>+'جدول 4'!C27/'جدول 4'!B27*100</f>
        <v>100</v>
      </c>
      <c r="E27" s="120">
        <f>+'جدول 4'!D27/'جدول 4'!B27*100</f>
        <v>0</v>
      </c>
      <c r="F27" s="120">
        <f>+'جدول 4'!E27/'جدول 4'!B27*100</f>
        <v>0</v>
      </c>
      <c r="G27" s="120">
        <f>+'جدول 4'!F27/'جدول 4'!B27*100</f>
        <v>0</v>
      </c>
      <c r="H27" s="120">
        <f>+'جدول 4'!G27/'جدول 4'!B27*100</f>
        <v>0</v>
      </c>
      <c r="I27" s="120">
        <f>+'جدول 4'!H27/'جدول 4'!B27*100</f>
        <v>0</v>
      </c>
      <c r="J27" s="120">
        <f>+'جدول 4'!I27/'جدول 4'!B27*100</f>
        <v>0</v>
      </c>
      <c r="K27" s="120">
        <f>+'جدول 4'!J27/'جدول 4'!B27*100</f>
        <v>0</v>
      </c>
      <c r="L27" s="120">
        <f>+'جدول 4'!K27/'جدول 4'!B27*100</f>
        <v>0</v>
      </c>
      <c r="M27" s="121">
        <f>+'جدول 4'!L27/'جدول 4'!B27*100</f>
        <v>0</v>
      </c>
      <c r="N27" s="111" t="s">
        <v>22</v>
      </c>
      <c r="O27" s="104" t="s">
        <v>138</v>
      </c>
    </row>
    <row r="28" spans="3:15" ht="34.5" thickBot="1">
      <c r="C28" s="99">
        <f t="shared" si="0"/>
        <v>100</v>
      </c>
      <c r="D28" s="122">
        <f>+'جدول 4'!C28/'جدول 4'!B28*100</f>
        <v>0.23561321017158102</v>
      </c>
      <c r="E28" s="122">
        <f>+'جدول 4'!D28/'جدول 4'!B28*100</f>
        <v>3.6841802788173</v>
      </c>
      <c r="F28" s="122">
        <f>+'جدول 4'!E28/'جدول 4'!B28*100</f>
        <v>0.0030395348124086373</v>
      </c>
      <c r="G28" s="122">
        <f>+'جدول 4'!F28/'جدول 4'!B28*100</f>
        <v>0.001064154320923629</v>
      </c>
      <c r="H28" s="122">
        <f>+'جدول 4'!G28/'جدول 4'!B28*100</f>
        <v>58.98859260838037</v>
      </c>
      <c r="I28" s="122">
        <f>+'جدول 4'!H28/'جدول 4'!B28*100</f>
        <v>10.063466063840922</v>
      </c>
      <c r="J28" s="122">
        <f>+'جدول 4'!I28/'جدول 4'!B28*100</f>
        <v>0.31886687926957247</v>
      </c>
      <c r="K28" s="122">
        <f>+'جدول 4'!J28/'جدول 4'!B28*100</f>
        <v>0.7462447303067392</v>
      </c>
      <c r="L28" s="122">
        <f>+'جدول 4'!K28/'جدول 4'!B28*100</f>
        <v>0.014164115953156576</v>
      </c>
      <c r="M28" s="123">
        <f>+'جدول 4'!L28/'جدول 4'!B28*100</f>
        <v>25.944768424127023</v>
      </c>
      <c r="N28" s="107"/>
      <c r="O28" s="106" t="s">
        <v>1</v>
      </c>
    </row>
  </sheetData>
  <sheetProtection/>
  <mergeCells count="16">
    <mergeCell ref="N6:O9"/>
    <mergeCell ref="E7:I7"/>
    <mergeCell ref="J7:K7"/>
    <mergeCell ref="L7:M7"/>
    <mergeCell ref="E8:F8"/>
    <mergeCell ref="G8:G9"/>
    <mergeCell ref="H8:H9"/>
    <mergeCell ref="I8:I9"/>
    <mergeCell ref="J8:J9"/>
    <mergeCell ref="K8:K9"/>
    <mergeCell ref="C6:C10"/>
    <mergeCell ref="D6:D9"/>
    <mergeCell ref="E6:I6"/>
    <mergeCell ref="J6:M6"/>
    <mergeCell ref="L8:L9"/>
    <mergeCell ref="M8:M9"/>
  </mergeCells>
  <printOptions/>
  <pageMargins left="0.75" right="0.75" top="1" bottom="1" header="0.5" footer="0.5"/>
  <pageSetup horizontalDpi="600" verticalDpi="600" orientation="portrait" paperSize="9" r:id="rId4"/>
  <headerFooter alignWithMargins="0">
    <oddFooter>&amp;L&amp;"Arial,Bold"&amp;18 64</oddFooter>
  </headerFooter>
  <drawing r:id="rId3"/>
  <legacyDrawing r:id="rId2"/>
</worksheet>
</file>

<file path=xl/worksheets/sheet2.xml><?xml version="1.0" encoding="utf-8"?>
<worksheet xmlns="http://schemas.openxmlformats.org/spreadsheetml/2006/main" xmlns:r="http://schemas.openxmlformats.org/officeDocument/2006/relationships">
  <dimension ref="C4:V29"/>
  <sheetViews>
    <sheetView zoomScalePageLayoutView="0" workbookViewId="0" topLeftCell="D1">
      <selection activeCell="V4" sqref="V4"/>
    </sheetView>
  </sheetViews>
  <sheetFormatPr defaultColWidth="9.140625" defaultRowHeight="25.5" customHeight="1"/>
  <cols>
    <col min="3" max="9" width="12.7109375" style="0" customWidth="1"/>
    <col min="10" max="11" width="13.7109375" style="0" customWidth="1"/>
    <col min="12" max="18" width="12.7109375" style="0" customWidth="1"/>
    <col min="19" max="19" width="15.7109375" style="0" customWidth="1"/>
    <col min="20" max="20" width="12.7109375" style="0" customWidth="1"/>
    <col min="21" max="21" width="11.140625" style="0" customWidth="1"/>
    <col min="22" max="22" width="59.140625" style="0" customWidth="1"/>
  </cols>
  <sheetData>
    <row r="4" spans="3:22" ht="25.5" customHeight="1">
      <c r="C4" s="65" t="s">
        <v>150</v>
      </c>
      <c r="D4" s="2"/>
      <c r="E4" s="2"/>
      <c r="F4" s="2"/>
      <c r="G4" s="3"/>
      <c r="H4" s="3"/>
      <c r="I4" s="3"/>
      <c r="J4" s="3"/>
      <c r="K4" s="3"/>
      <c r="L4" s="2"/>
      <c r="M4" s="3"/>
      <c r="N4" s="3"/>
      <c r="O4" s="3"/>
      <c r="P4" s="3"/>
      <c r="Q4" s="3"/>
      <c r="R4" s="3"/>
      <c r="S4" s="3"/>
      <c r="T4" s="3"/>
      <c r="U4" s="26"/>
      <c r="V4" s="82" t="s">
        <v>159</v>
      </c>
    </row>
    <row r="5" spans="3:22" ht="25.5" customHeight="1" thickBot="1">
      <c r="C5" s="27"/>
      <c r="D5" s="28"/>
      <c r="E5" s="28"/>
      <c r="F5" s="28"/>
      <c r="G5" s="29"/>
      <c r="H5" s="29"/>
      <c r="I5" s="29"/>
      <c r="J5" s="29"/>
      <c r="K5" s="30"/>
      <c r="L5" s="30"/>
      <c r="M5" s="30"/>
      <c r="N5" s="31"/>
      <c r="O5" s="31"/>
      <c r="P5" s="31"/>
      <c r="Q5" s="30"/>
      <c r="R5" s="30"/>
      <c r="S5" s="30"/>
      <c r="T5" s="30"/>
      <c r="U5" s="27"/>
      <c r="V5" s="28"/>
    </row>
    <row r="6" spans="3:22" ht="25.5" customHeight="1" thickBot="1">
      <c r="C6" s="126" t="s">
        <v>1</v>
      </c>
      <c r="D6" s="126" t="s">
        <v>2</v>
      </c>
      <c r="E6" s="136" t="s">
        <v>3</v>
      </c>
      <c r="F6" s="137"/>
      <c r="G6" s="137"/>
      <c r="H6" s="137"/>
      <c r="I6" s="137"/>
      <c r="J6" s="137"/>
      <c r="K6" s="138"/>
      <c r="L6" s="129" t="s">
        <v>4</v>
      </c>
      <c r="M6" s="130"/>
      <c r="N6" s="131"/>
      <c r="O6" s="131"/>
      <c r="P6" s="131"/>
      <c r="Q6" s="131"/>
      <c r="R6" s="131"/>
      <c r="S6" s="131"/>
      <c r="T6" s="131"/>
      <c r="U6" s="144" t="s">
        <v>5</v>
      </c>
      <c r="V6" s="145"/>
    </row>
    <row r="7" spans="3:22" ht="46.5" customHeight="1" thickBot="1">
      <c r="C7" s="127"/>
      <c r="D7" s="128"/>
      <c r="E7" s="139" t="s">
        <v>139</v>
      </c>
      <c r="F7" s="140"/>
      <c r="G7" s="141"/>
      <c r="H7" s="126" t="s">
        <v>6</v>
      </c>
      <c r="I7" s="126" t="s">
        <v>7</v>
      </c>
      <c r="J7" s="144" t="s">
        <v>8</v>
      </c>
      <c r="K7" s="151"/>
      <c r="L7" s="144" t="s">
        <v>9</v>
      </c>
      <c r="M7" s="154"/>
      <c r="N7" s="155" t="s">
        <v>10</v>
      </c>
      <c r="O7" s="130"/>
      <c r="P7" s="130"/>
      <c r="Q7" s="130"/>
      <c r="R7" s="130"/>
      <c r="S7" s="130"/>
      <c r="T7" s="156"/>
      <c r="U7" s="128"/>
      <c r="V7" s="146"/>
    </row>
    <row r="8" spans="3:22" ht="33" customHeight="1" thickBot="1">
      <c r="C8" s="127"/>
      <c r="D8" s="128"/>
      <c r="E8" s="142" t="s">
        <v>142</v>
      </c>
      <c r="F8" s="134" t="s">
        <v>140</v>
      </c>
      <c r="G8" s="132" t="s">
        <v>11</v>
      </c>
      <c r="H8" s="149"/>
      <c r="I8" s="150"/>
      <c r="J8" s="152"/>
      <c r="K8" s="153"/>
      <c r="L8" s="157" t="s">
        <v>12</v>
      </c>
      <c r="M8" s="159" t="s">
        <v>13</v>
      </c>
      <c r="N8" s="154" t="s">
        <v>144</v>
      </c>
      <c r="O8" s="155" t="s">
        <v>14</v>
      </c>
      <c r="P8" s="161"/>
      <c r="Q8" s="130"/>
      <c r="R8" s="130"/>
      <c r="S8" s="130"/>
      <c r="T8" s="156"/>
      <c r="U8" s="128"/>
      <c r="V8" s="146"/>
    </row>
    <row r="9" spans="3:22" ht="123.75" customHeight="1" thickBot="1">
      <c r="C9" s="127"/>
      <c r="D9" s="128"/>
      <c r="E9" s="143"/>
      <c r="F9" s="135"/>
      <c r="G9" s="133"/>
      <c r="H9" s="146"/>
      <c r="I9" s="128"/>
      <c r="J9" s="50" t="s">
        <v>15</v>
      </c>
      <c r="K9" s="51" t="s">
        <v>16</v>
      </c>
      <c r="L9" s="158"/>
      <c r="M9" s="160"/>
      <c r="N9" s="146"/>
      <c r="O9" s="52" t="s">
        <v>17</v>
      </c>
      <c r="P9" s="53" t="s">
        <v>18</v>
      </c>
      <c r="Q9" s="54" t="s">
        <v>156</v>
      </c>
      <c r="R9" s="54" t="s">
        <v>19</v>
      </c>
      <c r="S9" s="54" t="s">
        <v>20</v>
      </c>
      <c r="T9" s="55" t="s">
        <v>21</v>
      </c>
      <c r="U9" s="147"/>
      <c r="V9" s="148"/>
    </row>
    <row r="10" spans="3:22" ht="25.5" customHeight="1" thickBot="1">
      <c r="C10" s="45"/>
      <c r="D10" s="46" t="s">
        <v>22</v>
      </c>
      <c r="E10" s="46" t="s">
        <v>143</v>
      </c>
      <c r="F10" s="46" t="s">
        <v>130</v>
      </c>
      <c r="G10" s="46" t="s">
        <v>23</v>
      </c>
      <c r="H10" s="46" t="s">
        <v>24</v>
      </c>
      <c r="I10" s="46" t="s">
        <v>25</v>
      </c>
      <c r="J10" s="44" t="s">
        <v>26</v>
      </c>
      <c r="K10" s="44" t="s">
        <v>27</v>
      </c>
      <c r="L10" s="44" t="s">
        <v>28</v>
      </c>
      <c r="M10" s="44" t="s">
        <v>29</v>
      </c>
      <c r="N10" s="46" t="s">
        <v>30</v>
      </c>
      <c r="O10" s="47" t="s">
        <v>141</v>
      </c>
      <c r="P10" s="47" t="s">
        <v>31</v>
      </c>
      <c r="Q10" s="47" t="s">
        <v>32</v>
      </c>
      <c r="R10" s="47" t="s">
        <v>33</v>
      </c>
      <c r="S10" s="47" t="s">
        <v>34</v>
      </c>
      <c r="T10" s="48" t="s">
        <v>35</v>
      </c>
      <c r="U10" s="49" t="s">
        <v>145</v>
      </c>
      <c r="V10" s="56" t="s">
        <v>36</v>
      </c>
    </row>
    <row r="11" spans="3:22" ht="25.5" customHeight="1">
      <c r="C11" s="84">
        <f>+'جدول 1'!B11/'جدول 1'!B29*100</f>
        <v>60.22763947513721</v>
      </c>
      <c r="D11" s="85">
        <f>+'جدول 1'!C11/'جدول 1'!C29*100</f>
        <v>6.342581285838106</v>
      </c>
      <c r="E11" s="85">
        <f>+'جدول 1'!D11/'جدول 1'!D29*100</f>
        <v>1.0627191254714758</v>
      </c>
      <c r="F11" s="85">
        <f>+'جدول 1'!E11/'جدول 1'!E29*100</f>
        <v>0</v>
      </c>
      <c r="G11" s="85">
        <f>+'جدول 1'!F11/'جدول 1'!F29*100</f>
        <v>0</v>
      </c>
      <c r="H11" s="85">
        <f>+'جدول 1'!G11/'جدول 1'!G29*100</f>
        <v>0.09170053516223743</v>
      </c>
      <c r="I11" s="85">
        <f>+'جدول 1'!H11/'جدول 1'!H29*100</f>
        <v>68.45418411629608</v>
      </c>
      <c r="J11" s="85">
        <f>+'جدول 1'!I11/'جدول 1'!I29*100</f>
        <v>25.658413433921073</v>
      </c>
      <c r="K11" s="85">
        <f>+'جدول 1'!J11/'جدول 1'!J29*100</f>
        <v>81.03430133024041</v>
      </c>
      <c r="L11" s="85">
        <f>+'جدول 1'!K11/'جدول 1'!K29*100</f>
        <v>65.48803122484881</v>
      </c>
      <c r="M11" s="85">
        <f>+'جدول 1'!L11/'جدول 1'!L29*100</f>
        <v>63.99314197040552</v>
      </c>
      <c r="N11" s="85">
        <f>+'جدول 1'!M11/'جدول 1'!M29*100</f>
        <v>0</v>
      </c>
      <c r="O11" s="85">
        <f>+'جدول 1'!N11/'جدول 1'!N29*100</f>
        <v>0</v>
      </c>
      <c r="P11" s="85">
        <f>+'جدول 1'!O11/'جدول 1'!O29*100</f>
        <v>6.176374912630914</v>
      </c>
      <c r="Q11" s="85">
        <f>+'جدول 1'!P11/'جدول 1'!P29*100</f>
        <v>9.218185794554818</v>
      </c>
      <c r="R11" s="85">
        <f>+'جدول 1'!Q11/'جدول 1'!Q29*100</f>
        <v>56.7812775151333</v>
      </c>
      <c r="S11" s="85">
        <f>+'جدول 1'!R11/'جدول 1'!R29*100</f>
        <v>60.78913209862885</v>
      </c>
      <c r="T11" s="86">
        <f>+'جدول 1'!S11/'جدول 1'!S29*100</f>
        <v>72.06153017929174</v>
      </c>
      <c r="U11" s="10" t="s">
        <v>37</v>
      </c>
      <c r="V11" s="68" t="s">
        <v>38</v>
      </c>
    </row>
    <row r="12" spans="3:22" ht="25.5" customHeight="1">
      <c r="C12" s="87">
        <f>+'جدول 1'!B12/'جدول 1'!B29*100</f>
        <v>1.4857257022057762</v>
      </c>
      <c r="D12" s="88">
        <f>+'جدول 1'!C12/'جدول 1'!C29*100</f>
        <v>0</v>
      </c>
      <c r="E12" s="88">
        <f>+'جدول 1'!D12/'جدول 1'!D29*100</f>
        <v>0</v>
      </c>
      <c r="F12" s="88">
        <f>+'جدول 1'!E12/'جدول 1'!E29*100</f>
        <v>0</v>
      </c>
      <c r="G12" s="88">
        <f>+'جدول 1'!F12/'جدول 1'!F29*100</f>
        <v>0</v>
      </c>
      <c r="H12" s="88">
        <f>+'جدول 1'!G12/'جدول 1'!G29*100</f>
        <v>21.854169394031747</v>
      </c>
      <c r="I12" s="88">
        <f>+'جدول 1'!H12/'جدول 1'!H29*100</f>
        <v>0.38300381118567756</v>
      </c>
      <c r="J12" s="88">
        <f>+'جدول 1'!I12/'جدول 1'!I29*100</f>
        <v>0</v>
      </c>
      <c r="K12" s="88">
        <f>+'جدول 1'!J12/'جدول 1'!J29*100</f>
        <v>0</v>
      </c>
      <c r="L12" s="88">
        <f>+'جدول 1'!K12/'جدول 1'!K29*100</f>
        <v>0.8504160426835174</v>
      </c>
      <c r="M12" s="88">
        <f>+'جدول 1'!L12/'جدول 1'!L29*100</f>
        <v>0.6289030751774951</v>
      </c>
      <c r="N12" s="88">
        <f>+'جدول 1'!M12/'جدول 1'!M29*100</f>
        <v>0</v>
      </c>
      <c r="O12" s="88">
        <f>+'جدول 1'!N12/'جدول 1'!N29*100</f>
        <v>0</v>
      </c>
      <c r="P12" s="88">
        <f>+'جدول 1'!O12/'جدول 1'!O29*100</f>
        <v>0</v>
      </c>
      <c r="Q12" s="88">
        <f>+'جدول 1'!P12/'جدول 1'!P29*100</f>
        <v>25.037562374753204</v>
      </c>
      <c r="R12" s="88">
        <f>+'جدول 1'!Q12/'جدول 1'!Q29*100</f>
        <v>1.1546710329299597</v>
      </c>
      <c r="S12" s="88">
        <f>+'جدول 1'!R12/'جدول 1'!R29*100</f>
        <v>0.027211465100975277</v>
      </c>
      <c r="T12" s="89">
        <f>+'جدول 1'!S12/'جدول 1'!S29*100</f>
        <v>0</v>
      </c>
      <c r="U12" s="4" t="s">
        <v>39</v>
      </c>
      <c r="V12" s="69" t="s">
        <v>40</v>
      </c>
    </row>
    <row r="13" spans="3:22" ht="25.5" customHeight="1">
      <c r="C13" s="87">
        <f>+'جدول 1'!B13/'جدول 1'!B29*100</f>
        <v>0.5603067699419221</v>
      </c>
      <c r="D13" s="88">
        <f>+'جدول 1'!C13/'جدول 1'!C29*100</f>
        <v>0</v>
      </c>
      <c r="E13" s="88">
        <f>+'جدول 1'!D13/'جدول 1'!D29*100</f>
        <v>0</v>
      </c>
      <c r="F13" s="88">
        <f>+'جدول 1'!E13/'جدول 1'!E29*100</f>
        <v>0</v>
      </c>
      <c r="G13" s="88">
        <f>+'جدول 1'!F13/'جدول 1'!F29*100</f>
        <v>0</v>
      </c>
      <c r="H13" s="88">
        <f>+'جدول 1'!G13/'جدول 1'!G29*100</f>
        <v>65.76743025189631</v>
      </c>
      <c r="I13" s="88">
        <f>+'جدول 1'!H13/'جدول 1'!H29*100</f>
        <v>0.10758165968456888</v>
      </c>
      <c r="J13" s="88">
        <f>+'جدول 1'!I13/'جدول 1'!I29*100</f>
        <v>0</v>
      </c>
      <c r="K13" s="88">
        <f>+'جدول 1'!J13/'جدول 1'!J29*100</f>
        <v>0</v>
      </c>
      <c r="L13" s="88">
        <f>+'جدول 1'!K13/'جدول 1'!K29*100</f>
        <v>0</v>
      </c>
      <c r="M13" s="88">
        <f>+'جدول 1'!L13/'جدول 1'!L29*100</f>
        <v>0</v>
      </c>
      <c r="N13" s="88">
        <f>+'جدول 1'!M13/'جدول 1'!M29*100</f>
        <v>0</v>
      </c>
      <c r="O13" s="88">
        <f>+'جدول 1'!N13/'جدول 1'!N29*100</f>
        <v>0</v>
      </c>
      <c r="P13" s="88">
        <f>+'جدول 1'!O13/'جدول 1'!O29*100</f>
        <v>0</v>
      </c>
      <c r="Q13" s="88">
        <f>+'جدول 1'!P13/'جدول 1'!P29*100</f>
        <v>0</v>
      </c>
      <c r="R13" s="88">
        <f>+'جدول 1'!Q13/'جدول 1'!Q29*100</f>
        <v>0</v>
      </c>
      <c r="S13" s="88">
        <f>+'جدول 1'!R13/'جدول 1'!R29*100</f>
        <v>0</v>
      </c>
      <c r="T13" s="89">
        <f>+'جدول 1'!S13/'جدول 1'!S29*100</f>
        <v>0</v>
      </c>
      <c r="U13" s="4" t="s">
        <v>41</v>
      </c>
      <c r="V13" s="69" t="s">
        <v>42</v>
      </c>
    </row>
    <row r="14" spans="3:22" ht="25.5" customHeight="1">
      <c r="C14" s="87">
        <f>+'جدول 1'!B14/'جدول 1'!B29*100</f>
        <v>6.829126425269052</v>
      </c>
      <c r="D14" s="88">
        <f>+'جدول 1'!C14/'جدول 1'!C29*100</f>
        <v>0</v>
      </c>
      <c r="E14" s="88">
        <f>+'جدول 1'!D14/'جدول 1'!D29*100</f>
        <v>0</v>
      </c>
      <c r="F14" s="88">
        <f>+'جدول 1'!E14/'جدول 1'!E29*100</f>
        <v>0</v>
      </c>
      <c r="G14" s="88">
        <f>+'جدول 1'!F14/'جدول 1'!F29*100</f>
        <v>0</v>
      </c>
      <c r="H14" s="88">
        <f>+'جدول 1'!G14/'جدول 1'!G29*100</f>
        <v>0</v>
      </c>
      <c r="I14" s="88">
        <f>+'جدول 1'!H14/'جدول 1'!H29*100</f>
        <v>7.709708369160234</v>
      </c>
      <c r="J14" s="88">
        <f>+'جدول 1'!I14/'جدول 1'!I29*100</f>
        <v>66.42362976231915</v>
      </c>
      <c r="K14" s="88">
        <f>+'جدول 1'!J14/'جدول 1'!J29*100</f>
        <v>11.888104949312286</v>
      </c>
      <c r="L14" s="88">
        <f>+'جدول 1'!K14/'جدول 1'!K29*100</f>
        <v>6.6509149632365565</v>
      </c>
      <c r="M14" s="88">
        <f>+'جدول 1'!L14/'جدول 1'!L29*100</f>
        <v>8.555039747063088</v>
      </c>
      <c r="N14" s="88">
        <f>+'جدول 1'!M14/'جدول 1'!M29*100</f>
        <v>0</v>
      </c>
      <c r="O14" s="88">
        <f>+'جدول 1'!N14/'جدول 1'!N29*100</f>
        <v>0</v>
      </c>
      <c r="P14" s="88">
        <f>+'جدول 1'!O14/'جدول 1'!O29*100</f>
        <v>1.7674245977278145</v>
      </c>
      <c r="Q14" s="88">
        <f>+'جدول 1'!P14/'جدول 1'!P29*100</f>
        <v>8.73335424946115</v>
      </c>
      <c r="R14" s="88">
        <f>+'جدول 1'!Q14/'جدول 1'!Q29*100</f>
        <v>13.458951884830642</v>
      </c>
      <c r="S14" s="88">
        <f>+'جدول 1'!R14/'جدول 1'!R29*100</f>
        <v>5.646563489632954</v>
      </c>
      <c r="T14" s="89">
        <f>+'جدول 1'!S14/'جدول 1'!S29*100</f>
        <v>1.375875608623896</v>
      </c>
      <c r="U14" s="4" t="s">
        <v>43</v>
      </c>
      <c r="V14" s="69" t="s">
        <v>44</v>
      </c>
    </row>
    <row r="15" spans="3:22" ht="25.5" customHeight="1">
      <c r="C15" s="87">
        <f>+'جدول 1'!B15/'جدول 1'!B29*100</f>
        <v>16.111444276844367</v>
      </c>
      <c r="D15" s="88">
        <f>+'جدول 1'!C15/'جدول 1'!C29*100</f>
        <v>0</v>
      </c>
      <c r="E15" s="88">
        <f>+'جدول 1'!D15/'جدول 1'!D29*100</f>
        <v>0</v>
      </c>
      <c r="F15" s="88">
        <f>+'جدول 1'!E15/'جدول 1'!E29*100</f>
        <v>0</v>
      </c>
      <c r="G15" s="88">
        <f>+'جدول 1'!F15/'جدول 1'!F29*100</f>
        <v>0</v>
      </c>
      <c r="H15" s="88">
        <f>+'جدول 1'!G15/'جدول 1'!G29*100</f>
        <v>0</v>
      </c>
      <c r="I15" s="88">
        <f>+'جدول 1'!H15/'جدول 1'!H29*100</f>
        <v>23.05699468764412</v>
      </c>
      <c r="J15" s="88">
        <f>+'جدول 1'!I15/'جدول 1'!I29*100</f>
        <v>0</v>
      </c>
      <c r="K15" s="88">
        <f>+'جدول 1'!J15/'جدول 1'!J29*100</f>
        <v>0</v>
      </c>
      <c r="L15" s="88">
        <f>+'جدول 1'!K15/'جدول 1'!K29*100</f>
        <v>19.816639185776268</v>
      </c>
      <c r="M15" s="88">
        <f>+'جدول 1'!L15/'جدول 1'!L29*100</f>
        <v>18.39000955990965</v>
      </c>
      <c r="N15" s="88">
        <f>+'جدول 1'!M15/'جدول 1'!M29*100</f>
        <v>0</v>
      </c>
      <c r="O15" s="88">
        <f>+'جدول 1'!N15/'جدول 1'!N29*100</f>
        <v>0</v>
      </c>
      <c r="P15" s="88">
        <f>+'جدول 1'!O15/'جدول 1'!O29*100</f>
        <v>0</v>
      </c>
      <c r="Q15" s="88">
        <f>+'جدول 1'!P15/'جدول 1'!P29*100</f>
        <v>5.618249576917663</v>
      </c>
      <c r="R15" s="88">
        <f>+'جدول 1'!Q15/'جدول 1'!Q29*100</f>
        <v>23.15087062456332</v>
      </c>
      <c r="S15" s="88">
        <f>+'جدول 1'!R15/'جدول 1'!R29*100</f>
        <v>1.943369244411828</v>
      </c>
      <c r="T15" s="89">
        <f>+'جدول 1'!S15/'جدول 1'!S29*100</f>
        <v>0.09443611319780089</v>
      </c>
      <c r="U15" s="4" t="s">
        <v>45</v>
      </c>
      <c r="V15" s="69" t="s">
        <v>46</v>
      </c>
    </row>
    <row r="16" spans="3:22" ht="25.5" customHeight="1">
      <c r="C16" s="87">
        <f>+'جدول 1'!B16/'جدول 1'!B29*100</f>
        <v>4.119139614767564</v>
      </c>
      <c r="D16" s="88">
        <f>+'جدول 1'!C16/'جدول 1'!C29*100</f>
        <v>80.18696054433558</v>
      </c>
      <c r="E16" s="88">
        <f>+'جدول 1'!D16/'جدول 1'!D29*100</f>
        <v>98.93358794117931</v>
      </c>
      <c r="F16" s="88">
        <f>+'جدول 1'!E16/'جدول 1'!E29*100</f>
        <v>0</v>
      </c>
      <c r="G16" s="88">
        <f>+'جدول 1'!F16/'جدول 1'!F29*100</f>
        <v>0</v>
      </c>
      <c r="H16" s="88">
        <f>+'جدول 1'!G16/'جدول 1'!G29*100</f>
        <v>0</v>
      </c>
      <c r="I16" s="88">
        <f>+'جدول 1'!H16/'جدول 1'!H29*100</f>
        <v>0.06485301762891965</v>
      </c>
      <c r="J16" s="88">
        <f>+'جدول 1'!I16/'جدول 1'!I29*100</f>
        <v>0</v>
      </c>
      <c r="K16" s="88">
        <f>+'جدول 1'!J16/'جدول 1'!J29*100</f>
        <v>0</v>
      </c>
      <c r="L16" s="88">
        <f>+'جدول 1'!K16/'جدول 1'!K29*100</f>
        <v>0</v>
      </c>
      <c r="M16" s="88">
        <f>+'جدول 1'!L16/'جدول 1'!L29*100</f>
        <v>0</v>
      </c>
      <c r="N16" s="88">
        <f>+'جدول 1'!M16/'جدول 1'!M29*100</f>
        <v>88.26140077454387</v>
      </c>
      <c r="O16" s="88">
        <f>+'جدول 1'!N16/'جدول 1'!N29*100</f>
        <v>0</v>
      </c>
      <c r="P16" s="88">
        <f>+'جدول 1'!O16/'جدول 1'!O29*100</f>
        <v>0</v>
      </c>
      <c r="Q16" s="88">
        <f>+'جدول 1'!P16/'جدول 1'!P29*100</f>
        <v>7.688744550064761</v>
      </c>
      <c r="R16" s="88">
        <f>+'جدول 1'!Q16/'جدول 1'!Q29*100</f>
        <v>0</v>
      </c>
      <c r="S16" s="88">
        <f>+'جدول 1'!R16/'جدول 1'!R29*100</f>
        <v>1.5031339779814392</v>
      </c>
      <c r="T16" s="89">
        <f>+'جدول 1'!S16/'جدول 1'!S29*100</f>
        <v>0.03890253695009225</v>
      </c>
      <c r="U16" s="4" t="s">
        <v>47</v>
      </c>
      <c r="V16" s="69" t="s">
        <v>48</v>
      </c>
    </row>
    <row r="17" spans="3:22" ht="25.5" customHeight="1">
      <c r="C17" s="87">
        <f>+'جدول 1'!B17/'جدول 1'!B29*100</f>
        <v>1.5628591060429156</v>
      </c>
      <c r="D17" s="88">
        <f>+'جدول 1'!C17/'جدول 1'!C29*100</f>
        <v>13.47045816982631</v>
      </c>
      <c r="E17" s="88">
        <f>+'جدول 1'!D17/'جدول 1'!D29*100</f>
        <v>0</v>
      </c>
      <c r="F17" s="88">
        <f>+'جدول 1'!E17/'جدول 1'!E29*100</f>
        <v>0</v>
      </c>
      <c r="G17" s="88">
        <f>+'جدول 1'!F17/'جدول 1'!F29*100</f>
        <v>0</v>
      </c>
      <c r="H17" s="88">
        <f>+'جدول 1'!G17/'جدول 1'!G29*100</f>
        <v>0</v>
      </c>
      <c r="I17" s="88">
        <f>+'جدول 1'!H17/'جدول 1'!H29*100</f>
        <v>0</v>
      </c>
      <c r="J17" s="88">
        <f>+'جدول 1'!I17/'جدول 1'!I29*100</f>
        <v>7.917956803759788</v>
      </c>
      <c r="K17" s="88">
        <f>+'جدول 1'!J17/'جدول 1'!J29*100</f>
        <v>7.07759372044732</v>
      </c>
      <c r="L17" s="88">
        <f>+'جدول 1'!K17/'جدول 1'!K29*100</f>
        <v>1.8247582369719775</v>
      </c>
      <c r="M17" s="88">
        <f>+'جدول 1'!L17/'جدول 1'!L29*100</f>
        <v>7.196907023397358</v>
      </c>
      <c r="N17" s="88">
        <f>+'جدول 1'!M17/'جدول 1'!M29*100</f>
        <v>0</v>
      </c>
      <c r="O17" s="88">
        <f>+'جدول 1'!N17/'جدول 1'!N29*100</f>
        <v>0</v>
      </c>
      <c r="P17" s="88">
        <f>+'جدول 1'!O17/'جدول 1'!O29*100</f>
        <v>0</v>
      </c>
      <c r="Q17" s="88">
        <f>+'جدول 1'!P17/'جدول 1'!P29*100</f>
        <v>6.922591218977334</v>
      </c>
      <c r="R17" s="88">
        <f>+'جدول 1'!Q17/'جدول 1'!Q29*100</f>
        <v>5.216808399530408</v>
      </c>
      <c r="S17" s="88">
        <f>+'جدول 1'!R17/'جدول 1'!R29*100</f>
        <v>1.3522891652681748</v>
      </c>
      <c r="T17" s="89">
        <f>+'جدول 1'!S17/'جدول 1'!S29*100</f>
        <v>7.622454274941615</v>
      </c>
      <c r="U17" s="4" t="s">
        <v>49</v>
      </c>
      <c r="V17" s="69" t="s">
        <v>50</v>
      </c>
    </row>
    <row r="18" spans="3:22" ht="25.5" customHeight="1">
      <c r="C18" s="87">
        <f>+'جدول 1'!B18/'جدول 1'!B29*100</f>
        <v>2.527504397370323</v>
      </c>
      <c r="D18" s="88">
        <f>+'جدول 1'!C18/'جدول 1'!C29*100</f>
        <v>0</v>
      </c>
      <c r="E18" s="88">
        <f>+'جدول 1'!D18/'جدول 1'!D29*100</f>
        <v>0</v>
      </c>
      <c r="F18" s="88">
        <f>+'جدول 1'!E18/'جدول 1'!E29*100</f>
        <v>0</v>
      </c>
      <c r="G18" s="88">
        <f>+'جدول 1'!F18/'جدول 1'!F29*100</f>
        <v>100</v>
      </c>
      <c r="H18" s="88">
        <f>+'جدول 1'!G18/'جدول 1'!G29*100</f>
        <v>0</v>
      </c>
      <c r="I18" s="88">
        <f>+'جدول 1'!H18/'جدول 1'!H29*100</f>
        <v>0</v>
      </c>
      <c r="J18" s="88">
        <f>+'جدول 1'!I18/'جدول 1'!I29*100</f>
        <v>0</v>
      </c>
      <c r="K18" s="88">
        <f>+'جدول 1'!J18/'جدول 1'!J29*100</f>
        <v>0</v>
      </c>
      <c r="L18" s="88">
        <f>+'جدول 1'!K18/'جدول 1'!K29*100</f>
        <v>3.975076280563081</v>
      </c>
      <c r="M18" s="88">
        <f>+'جدول 1'!L18/'جدول 1'!L29*100</f>
        <v>0.9620809689945535</v>
      </c>
      <c r="N18" s="88">
        <f>+'جدول 1'!M18/'جدول 1'!M29*100</f>
        <v>0</v>
      </c>
      <c r="O18" s="88">
        <f>+'جدول 1'!N18/'جدول 1'!N29*100</f>
        <v>100</v>
      </c>
      <c r="P18" s="88">
        <f>+'جدول 1'!O18/'جدول 1'!O29*100</f>
        <v>89.12807729515856</v>
      </c>
      <c r="Q18" s="88">
        <f>+'جدول 1'!P18/'جدول 1'!P29*100</f>
        <v>0</v>
      </c>
      <c r="R18" s="88">
        <f>+'جدول 1'!Q18/'جدول 1'!Q29*100</f>
        <v>0</v>
      </c>
      <c r="S18" s="88">
        <f>+'جدول 1'!R18/'جدول 1'!R29*100</f>
        <v>0</v>
      </c>
      <c r="T18" s="89">
        <f>+'جدول 1'!S18/'جدول 1'!S29*100</f>
        <v>0</v>
      </c>
      <c r="U18" s="4" t="s">
        <v>51</v>
      </c>
      <c r="V18" s="69" t="s">
        <v>73</v>
      </c>
    </row>
    <row r="19" spans="3:22" ht="25.5" customHeight="1">
      <c r="C19" s="87">
        <f>+'جدول 1'!B19/'جدول 1'!B29*100</f>
        <v>93.42374576757913</v>
      </c>
      <c r="D19" s="88">
        <f>+'جدول 1'!C19/'جدول 1'!C29*100</f>
        <v>100</v>
      </c>
      <c r="E19" s="88">
        <f>+'جدول 1'!D19/'جدول 1'!D29*100</f>
        <v>99.99630706665079</v>
      </c>
      <c r="F19" s="88">
        <f>+'جدول 1'!E19/'جدول 1'!E29*100</f>
        <v>0</v>
      </c>
      <c r="G19" s="88">
        <f>+'جدول 1'!F19/'جدول 1'!F29*100</f>
        <v>100</v>
      </c>
      <c r="H19" s="88">
        <f>+'جدول 1'!G19/'جدول 1'!G29*100</f>
        <v>87.7133001810903</v>
      </c>
      <c r="I19" s="88">
        <f>+'جدول 1'!H19/'جدول 1'!H29*100</f>
        <v>99.7763256615996</v>
      </c>
      <c r="J19" s="88">
        <f>+'جدول 1'!I19/'جدول 1'!I29*100</f>
        <v>100</v>
      </c>
      <c r="K19" s="88">
        <f>+'جدول 1'!J19/'جدول 1'!J29*100</f>
        <v>100</v>
      </c>
      <c r="L19" s="88">
        <f>+'جدول 1'!K19/'جدول 1'!K29*100</f>
        <v>98.6058359340802</v>
      </c>
      <c r="M19" s="88">
        <f>+'جدول 1'!L19/'جدول 1'!L29*100</f>
        <v>99.72608234494767</v>
      </c>
      <c r="N19" s="88">
        <f>+'جدول 1'!M19/'جدول 1'!M29*100</f>
        <v>88.26140077454387</v>
      </c>
      <c r="O19" s="88">
        <f>+'جدول 1'!N19/'جدول 1'!N29*100</f>
        <v>100</v>
      </c>
      <c r="P19" s="88">
        <f>+'جدول 1'!O19/'جدول 1'!O29*100</f>
        <v>97.07187680551728</v>
      </c>
      <c r="Q19" s="88">
        <f>+'جدول 1'!P19/'جدول 1'!P29*100</f>
        <v>63.21868776472892</v>
      </c>
      <c r="R19" s="88">
        <f>+'جدول 1'!Q19/'جدول 1'!Q29*100</f>
        <v>99.76257945698762</v>
      </c>
      <c r="S19" s="88">
        <f>+'جدول 1'!R19/'جدول 1'!R29*100</f>
        <v>71.26169944102423</v>
      </c>
      <c r="T19" s="89">
        <f>+'جدول 1'!S19/'جدول 1'!S29*100</f>
        <v>81.19319871300513</v>
      </c>
      <c r="U19" s="32" t="s">
        <v>52</v>
      </c>
      <c r="V19" s="69" t="s">
        <v>53</v>
      </c>
    </row>
    <row r="20" spans="3:22" ht="25.5" customHeight="1">
      <c r="C20" s="87">
        <f>+'جدول 1'!B20/'جدول 1'!B29*100</f>
        <v>2.1849746856037138</v>
      </c>
      <c r="D20" s="88">
        <f>+'جدول 1'!C20/'جدول 1'!C29*100</f>
        <v>0</v>
      </c>
      <c r="E20" s="88">
        <f>+'جدول 1'!D20/'جدول 1'!D29*100</f>
        <v>0</v>
      </c>
      <c r="F20" s="88">
        <f>+'جدول 1'!E20/'جدول 1'!E29*100</f>
        <v>0</v>
      </c>
      <c r="G20" s="88">
        <f>+'جدول 1'!F20/'جدول 1'!F29*100</f>
        <v>0</v>
      </c>
      <c r="H20" s="88">
        <f>+'جدول 1'!G20/'جدول 1'!G29*100</f>
        <v>12.286699818909694</v>
      </c>
      <c r="I20" s="88">
        <f>+'جدول 1'!H20/'جدول 1'!H29*100</f>
        <v>0</v>
      </c>
      <c r="J20" s="88">
        <f>+'جدول 1'!I20/'جدول 1'!I29*100</f>
        <v>0</v>
      </c>
      <c r="K20" s="88">
        <f>+'جدول 1'!J20/'جدول 1'!J29*100</f>
        <v>0</v>
      </c>
      <c r="L20" s="88">
        <f>+'جدول 1'!K20/'جدول 1'!K29*100</f>
        <v>1.3941640659197911</v>
      </c>
      <c r="M20" s="88">
        <f>+'جدول 1'!L20/'جدول 1'!L29*100</f>
        <v>0.2739176550523423</v>
      </c>
      <c r="N20" s="88">
        <f>+'جدول 1'!M20/'جدول 1'!M29*100</f>
        <v>11.738599225456124</v>
      </c>
      <c r="O20" s="88">
        <f>+'جدول 1'!N20/'جدول 1'!N29*100</f>
        <v>0</v>
      </c>
      <c r="P20" s="88">
        <f>+'جدول 1'!O20/'جدول 1'!O29*100</f>
        <v>2.928123194482723</v>
      </c>
      <c r="Q20" s="88">
        <f>+'جدول 1'!P20/'جدول 1'!P29*100</f>
        <v>9.302473350777541</v>
      </c>
      <c r="R20" s="88">
        <f>+'جدول 1'!Q20/'جدول 1'!Q29*100</f>
        <v>0.23742054301238388</v>
      </c>
      <c r="S20" s="88">
        <f>+'جدول 1'!R20/'جدول 1'!R29*100</f>
        <v>9.040052838290851</v>
      </c>
      <c r="T20" s="89">
        <f>+'جدول 1'!S20/'جدول 1'!S29*100</f>
        <v>7.107673147314758</v>
      </c>
      <c r="U20" s="4" t="s">
        <v>54</v>
      </c>
      <c r="V20" s="69" t="s">
        <v>55</v>
      </c>
    </row>
    <row r="21" spans="3:22" ht="25.5" customHeight="1">
      <c r="C21" s="87">
        <f>+'جدول 1'!B21/'جدول 1'!B29*100</f>
        <v>95.60872045318284</v>
      </c>
      <c r="D21" s="88">
        <f>+'جدول 1'!C21/'جدول 1'!C29*100</f>
        <v>100</v>
      </c>
      <c r="E21" s="88">
        <f>+'جدول 1'!D21/'جدول 1'!D29*100</f>
        <v>99.99630706665079</v>
      </c>
      <c r="F21" s="88">
        <f>+'جدول 1'!E21/'جدول 1'!E29*100</f>
        <v>0</v>
      </c>
      <c r="G21" s="88">
        <f>+'جدول 1'!F21/'جدول 1'!F29*100</f>
        <v>100</v>
      </c>
      <c r="H21" s="88">
        <f>+'جدول 1'!G21/'جدول 1'!G29*100</f>
        <v>100</v>
      </c>
      <c r="I21" s="88">
        <f>+'جدول 1'!H21/'جدول 1'!H29*100</f>
        <v>99.7763256615996</v>
      </c>
      <c r="J21" s="88">
        <f>+'جدول 1'!I21/'جدول 1'!I29*100</f>
        <v>100</v>
      </c>
      <c r="K21" s="88">
        <f>+'جدول 1'!J21/'جدول 1'!J29*100</f>
        <v>100</v>
      </c>
      <c r="L21" s="88">
        <f>+'جدول 1'!K21/'جدول 1'!K29*100</f>
        <v>100</v>
      </c>
      <c r="M21" s="88">
        <f>+'جدول 1'!L21/'جدول 1'!L29*100</f>
        <v>100</v>
      </c>
      <c r="N21" s="88">
        <f>+'جدول 1'!M21/'جدول 1'!M29*100</f>
        <v>100</v>
      </c>
      <c r="O21" s="88">
        <f>+'جدول 1'!N21/'جدول 1'!N29*100</f>
        <v>100</v>
      </c>
      <c r="P21" s="88">
        <f>+'جدول 1'!O21/'جدول 1'!O29*100</f>
        <v>100</v>
      </c>
      <c r="Q21" s="88">
        <f>+'جدول 1'!P21/'جدول 1'!P29*100</f>
        <v>72.52116111550647</v>
      </c>
      <c r="R21" s="88">
        <f>+'جدول 1'!Q21/'جدول 1'!Q29*100</f>
        <v>100</v>
      </c>
      <c r="S21" s="88">
        <f>+'جدول 1'!R21/'جدول 1'!R29*100</f>
        <v>80.30175227931508</v>
      </c>
      <c r="T21" s="89">
        <f>+'جدول 1'!S21/'جدول 1'!S29*100</f>
        <v>88.3008718603199</v>
      </c>
      <c r="U21" s="32" t="s">
        <v>56</v>
      </c>
      <c r="V21" s="69" t="s">
        <v>57</v>
      </c>
    </row>
    <row r="22" spans="3:22" ht="25.5" customHeight="1">
      <c r="C22" s="87">
        <f>+'جدول 1'!B22/'جدول 1'!B29*100</f>
        <v>2.839110341676742</v>
      </c>
      <c r="D22" s="88">
        <f>+'جدول 1'!C22/'جدول 1'!C29*100</f>
        <v>0</v>
      </c>
      <c r="E22" s="88">
        <f>+'جدول 1'!D22/'جدول 1'!D29*100</f>
        <v>0</v>
      </c>
      <c r="F22" s="88">
        <f>+'جدول 1'!E22/'جدول 1'!E29*100</f>
        <v>0</v>
      </c>
      <c r="G22" s="88">
        <f>+'جدول 1'!F22/'جدول 1'!F29*100</f>
        <v>0</v>
      </c>
      <c r="H22" s="88">
        <f>+'جدول 1'!G22/'جدول 1'!G29*100</f>
        <v>0</v>
      </c>
      <c r="I22" s="88">
        <f>+'جدول 1'!H22/'جدول 1'!H29*100</f>
        <v>0.22023102098890218</v>
      </c>
      <c r="J22" s="88">
        <f>+'جدول 1'!I22/'جدول 1'!I29*100</f>
        <v>0</v>
      </c>
      <c r="K22" s="88">
        <f>+'جدول 1'!J22/'جدول 1'!J29*100</f>
        <v>0</v>
      </c>
      <c r="L22" s="88">
        <f>+'جدول 1'!K22/'جدول 1'!K29*100</f>
        <v>0</v>
      </c>
      <c r="M22" s="88">
        <f>+'جدول 1'!L22/'جدول 1'!L29*100</f>
        <v>0</v>
      </c>
      <c r="N22" s="88">
        <f>+'جدول 1'!M22/'جدول 1'!M29*100</f>
        <v>0</v>
      </c>
      <c r="O22" s="88">
        <f>+'جدول 1'!N22/'جدول 1'!N29*100</f>
        <v>0</v>
      </c>
      <c r="P22" s="88">
        <f>+'جدول 1'!O22/'جدول 1'!O29*100</f>
        <v>0</v>
      </c>
      <c r="Q22" s="88">
        <f>+'جدول 1'!P22/'جدول 1'!P29*100</f>
        <v>1.4529337100632624</v>
      </c>
      <c r="R22" s="88">
        <f>+'جدول 1'!Q22/'جدول 1'!Q29*100</f>
        <v>0</v>
      </c>
      <c r="S22" s="88">
        <f>+'جدول 1'!R22/'جدول 1'!R29*100</f>
        <v>16.121579165658247</v>
      </c>
      <c r="T22" s="89">
        <f>+'جدول 1'!S22/'جدول 1'!S29*100</f>
        <v>11.020466274287477</v>
      </c>
      <c r="U22" s="4" t="s">
        <v>58</v>
      </c>
      <c r="V22" s="69" t="s">
        <v>146</v>
      </c>
    </row>
    <row r="23" spans="3:22" ht="25.5" customHeight="1">
      <c r="C23" s="87">
        <f>+'جدول 1'!B23/'جدول 1'!B29*100</f>
        <v>0.3779544114086086</v>
      </c>
      <c r="D23" s="88">
        <f>+'جدول 1'!C23/'جدول 1'!C29*100</f>
        <v>0</v>
      </c>
      <c r="E23" s="88">
        <f>+'جدول 1'!D23/'جدول 1'!D29*100</f>
        <v>0</v>
      </c>
      <c r="F23" s="88">
        <f>+'جدول 1'!E23/'جدول 1'!E29*100</f>
        <v>100</v>
      </c>
      <c r="G23" s="88">
        <f>+'جدول 1'!F23/'جدول 1'!F29*100</f>
        <v>0</v>
      </c>
      <c r="H23" s="88">
        <f>+'جدول 1'!G23/'جدول 1'!G29*100</f>
        <v>0</v>
      </c>
      <c r="I23" s="88">
        <f>+'جدول 1'!H23/'جدول 1'!H29*100</f>
        <v>0</v>
      </c>
      <c r="J23" s="88">
        <f>+'جدول 1'!I23/'جدول 1'!I29*100</f>
        <v>0</v>
      </c>
      <c r="K23" s="88">
        <f>+'جدول 1'!J23/'جدول 1'!J29*100</f>
        <v>0</v>
      </c>
      <c r="L23" s="88">
        <f>+'جدول 1'!K23/'جدول 1'!K29*100</f>
        <v>0</v>
      </c>
      <c r="M23" s="88">
        <f>+'جدول 1'!L23/'جدول 1'!L29*100</f>
        <v>0</v>
      </c>
      <c r="N23" s="88">
        <f>+'جدول 1'!M23/'جدول 1'!M29*100</f>
        <v>0</v>
      </c>
      <c r="O23" s="88">
        <f>+'جدول 1'!N23/'جدول 1'!N29*100</f>
        <v>0</v>
      </c>
      <c r="P23" s="88">
        <f>+'جدول 1'!O23/'جدول 1'!O29*100</f>
        <v>0</v>
      </c>
      <c r="Q23" s="88">
        <f>+'جدول 1'!P23/'جدول 1'!P29*100</f>
        <v>3.733247833019914</v>
      </c>
      <c r="R23" s="88">
        <f>+'جدول 1'!Q23/'جدول 1'!Q29*100</f>
        <v>0</v>
      </c>
      <c r="S23" s="88">
        <f>+'جدول 1'!R23/'جدول 1'!R29*100</f>
        <v>1.521622258774155</v>
      </c>
      <c r="T23" s="89">
        <f>+'جدول 1'!S23/'جدول 1'!S29*100</f>
        <v>0.11999600912918156</v>
      </c>
      <c r="U23" s="4" t="s">
        <v>59</v>
      </c>
      <c r="V23" s="69" t="s">
        <v>60</v>
      </c>
    </row>
    <row r="24" spans="3:22" ht="25.5" customHeight="1">
      <c r="C24" s="87">
        <f>+'جدول 1'!B24/'جدول 1'!B29*100</f>
        <v>0.028062500012652862</v>
      </c>
      <c r="D24" s="88">
        <f>+'جدول 1'!C24/'جدول 1'!C29*100</f>
        <v>0</v>
      </c>
      <c r="E24" s="88">
        <f>+'جدول 1'!D24/'جدول 1'!D29*100</f>
        <v>0.0036929333492029576</v>
      </c>
      <c r="F24" s="88">
        <f>+'جدول 1'!E24/'جدول 1'!E29*100</f>
        <v>0</v>
      </c>
      <c r="G24" s="88">
        <f>+'جدول 1'!F24/'جدول 1'!F29*100</f>
        <v>0</v>
      </c>
      <c r="H24" s="88">
        <f>+'جدول 1'!G24/'جدول 1'!G29*100</f>
        <v>0</v>
      </c>
      <c r="I24" s="88">
        <f>+'جدول 1'!H24/'جدول 1'!H29*100</f>
        <v>0</v>
      </c>
      <c r="J24" s="88">
        <f>+'جدول 1'!I24/'جدول 1'!I29*100</f>
        <v>0</v>
      </c>
      <c r="K24" s="88">
        <f>+'جدول 1'!J24/'جدول 1'!J29*100</f>
        <v>0</v>
      </c>
      <c r="L24" s="88">
        <f>+'جدول 1'!K24/'جدول 1'!K29*100</f>
        <v>0</v>
      </c>
      <c r="M24" s="88">
        <f>+'جدول 1'!L24/'جدول 1'!L29*100</f>
        <v>0</v>
      </c>
      <c r="N24" s="88">
        <f>+'جدول 1'!M24/'جدول 1'!M29*100</f>
        <v>0</v>
      </c>
      <c r="O24" s="88">
        <f>+'جدول 1'!N24/'جدول 1'!N29*100</f>
        <v>0</v>
      </c>
      <c r="P24" s="88">
        <f>+'جدول 1'!O24/'جدول 1'!O29*100</f>
        <v>0</v>
      </c>
      <c r="Q24" s="88">
        <f>+'جدول 1'!P24/'جدول 1'!P29*100</f>
        <v>0</v>
      </c>
      <c r="R24" s="88">
        <f>+'جدول 1'!Q24/'جدول 1'!Q29*100</f>
        <v>0</v>
      </c>
      <c r="S24" s="88">
        <f>+'جدول 1'!R24/'جدول 1'!R29*100</f>
        <v>0.04225400054698604</v>
      </c>
      <c r="T24" s="89">
        <f>+'جدول 1'!S24/'جدول 1'!S29*100</f>
        <v>0.5586658562634571</v>
      </c>
      <c r="U24" s="4" t="s">
        <v>61</v>
      </c>
      <c r="V24" s="69" t="s">
        <v>62</v>
      </c>
    </row>
    <row r="25" spans="3:22" ht="25.5" customHeight="1">
      <c r="C25" s="87">
        <f>+'جدول 1'!B25/'جدول 1'!B29*100</f>
        <v>0.2799112293388191</v>
      </c>
      <c r="D25" s="88">
        <f>+'جدول 1'!C25/'جدول 1'!C29*100</f>
        <v>0</v>
      </c>
      <c r="E25" s="88">
        <f>+'جدول 1'!D25/'جدول 1'!D29*100</f>
        <v>0</v>
      </c>
      <c r="F25" s="88">
        <f>+'جدول 1'!E25/'جدول 1'!E29*100</f>
        <v>0</v>
      </c>
      <c r="G25" s="88">
        <f>+'جدول 1'!F25/'جدول 1'!F29*100</f>
        <v>0</v>
      </c>
      <c r="H25" s="88">
        <f>+'جدول 1'!G25/'جدول 1'!G29*100</f>
        <v>0</v>
      </c>
      <c r="I25" s="88">
        <f>+'جدول 1'!H25/'جدول 1'!H29*100</f>
        <v>0</v>
      </c>
      <c r="J25" s="88">
        <f>+'جدول 1'!I25/'جدول 1'!I29*100</f>
        <v>0</v>
      </c>
      <c r="K25" s="88">
        <f>+'جدول 1'!J25/'جدول 1'!J29*100</f>
        <v>0</v>
      </c>
      <c r="L25" s="88">
        <f>+'جدول 1'!K25/'جدول 1'!K29*100</f>
        <v>0</v>
      </c>
      <c r="M25" s="88">
        <f>+'جدول 1'!L25/'جدول 1'!L29*100</f>
        <v>0</v>
      </c>
      <c r="N25" s="88">
        <f>+'جدول 1'!M25/'جدول 1'!M29*100</f>
        <v>0</v>
      </c>
      <c r="O25" s="88">
        <f>+'جدول 1'!N25/'جدول 1'!N29*100</f>
        <v>0</v>
      </c>
      <c r="P25" s="88">
        <f>+'جدول 1'!O25/'جدول 1'!O29*100</f>
        <v>0</v>
      </c>
      <c r="Q25" s="88">
        <f>+'جدول 1'!P25/'جدول 1'!P29*100</f>
        <v>0.03760098578234082</v>
      </c>
      <c r="R25" s="88">
        <f>+'جدول 1'!Q25/'جدول 1'!Q29*100</f>
        <v>0</v>
      </c>
      <c r="S25" s="88">
        <f>+'جدول 1'!R25/'جدول 1'!R29*100</f>
        <v>2.012792295705528</v>
      </c>
      <c r="T25" s="89">
        <f>+'جدول 1'!S25/'جدول 1'!S29*100</f>
        <v>0</v>
      </c>
      <c r="U25" s="4" t="s">
        <v>63</v>
      </c>
      <c r="V25" s="69" t="s">
        <v>64</v>
      </c>
    </row>
    <row r="26" spans="3:22" ht="25.5" customHeight="1">
      <c r="C26" s="87">
        <f>+'جدول 1'!B26/'جدول 1'!B29*100</f>
        <v>0.4977019918642334</v>
      </c>
      <c r="D26" s="88">
        <f>+'جدول 1'!C26/'جدول 1'!C29*100</f>
        <v>0</v>
      </c>
      <c r="E26" s="88">
        <f>+'جدول 1'!D26/'جدول 1'!D29*100</f>
        <v>0</v>
      </c>
      <c r="F26" s="88">
        <f>+'جدول 1'!E26/'جدول 1'!E29*100</f>
        <v>0</v>
      </c>
      <c r="G26" s="88">
        <f>+'جدول 1'!F26/'جدول 1'!F29*100</f>
        <v>0</v>
      </c>
      <c r="H26" s="88">
        <f>+'جدول 1'!G26/'جدول 1'!G29*100</f>
        <v>0</v>
      </c>
      <c r="I26" s="88">
        <f>+'جدول 1'!H26/'جدول 1'!H29*100</f>
        <v>0.0034433174115004153</v>
      </c>
      <c r="J26" s="88">
        <f>+'جدول 1'!I26/'جدول 1'!I29*100</f>
        <v>0</v>
      </c>
      <c r="K26" s="88">
        <f>+'جدول 1'!J26/'جدول 1'!J29*100</f>
        <v>0</v>
      </c>
      <c r="L26" s="88">
        <f>+'جدول 1'!K26/'جدول 1'!K29*100</f>
        <v>0</v>
      </c>
      <c r="M26" s="88">
        <f>+'جدول 1'!L26/'جدول 1'!L29*100</f>
        <v>0</v>
      </c>
      <c r="N26" s="88">
        <f>+'جدول 1'!M26/'جدول 1'!M29*100</f>
        <v>0</v>
      </c>
      <c r="O26" s="88">
        <f>+'جدول 1'!N26/'جدول 1'!N29*100</f>
        <v>0</v>
      </c>
      <c r="P26" s="88">
        <f>+'جدول 1'!O26/'جدول 1'!O29*100</f>
        <v>0</v>
      </c>
      <c r="Q26" s="88">
        <f>+'جدول 1'!P26/'جدول 1'!P29*100</f>
        <v>12.7667506176467</v>
      </c>
      <c r="R26" s="88">
        <f>+'جدول 1'!Q26/'جدول 1'!Q29*100</f>
        <v>0</v>
      </c>
      <c r="S26" s="88">
        <f>+'جدول 1'!R26/'جدول 1'!R29*100</f>
        <v>0</v>
      </c>
      <c r="T26" s="89">
        <f>+'جدول 1'!S26/'جدول 1'!S29*100</f>
        <v>0</v>
      </c>
      <c r="U26" s="4" t="s">
        <v>65</v>
      </c>
      <c r="V26" s="69" t="s">
        <v>66</v>
      </c>
    </row>
    <row r="27" spans="3:22" ht="25.5" customHeight="1">
      <c r="C27" s="87">
        <f>+'جدول 1'!B27/'جدول 1'!B29*100</f>
        <v>0.3685390725161072</v>
      </c>
      <c r="D27" s="88">
        <f>+'جدول 1'!C27/'جدول 1'!C29*100</f>
        <v>0</v>
      </c>
      <c r="E27" s="88">
        <f>+'جدول 1'!D27/'جدول 1'!D29*100</f>
        <v>0</v>
      </c>
      <c r="F27" s="88">
        <f>+'جدول 1'!E27/'جدول 1'!E29*100</f>
        <v>0</v>
      </c>
      <c r="G27" s="88">
        <f>+'جدول 1'!F27/'جدول 1'!F29*100</f>
        <v>0</v>
      </c>
      <c r="H27" s="88">
        <f>+'جدول 1'!G27/'جدول 1'!G29*100</f>
        <v>0</v>
      </c>
      <c r="I27" s="88">
        <f>+'جدول 1'!H27/'جدول 1'!H29*100</f>
        <v>0</v>
      </c>
      <c r="J27" s="88">
        <f>+'جدول 1'!I27/'جدول 1'!I29*100</f>
        <v>0</v>
      </c>
      <c r="K27" s="88">
        <f>+'جدول 1'!J27/'جدول 1'!J29*100</f>
        <v>0</v>
      </c>
      <c r="L27" s="88">
        <f>+'جدول 1'!K27/'جدول 1'!K29*100</f>
        <v>0</v>
      </c>
      <c r="M27" s="88">
        <f>+'جدول 1'!L27/'جدول 1'!L29*100</f>
        <v>0</v>
      </c>
      <c r="N27" s="88">
        <f>+'جدول 1'!M27/'جدول 1'!M29*100</f>
        <v>0</v>
      </c>
      <c r="O27" s="88">
        <f>+'جدول 1'!N27/'جدول 1'!N29*100</f>
        <v>0</v>
      </c>
      <c r="P27" s="88">
        <f>+'جدول 1'!O27/'جدول 1'!O29*100</f>
        <v>0</v>
      </c>
      <c r="Q27" s="88">
        <f>+'جدول 1'!P27/'جدول 1'!P29*100</f>
        <v>9.488305737981314</v>
      </c>
      <c r="R27" s="88">
        <f>+'جدول 1'!Q27/'جدول 1'!Q29*100</f>
        <v>0</v>
      </c>
      <c r="S27" s="88">
        <f>+'جدول 1'!R27/'جدول 1'!R29*100</f>
        <v>0</v>
      </c>
      <c r="T27" s="89">
        <f>+'جدول 1'!S27/'جدول 1'!S29*100</f>
        <v>0</v>
      </c>
      <c r="U27" s="4" t="s">
        <v>67</v>
      </c>
      <c r="V27" s="69" t="s">
        <v>68</v>
      </c>
    </row>
    <row r="28" spans="3:22" ht="25.5" customHeight="1" thickBot="1">
      <c r="C28" s="87">
        <f>+'جدول 1'!B28/'جدول 1'!B29*100</f>
        <v>0</v>
      </c>
      <c r="D28" s="88">
        <f>+'جدول 1'!C28/'جدول 1'!C29*100</f>
        <v>0</v>
      </c>
      <c r="E28" s="88">
        <f>+'جدول 1'!D28/'جدول 1'!D29*100</f>
        <v>0</v>
      </c>
      <c r="F28" s="88">
        <f>+'جدول 1'!E28/'جدول 1'!E29*100</f>
        <v>0</v>
      </c>
      <c r="G28" s="88">
        <f>+'جدول 1'!F28/'جدول 1'!F29*100</f>
        <v>0</v>
      </c>
      <c r="H28" s="88">
        <f>+'جدول 1'!G28/'جدول 1'!G29*100</f>
        <v>0</v>
      </c>
      <c r="I28" s="88">
        <f>+'جدول 1'!H28/'جدول 1'!H29*100</f>
        <v>0</v>
      </c>
      <c r="J28" s="88">
        <f>+'جدول 1'!I28/'جدول 1'!I29*100</f>
        <v>0</v>
      </c>
      <c r="K28" s="88">
        <f>+'جدول 1'!J28/'جدول 1'!J29*100</f>
        <v>0</v>
      </c>
      <c r="L28" s="88">
        <f>+'جدول 1'!K28/'جدول 1'!K29*100</f>
        <v>0</v>
      </c>
      <c r="M28" s="88">
        <f>+'جدول 1'!L28/'جدول 1'!L29*100</f>
        <v>0</v>
      </c>
      <c r="N28" s="88">
        <f>+'جدول 1'!M28/'جدول 1'!M29*100</f>
        <v>0</v>
      </c>
      <c r="O28" s="88">
        <f>+'جدول 1'!N28/'جدول 1'!N29*100</f>
        <v>0</v>
      </c>
      <c r="P28" s="88">
        <f>+'جدول 1'!O28/'جدول 1'!O29*100</f>
        <v>0</v>
      </c>
      <c r="Q28" s="88">
        <f>+'جدول 1'!P28/'جدول 1'!P29*100</f>
        <v>0</v>
      </c>
      <c r="R28" s="88">
        <f>+'جدول 1'!Q28/'جدول 1'!Q29*100</f>
        <v>0</v>
      </c>
      <c r="S28" s="88">
        <f>+'جدول 1'!R28/'جدول 1'!R29*100</f>
        <v>0</v>
      </c>
      <c r="T28" s="89">
        <f>+'جدول 1'!S28/'جدول 1'!S29*100</f>
        <v>0</v>
      </c>
      <c r="U28" s="33" t="s">
        <v>69</v>
      </c>
      <c r="V28" s="71" t="s">
        <v>70</v>
      </c>
    </row>
    <row r="29" spans="3:22" ht="25.5" customHeight="1" thickBot="1">
      <c r="C29" s="90">
        <f aca="true" t="shared" si="0" ref="C29:T29">SUM(C21:C28)</f>
        <v>100.00000000000001</v>
      </c>
      <c r="D29" s="91">
        <f t="shared" si="0"/>
        <v>100</v>
      </c>
      <c r="E29" s="91">
        <f t="shared" si="0"/>
        <v>99.99999999999999</v>
      </c>
      <c r="F29" s="91">
        <f t="shared" si="0"/>
        <v>100</v>
      </c>
      <c r="G29" s="91">
        <f t="shared" si="0"/>
        <v>100</v>
      </c>
      <c r="H29" s="91">
        <f t="shared" si="0"/>
        <v>100</v>
      </c>
      <c r="I29" s="91">
        <f t="shared" si="0"/>
        <v>100</v>
      </c>
      <c r="J29" s="91">
        <f t="shared" si="0"/>
        <v>100</v>
      </c>
      <c r="K29" s="91">
        <f t="shared" si="0"/>
        <v>100</v>
      </c>
      <c r="L29" s="91">
        <f t="shared" si="0"/>
        <v>100</v>
      </c>
      <c r="M29" s="91">
        <f t="shared" si="0"/>
        <v>100</v>
      </c>
      <c r="N29" s="91">
        <f t="shared" si="0"/>
        <v>100</v>
      </c>
      <c r="O29" s="91">
        <f t="shared" si="0"/>
        <v>100</v>
      </c>
      <c r="P29" s="91">
        <f t="shared" si="0"/>
        <v>100</v>
      </c>
      <c r="Q29" s="91">
        <f t="shared" si="0"/>
        <v>100</v>
      </c>
      <c r="R29" s="91">
        <f t="shared" si="0"/>
        <v>100</v>
      </c>
      <c r="S29" s="91">
        <f t="shared" si="0"/>
        <v>100</v>
      </c>
      <c r="T29" s="92">
        <f t="shared" si="0"/>
        <v>100.00000000000001</v>
      </c>
      <c r="U29" s="34" t="s">
        <v>71</v>
      </c>
      <c r="V29" s="83" t="s">
        <v>72</v>
      </c>
    </row>
  </sheetData>
  <sheetProtection/>
  <mergeCells count="18">
    <mergeCell ref="U6:V9"/>
    <mergeCell ref="E7:G7"/>
    <mergeCell ref="H7:H9"/>
    <mergeCell ref="I7:I9"/>
    <mergeCell ref="J7:K8"/>
    <mergeCell ref="L7:M7"/>
    <mergeCell ref="N7:T7"/>
    <mergeCell ref="E8:E9"/>
    <mergeCell ref="F8:F9"/>
    <mergeCell ref="G8:G9"/>
    <mergeCell ref="C6:C9"/>
    <mergeCell ref="D6:D9"/>
    <mergeCell ref="E6:K6"/>
    <mergeCell ref="L6:T6"/>
    <mergeCell ref="L8:L9"/>
    <mergeCell ref="M8:M9"/>
    <mergeCell ref="N8:N9"/>
    <mergeCell ref="O8:T8"/>
  </mergeCells>
  <printOptions/>
  <pageMargins left="0.75" right="0.75" top="1" bottom="1" header="0.5" footer="0.5"/>
  <pageSetup horizontalDpi="600" verticalDpi="600" orientation="portrait" paperSize="9" r:id="rId2"/>
  <headerFooter alignWithMargins="0">
    <oddFooter>&amp;L&amp;"Arial,Bold"&amp;18 54</oddFooter>
  </headerFooter>
  <drawing r:id="rId1"/>
</worksheet>
</file>

<file path=xl/worksheets/sheet3.xml><?xml version="1.0" encoding="utf-8"?>
<worksheet xmlns="http://schemas.openxmlformats.org/spreadsheetml/2006/main" xmlns:r="http://schemas.openxmlformats.org/officeDocument/2006/relationships">
  <dimension ref="C4:V29"/>
  <sheetViews>
    <sheetView zoomScalePageLayoutView="0" workbookViewId="0" topLeftCell="A1">
      <selection activeCell="V4" sqref="V4"/>
    </sheetView>
  </sheetViews>
  <sheetFormatPr defaultColWidth="9.140625" defaultRowHeight="12.75"/>
  <cols>
    <col min="3" max="10" width="13.421875" style="0" customWidth="1"/>
    <col min="11" max="11" width="13.8515625" style="0" customWidth="1"/>
    <col min="12" max="20" width="13.421875" style="0" customWidth="1"/>
    <col min="21" max="21" width="12.57421875" style="0" customWidth="1"/>
    <col min="22" max="22" width="58.421875" style="0" customWidth="1"/>
  </cols>
  <sheetData>
    <row r="4" spans="3:22" ht="27.75">
      <c r="C4" s="65" t="s">
        <v>150</v>
      </c>
      <c r="D4" s="2"/>
      <c r="E4" s="2"/>
      <c r="F4" s="2"/>
      <c r="G4" s="3"/>
      <c r="H4" s="3"/>
      <c r="I4" s="3"/>
      <c r="J4" s="3"/>
      <c r="K4" s="3"/>
      <c r="L4" s="2"/>
      <c r="M4" s="3"/>
      <c r="N4" s="3"/>
      <c r="O4" s="3"/>
      <c r="P4" s="3"/>
      <c r="Q4" s="3"/>
      <c r="R4" s="3"/>
      <c r="S4" s="3"/>
      <c r="T4" s="3"/>
      <c r="U4" s="26"/>
      <c r="V4" s="82" t="s">
        <v>160</v>
      </c>
    </row>
    <row r="5" spans="3:22" ht="27" thickBot="1">
      <c r="C5" s="27"/>
      <c r="D5" s="28"/>
      <c r="E5" s="28"/>
      <c r="F5" s="28"/>
      <c r="G5" s="29"/>
      <c r="H5" s="29"/>
      <c r="I5" s="29"/>
      <c r="J5" s="29"/>
      <c r="K5" s="30"/>
      <c r="L5" s="30"/>
      <c r="M5" s="30"/>
      <c r="N5" s="31"/>
      <c r="O5" s="31"/>
      <c r="P5" s="31"/>
      <c r="Q5" s="30"/>
      <c r="R5" s="30"/>
      <c r="S5" s="30"/>
      <c r="T5" s="30"/>
      <c r="U5" s="27"/>
      <c r="V5" s="28"/>
    </row>
    <row r="6" spans="3:22" ht="27" customHeight="1" thickBot="1">
      <c r="C6" s="126" t="s">
        <v>1</v>
      </c>
      <c r="D6" s="126" t="s">
        <v>2</v>
      </c>
      <c r="E6" s="136" t="s">
        <v>3</v>
      </c>
      <c r="F6" s="137"/>
      <c r="G6" s="137"/>
      <c r="H6" s="137"/>
      <c r="I6" s="137"/>
      <c r="J6" s="137"/>
      <c r="K6" s="138"/>
      <c r="L6" s="129" t="s">
        <v>4</v>
      </c>
      <c r="M6" s="130"/>
      <c r="N6" s="131"/>
      <c r="O6" s="131"/>
      <c r="P6" s="131"/>
      <c r="Q6" s="131"/>
      <c r="R6" s="131"/>
      <c r="S6" s="131"/>
      <c r="T6" s="131"/>
      <c r="U6" s="144" t="s">
        <v>5</v>
      </c>
      <c r="V6" s="145"/>
    </row>
    <row r="7" spans="3:22" ht="47.25" customHeight="1" thickBot="1">
      <c r="C7" s="127"/>
      <c r="D7" s="128"/>
      <c r="E7" s="139" t="s">
        <v>139</v>
      </c>
      <c r="F7" s="140"/>
      <c r="G7" s="141"/>
      <c r="H7" s="126" t="s">
        <v>6</v>
      </c>
      <c r="I7" s="126" t="s">
        <v>7</v>
      </c>
      <c r="J7" s="144" t="s">
        <v>8</v>
      </c>
      <c r="K7" s="151"/>
      <c r="L7" s="144" t="s">
        <v>9</v>
      </c>
      <c r="M7" s="154"/>
      <c r="N7" s="155" t="s">
        <v>10</v>
      </c>
      <c r="O7" s="130"/>
      <c r="P7" s="130"/>
      <c r="Q7" s="130"/>
      <c r="R7" s="130"/>
      <c r="S7" s="130"/>
      <c r="T7" s="156"/>
      <c r="U7" s="128"/>
      <c r="V7" s="146"/>
    </row>
    <row r="8" spans="3:22" ht="28.5" customHeight="1" thickBot="1">
      <c r="C8" s="127"/>
      <c r="D8" s="128"/>
      <c r="E8" s="142" t="s">
        <v>142</v>
      </c>
      <c r="F8" s="134" t="s">
        <v>140</v>
      </c>
      <c r="G8" s="132" t="s">
        <v>11</v>
      </c>
      <c r="H8" s="149"/>
      <c r="I8" s="150"/>
      <c r="J8" s="152"/>
      <c r="K8" s="153"/>
      <c r="L8" s="157" t="s">
        <v>12</v>
      </c>
      <c r="M8" s="159" t="s">
        <v>13</v>
      </c>
      <c r="N8" s="154" t="s">
        <v>144</v>
      </c>
      <c r="O8" s="155" t="s">
        <v>14</v>
      </c>
      <c r="P8" s="161"/>
      <c r="Q8" s="130"/>
      <c r="R8" s="130"/>
      <c r="S8" s="130"/>
      <c r="T8" s="156"/>
      <c r="U8" s="128"/>
      <c r="V8" s="146"/>
    </row>
    <row r="9" spans="3:22" ht="121.5" customHeight="1" thickBot="1">
      <c r="C9" s="127"/>
      <c r="D9" s="128"/>
      <c r="E9" s="143"/>
      <c r="F9" s="135"/>
      <c r="G9" s="133"/>
      <c r="H9" s="146"/>
      <c r="I9" s="128"/>
      <c r="J9" s="50" t="s">
        <v>15</v>
      </c>
      <c r="K9" s="51" t="s">
        <v>16</v>
      </c>
      <c r="L9" s="158"/>
      <c r="M9" s="160"/>
      <c r="N9" s="146"/>
      <c r="O9" s="52" t="s">
        <v>17</v>
      </c>
      <c r="P9" s="53" t="s">
        <v>18</v>
      </c>
      <c r="Q9" s="54" t="s">
        <v>156</v>
      </c>
      <c r="R9" s="54" t="s">
        <v>19</v>
      </c>
      <c r="S9" s="54" t="s">
        <v>20</v>
      </c>
      <c r="T9" s="55" t="s">
        <v>21</v>
      </c>
      <c r="U9" s="147"/>
      <c r="V9" s="148"/>
    </row>
    <row r="10" spans="3:22" ht="24.75" thickBot="1">
      <c r="C10" s="45"/>
      <c r="D10" s="46" t="s">
        <v>22</v>
      </c>
      <c r="E10" s="46" t="s">
        <v>143</v>
      </c>
      <c r="F10" s="46" t="s">
        <v>130</v>
      </c>
      <c r="G10" s="46" t="s">
        <v>23</v>
      </c>
      <c r="H10" s="46" t="s">
        <v>24</v>
      </c>
      <c r="I10" s="46" t="s">
        <v>25</v>
      </c>
      <c r="J10" s="44" t="s">
        <v>26</v>
      </c>
      <c r="K10" s="44" t="s">
        <v>27</v>
      </c>
      <c r="L10" s="44" t="s">
        <v>28</v>
      </c>
      <c r="M10" s="44" t="s">
        <v>29</v>
      </c>
      <c r="N10" s="46" t="s">
        <v>30</v>
      </c>
      <c r="O10" s="47" t="s">
        <v>141</v>
      </c>
      <c r="P10" s="47" t="s">
        <v>31</v>
      </c>
      <c r="Q10" s="47" t="s">
        <v>32</v>
      </c>
      <c r="R10" s="47" t="s">
        <v>33</v>
      </c>
      <c r="S10" s="47" t="s">
        <v>34</v>
      </c>
      <c r="T10" s="48" t="s">
        <v>35</v>
      </c>
      <c r="U10" s="49" t="s">
        <v>145</v>
      </c>
      <c r="V10" s="56" t="s">
        <v>36</v>
      </c>
    </row>
    <row r="11" spans="3:22" ht="33.75">
      <c r="C11" s="93">
        <f>SUM(D11:T11)</f>
        <v>100</v>
      </c>
      <c r="D11" s="85">
        <f>+'جدول 1'!C11/'جدول 1'!B11*100</f>
        <v>0.02481246069999834</v>
      </c>
      <c r="E11" s="85">
        <f>+'جدول 1'!D11/'جدول 1'!B11*100</f>
        <v>0.06019816384278278</v>
      </c>
      <c r="F11" s="85">
        <f>+'جدول 1'!E11/'جدول 1'!B11*100</f>
        <v>0</v>
      </c>
      <c r="G11" s="85">
        <f>+'جدول 1'!F11/'جدول 1'!B11*100</f>
        <v>0</v>
      </c>
      <c r="H11" s="85">
        <f>+'جدول 1'!G11/'جدول 1'!B11*100</f>
        <v>0.0011652539709619209</v>
      </c>
      <c r="I11" s="85">
        <f>+'جدول 1'!H11/'جدول 1'!B11*100</f>
        <v>60.192252713412245</v>
      </c>
      <c r="J11" s="85">
        <f>+'جدول 1'!I11/'جدول 1'!B11*100</f>
        <v>0.019231036470180464</v>
      </c>
      <c r="K11" s="85">
        <f>+'جدول 1'!J11/'جدول 1'!B11*100</f>
        <v>1.7440771057484958</v>
      </c>
      <c r="L11" s="85">
        <f>+'جدول 1'!K11/'جدول 1'!B11*100</f>
        <v>11.002406298617695</v>
      </c>
      <c r="M11" s="85">
        <f>+'جدول 1'!L11/'جدول 1'!B11*100</f>
        <v>6.1682976387084105</v>
      </c>
      <c r="N11" s="85">
        <f>+'جدول 1'!M11/'جدول 1'!B11*100</f>
        <v>0</v>
      </c>
      <c r="O11" s="85">
        <f>+'جدول 1'!N11/'جدول 1'!B11*100</f>
        <v>0</v>
      </c>
      <c r="P11" s="85">
        <f>+'جدول 1'!O11/'جدول 1'!B11*100</f>
        <v>0.12561394745227236</v>
      </c>
      <c r="Q11" s="85">
        <f>+'جدول 1'!P11/'جدول 1'!B11*100</f>
        <v>0.5944899036984707</v>
      </c>
      <c r="R11" s="85">
        <f>+'جدول 1'!Q11/'جدول 1'!B11*100</f>
        <v>1.373219298315185</v>
      </c>
      <c r="S11" s="85">
        <f>+'جدول 1'!R11/'جدول 1'!B11*100</f>
        <v>13.963025730896247</v>
      </c>
      <c r="T11" s="86">
        <f>+'جدول 1'!S11/'جدول 1'!B11*100</f>
        <v>4.731210448167053</v>
      </c>
      <c r="U11" s="10" t="s">
        <v>37</v>
      </c>
      <c r="V11" s="68" t="s">
        <v>38</v>
      </c>
    </row>
    <row r="12" spans="3:22" ht="33.75">
      <c r="C12" s="94">
        <f aca="true" t="shared" si="0" ref="C12:C29">SUM(D12:T12)</f>
        <v>100</v>
      </c>
      <c r="D12" s="88">
        <f>+'جدول 1'!C12/'جدول 1'!B12*100</f>
        <v>0</v>
      </c>
      <c r="E12" s="88">
        <f>+'جدول 1'!D12/'جدول 1'!B12*100</f>
        <v>0</v>
      </c>
      <c r="F12" s="88">
        <f>+'جدول 1'!E12/'جدول 1'!B12*100</f>
        <v>0</v>
      </c>
      <c r="G12" s="88">
        <f>+'جدول 1'!F12/'جدول 1'!B12*100</f>
        <v>0</v>
      </c>
      <c r="H12" s="88">
        <f>+'جدول 1'!G12/'جدول 1'!B12*100</f>
        <v>11.257455320463086</v>
      </c>
      <c r="I12" s="88">
        <f>+'جدول 1'!H12/'جدول 1'!B12*100</f>
        <v>13.652145234495485</v>
      </c>
      <c r="J12" s="88">
        <f>+'جدول 1'!I12/'جدول 1'!B12*100</f>
        <v>0</v>
      </c>
      <c r="K12" s="88">
        <f>+'جدول 1'!J12/'جدول 1'!B12*100</f>
        <v>0</v>
      </c>
      <c r="L12" s="88">
        <f>+'جدول 1'!K12/'جدول 1'!B12*100</f>
        <v>5.791811169959177</v>
      </c>
      <c r="M12" s="88">
        <f>+'جدول 1'!L12/'جدول 1'!B12*100</f>
        <v>2.457382784922749</v>
      </c>
      <c r="N12" s="88">
        <f>+'جدول 1'!M12/'جدول 1'!B12*100</f>
        <v>0</v>
      </c>
      <c r="O12" s="88">
        <f>+'جدول 1'!N12/'جدول 1'!B12*100</f>
        <v>0</v>
      </c>
      <c r="P12" s="88">
        <f>+'جدول 1'!O12/'جدول 1'!B12*100</f>
        <v>0</v>
      </c>
      <c r="Q12" s="88">
        <f>+'جدول 1'!P12/'جدول 1'!B12*100</f>
        <v>65.45582122002033</v>
      </c>
      <c r="R12" s="88">
        <f>+'جدول 1'!Q12/'جدول 1'!B12*100</f>
        <v>1.132009874154157</v>
      </c>
      <c r="S12" s="88">
        <f>+'جدول 1'!R12/'جدول 1'!B12*100</f>
        <v>0.2533743959850188</v>
      </c>
      <c r="T12" s="89">
        <f>+'جدول 1'!S12/'جدول 1'!B12*100</f>
        <v>0</v>
      </c>
      <c r="U12" s="4" t="s">
        <v>39</v>
      </c>
      <c r="V12" s="69" t="s">
        <v>40</v>
      </c>
    </row>
    <row r="13" spans="3:22" ht="33.75">
      <c r="C13" s="94">
        <f t="shared" si="0"/>
        <v>100</v>
      </c>
      <c r="D13" s="88">
        <f>+'جدول 1'!C13/'جدول 1'!B13*100</f>
        <v>0</v>
      </c>
      <c r="E13" s="88">
        <f>+'جدول 1'!D13/'جدول 1'!B13*100</f>
        <v>0</v>
      </c>
      <c r="F13" s="88">
        <f>+'جدول 1'!E13/'جدول 1'!B13*100</f>
        <v>0</v>
      </c>
      <c r="G13" s="88">
        <f>+'جدول 1'!F13/'جدول 1'!B13*100</f>
        <v>0</v>
      </c>
      <c r="H13" s="88">
        <f>+'جدول 1'!G13/'جدول 1'!B13*100</f>
        <v>89.83168923463424</v>
      </c>
      <c r="I13" s="88">
        <f>+'جدول 1'!H13/'جدول 1'!B13*100</f>
        <v>10.168310765365765</v>
      </c>
      <c r="J13" s="88">
        <f>+'جدول 1'!I13/'جدول 1'!B13*100</f>
        <v>0</v>
      </c>
      <c r="K13" s="88">
        <f>+'جدول 1'!J13/'جدول 1'!B13*100</f>
        <v>0</v>
      </c>
      <c r="L13" s="88">
        <f>+'جدول 1'!K13/'جدول 1'!B13*100</f>
        <v>0</v>
      </c>
      <c r="M13" s="88">
        <f>+'جدول 1'!L13/'جدول 1'!B13*100</f>
        <v>0</v>
      </c>
      <c r="N13" s="88">
        <f>+'جدول 1'!M13/'جدول 1'!B13*100</f>
        <v>0</v>
      </c>
      <c r="O13" s="88">
        <f>+'جدول 1'!N13/'جدول 1'!B13*100</f>
        <v>0</v>
      </c>
      <c r="P13" s="88">
        <f>+'جدول 1'!O13/'جدول 1'!B13*100</f>
        <v>0</v>
      </c>
      <c r="Q13" s="88">
        <f>+'جدول 1'!P13/'جدول 1'!B13*100</f>
        <v>0</v>
      </c>
      <c r="R13" s="88">
        <f>+'جدول 1'!Q13/'جدول 1'!B13*100</f>
        <v>0</v>
      </c>
      <c r="S13" s="88">
        <f>+'جدول 1'!R13/'جدول 1'!B13*100</f>
        <v>0</v>
      </c>
      <c r="T13" s="89">
        <f>+'جدول 1'!S13/'جدول 1'!B13*100</f>
        <v>0</v>
      </c>
      <c r="U13" s="4" t="s">
        <v>41</v>
      </c>
      <c r="V13" s="69" t="s">
        <v>42</v>
      </c>
    </row>
    <row r="14" spans="3:22" ht="33.75">
      <c r="C14" s="94">
        <f t="shared" si="0"/>
        <v>100.00000000000001</v>
      </c>
      <c r="D14" s="88">
        <f>+'جدول 1'!C14/'جدول 1'!B14*100</f>
        <v>0</v>
      </c>
      <c r="E14" s="88">
        <f>+'جدول 1'!D14/'جدول 1'!B14*100</f>
        <v>0</v>
      </c>
      <c r="F14" s="88">
        <f>+'جدول 1'!E14/'جدول 1'!B14*100</f>
        <v>0</v>
      </c>
      <c r="G14" s="88">
        <f>+'جدول 1'!F14/'جدول 1'!B14*100</f>
        <v>0</v>
      </c>
      <c r="H14" s="88">
        <f>+'جدول 1'!G14/'جدول 1'!B14*100</f>
        <v>0</v>
      </c>
      <c r="I14" s="88">
        <f>+'جدول 1'!H14/'جدول 1'!B14*100</f>
        <v>59.78734093965179</v>
      </c>
      <c r="J14" s="88">
        <f>+'جدول 1'!I14/'جدول 1'!B14*100</f>
        <v>0.43906233867257144</v>
      </c>
      <c r="K14" s="88">
        <f>+'جدول 1'!J14/'جدول 1'!B14*100</f>
        <v>2.2565247894466762</v>
      </c>
      <c r="L14" s="88">
        <f>+'جدول 1'!K14/'جدول 1'!B14*100</f>
        <v>9.854573400407626</v>
      </c>
      <c r="M14" s="88">
        <f>+'جدول 1'!L14/'جدول 1'!B14*100</f>
        <v>7.272514713286967</v>
      </c>
      <c r="N14" s="88">
        <f>+'جدول 1'!M14/'جدول 1'!B14*100</f>
        <v>0</v>
      </c>
      <c r="O14" s="88">
        <f>+'جدول 1'!N14/'جدول 1'!B14*100</f>
        <v>0</v>
      </c>
      <c r="P14" s="88">
        <f>+'جدول 1'!O14/'جدول 1'!B14*100</f>
        <v>0.3170120697024491</v>
      </c>
      <c r="Q14" s="88">
        <f>+'جدول 1'!P14/'جدول 1'!B14*100</f>
        <v>4.9671902249482125</v>
      </c>
      <c r="R14" s="88">
        <f>+'جدول 1'!Q14/'جدول 1'!B14*100</f>
        <v>2.8706263598143185</v>
      </c>
      <c r="S14" s="88">
        <f>+'جدول 1'!R14/'جدول 1'!B14*100</f>
        <v>11.438484826629262</v>
      </c>
      <c r="T14" s="89">
        <f>+'جدول 1'!S14/'جدول 1'!B14*100</f>
        <v>0.7966703374401267</v>
      </c>
      <c r="U14" s="4" t="s">
        <v>43</v>
      </c>
      <c r="V14" s="69" t="s">
        <v>44</v>
      </c>
    </row>
    <row r="15" spans="3:22" ht="45">
      <c r="C15" s="94">
        <f t="shared" si="0"/>
        <v>100</v>
      </c>
      <c r="D15" s="88">
        <f>+'جدول 1'!C15/'جدول 1'!B15*100</f>
        <v>0</v>
      </c>
      <c r="E15" s="88">
        <f>+'جدول 1'!D15/'جدول 1'!B15*100</f>
        <v>0</v>
      </c>
      <c r="F15" s="88">
        <f>+'جدول 1'!E15/'جدول 1'!B15*100</f>
        <v>0</v>
      </c>
      <c r="G15" s="88">
        <f>+'جدول 1'!F15/'جدول 1'!B15*100</f>
        <v>0</v>
      </c>
      <c r="H15" s="88">
        <f>+'جدول 1'!G15/'جدول 1'!B15*100</f>
        <v>0</v>
      </c>
      <c r="I15" s="88">
        <f>+'جدول 1'!H15/'جدول 1'!B15*100</f>
        <v>75.78873645174109</v>
      </c>
      <c r="J15" s="88">
        <f>+'جدول 1'!I15/'جدول 1'!B15*100</f>
        <v>0</v>
      </c>
      <c r="K15" s="88">
        <f>+'جدول 1'!J15/'جدول 1'!B15*100</f>
        <v>0</v>
      </c>
      <c r="L15" s="88">
        <f>+'جدول 1'!K15/'جدول 1'!B15*100</f>
        <v>12.44563656500096</v>
      </c>
      <c r="M15" s="88">
        <f>+'جدول 1'!L15/'جدول 1'!B15*100</f>
        <v>6.626362812549809</v>
      </c>
      <c r="N15" s="88">
        <f>+'جدول 1'!M15/'جدول 1'!B15*100</f>
        <v>0</v>
      </c>
      <c r="O15" s="88">
        <f>+'جدول 1'!N15/'جدول 1'!B15*100</f>
        <v>0</v>
      </c>
      <c r="P15" s="88">
        <f>+'جدول 1'!O15/'جدول 1'!B15*100</f>
        <v>0</v>
      </c>
      <c r="Q15" s="88">
        <f>+'جدول 1'!P15/'جدول 1'!B15*100</f>
        <v>1.3544451498523349</v>
      </c>
      <c r="R15" s="88">
        <f>+'جدول 1'!Q15/'جدول 1'!B15*100</f>
        <v>2.0929720806407754</v>
      </c>
      <c r="S15" s="88">
        <f>+'جدول 1'!R15/'جدول 1'!B15*100</f>
        <v>1.6686693511331445</v>
      </c>
      <c r="T15" s="89">
        <f>+'جدول 1'!S15/'جدول 1'!B15*100</f>
        <v>0.023177589081886295</v>
      </c>
      <c r="U15" s="4" t="s">
        <v>45</v>
      </c>
      <c r="V15" s="69" t="s">
        <v>46</v>
      </c>
    </row>
    <row r="16" spans="3:22" ht="33.75">
      <c r="C16" s="94">
        <f t="shared" si="0"/>
        <v>100</v>
      </c>
      <c r="D16" s="88">
        <f>+'جدول 1'!C16/'جدول 1'!B16*100</f>
        <v>4.586663467297629</v>
      </c>
      <c r="E16" s="88">
        <f>+'جدول 1'!D16/'جدول 1'!B16*100</f>
        <v>81.94035430234898</v>
      </c>
      <c r="F16" s="88">
        <f>+'جدول 1'!E16/'جدول 1'!B16*100</f>
        <v>0</v>
      </c>
      <c r="G16" s="88">
        <f>+'جدول 1'!F16/'جدول 1'!B16*100</f>
        <v>0</v>
      </c>
      <c r="H16" s="88">
        <f>+'جدول 1'!G16/'جدول 1'!B16*100</f>
        <v>0</v>
      </c>
      <c r="I16" s="88">
        <f>+'جدول 1'!H16/'جدول 1'!B16*100</f>
        <v>0.833796594786866</v>
      </c>
      <c r="J16" s="88">
        <f>+'جدول 1'!I16/'جدول 1'!B16*100</f>
        <v>0</v>
      </c>
      <c r="K16" s="88">
        <f>+'جدول 1'!J16/'جدول 1'!B16*100</f>
        <v>0</v>
      </c>
      <c r="L16" s="88">
        <f>+'جدول 1'!K16/'جدول 1'!B16*100</f>
        <v>0</v>
      </c>
      <c r="M16" s="88">
        <f>+'جدول 1'!L16/'جدول 1'!B16*100</f>
        <v>0</v>
      </c>
      <c r="N16" s="88">
        <f>+'جدول 1'!M16/'جدول 1'!B16*100</f>
        <v>0.303496562795968</v>
      </c>
      <c r="O16" s="88">
        <f>+'جدول 1'!N16/'جدول 1'!B16*100</f>
        <v>0</v>
      </c>
      <c r="P16" s="88">
        <f>+'جدول 1'!O16/'جدول 1'!B16*100</f>
        <v>0</v>
      </c>
      <c r="Q16" s="88">
        <f>+'جدول 1'!P16/'جدول 1'!B16*100</f>
        <v>7.250096516620838</v>
      </c>
      <c r="R16" s="88">
        <f>+'جدول 1'!Q16/'جدول 1'!B16*100</f>
        <v>0</v>
      </c>
      <c r="S16" s="88">
        <f>+'جدول 1'!R16/'جدول 1'!B16*100</f>
        <v>5.048247248621723</v>
      </c>
      <c r="T16" s="89">
        <f>+'جدول 1'!S16/'جدول 1'!B16*100</f>
        <v>0.037345307528004044</v>
      </c>
      <c r="U16" s="4" t="s">
        <v>47</v>
      </c>
      <c r="V16" s="69" t="s">
        <v>48</v>
      </c>
    </row>
    <row r="17" spans="3:22" ht="33.75">
      <c r="C17" s="94">
        <f t="shared" si="0"/>
        <v>100</v>
      </c>
      <c r="D17" s="88">
        <f>+'جدول 1'!C17/'جدول 1'!B17*100</f>
        <v>2.030776721716606</v>
      </c>
      <c r="E17" s="88">
        <f>+'جدول 1'!D17/'جدول 1'!B17*100</f>
        <v>0</v>
      </c>
      <c r="F17" s="88">
        <f>+'جدول 1'!E17/'جدول 1'!B17*100</f>
        <v>0</v>
      </c>
      <c r="G17" s="88">
        <f>+'جدول 1'!F17/'جدول 1'!B17*100</f>
        <v>0</v>
      </c>
      <c r="H17" s="88">
        <f>+'جدول 1'!G17/'جدول 1'!B17*100</f>
        <v>0</v>
      </c>
      <c r="I17" s="88">
        <f>+'جدول 1'!H17/'جدول 1'!B17*100</f>
        <v>0</v>
      </c>
      <c r="J17" s="88">
        <f>+'جدول 1'!I17/'جدول 1'!B17*100</f>
        <v>0.22869782560956398</v>
      </c>
      <c r="K17" s="88">
        <f>+'جدول 1'!J17/'جدول 1'!B17*100</f>
        <v>5.870274808905147</v>
      </c>
      <c r="L17" s="88">
        <f>+'جدول 1'!K17/'جدول 1'!B17*100</f>
        <v>11.814275429807708</v>
      </c>
      <c r="M17" s="88">
        <f>+'جدول 1'!L17/'جدول 1'!B17*100</f>
        <v>26.733375232107498</v>
      </c>
      <c r="N17" s="88">
        <f>+'جدول 1'!M17/'جدول 1'!B17*100</f>
        <v>0</v>
      </c>
      <c r="O17" s="88">
        <f>+'جدول 1'!N17/'جدول 1'!B17*100</f>
        <v>0</v>
      </c>
      <c r="P17" s="88">
        <f>+'جدول 1'!O17/'جدول 1'!B17*100</f>
        <v>0</v>
      </c>
      <c r="Q17" s="88">
        <f>+'جدول 1'!P17/'جدول 1'!B17*100</f>
        <v>17.204566244886013</v>
      </c>
      <c r="R17" s="88">
        <f>+'جدول 1'!Q17/'جدول 1'!B17*100</f>
        <v>4.862007669846225</v>
      </c>
      <c r="S17" s="88">
        <f>+'جدول 1'!R17/'جدول 1'!B17*100</f>
        <v>11.970138581124298</v>
      </c>
      <c r="T17" s="89">
        <f>+'جدول 1'!S17/'جدول 1'!B17*100</f>
        <v>19.28588748599694</v>
      </c>
      <c r="U17" s="4" t="s">
        <v>49</v>
      </c>
      <c r="V17" s="69" t="s">
        <v>50</v>
      </c>
    </row>
    <row r="18" spans="3:22" ht="33.75">
      <c r="C18" s="94">
        <f t="shared" si="0"/>
        <v>100</v>
      </c>
      <c r="D18" s="88">
        <f>+'جدول 1'!C18/'جدول 1'!B18*100</f>
        <v>0</v>
      </c>
      <c r="E18" s="88">
        <f>+'جدول 1'!D18/'جدول 1'!B18*100</f>
        <v>0</v>
      </c>
      <c r="F18" s="88">
        <f>+'جدول 1'!E18/'جدول 1'!B18*100</f>
        <v>0</v>
      </c>
      <c r="G18" s="88">
        <f>+'جدول 1'!F18/'جدول 1'!B18*100</f>
        <v>35.07458181460591</v>
      </c>
      <c r="H18" s="88">
        <f>+'جدول 1'!G18/'جدول 1'!B18*100</f>
        <v>0</v>
      </c>
      <c r="I18" s="88">
        <f>+'جدول 1'!H18/'جدول 1'!B18*100</f>
        <v>0</v>
      </c>
      <c r="J18" s="88">
        <f>+'جدول 1'!I18/'جدول 1'!B18*100</f>
        <v>0</v>
      </c>
      <c r="K18" s="88">
        <f>+'جدول 1'!J18/'جدول 1'!B18*100</f>
        <v>0</v>
      </c>
      <c r="L18" s="88">
        <f>+'جدول 1'!K18/'جدول 1'!B18*100</f>
        <v>15.913845356595333</v>
      </c>
      <c r="M18" s="88">
        <f>+'جدول 1'!L18/'جدول 1'!B18*100</f>
        <v>2.2097718340989188</v>
      </c>
      <c r="N18" s="88">
        <f>+'جدول 1'!M18/'جدول 1'!B18*100</f>
        <v>0</v>
      </c>
      <c r="O18" s="88">
        <f>+'جدول 1'!N18/'جدول 1'!B18*100</f>
        <v>3.60787564096207</v>
      </c>
      <c r="P18" s="88">
        <f>+'جدول 1'!O18/'جدول 1'!B18*100</f>
        <v>43.19392535373778</v>
      </c>
      <c r="Q18" s="88">
        <f>+'جدول 1'!P18/'جدول 1'!B18*100</f>
        <v>0</v>
      </c>
      <c r="R18" s="88">
        <f>+'جدول 1'!Q18/'جدول 1'!B18*100</f>
        <v>0</v>
      </c>
      <c r="S18" s="88">
        <f>+'جدول 1'!R18/'جدول 1'!B18*100</f>
        <v>0</v>
      </c>
      <c r="T18" s="89">
        <f>+'جدول 1'!S18/'جدول 1'!B18*100</f>
        <v>0</v>
      </c>
      <c r="U18" s="4" t="s">
        <v>51</v>
      </c>
      <c r="V18" s="69" t="s">
        <v>73</v>
      </c>
    </row>
    <row r="19" spans="3:22" ht="33.75">
      <c r="C19" s="94">
        <f t="shared" si="0"/>
        <v>99.99999999999997</v>
      </c>
      <c r="D19" s="88">
        <f>+'جدول 1'!C19/'جدول 1'!B19*100</f>
        <v>0.2521984194015757</v>
      </c>
      <c r="E19" s="88">
        <f>+'جدول 1'!D19/'جدول 1'!B19*100</f>
        <v>3.65163428163756</v>
      </c>
      <c r="F19" s="88">
        <f>+'جدول 1'!E19/'جدول 1'!B19*100</f>
        <v>0</v>
      </c>
      <c r="G19" s="88">
        <f>+'جدول 1'!F19/'جدول 1'!B19*100</f>
        <v>0.9489146366801559</v>
      </c>
      <c r="H19" s="88">
        <f>+'جدول 1'!G19/'جدول 1'!B19*100</f>
        <v>0.7185429602404731</v>
      </c>
      <c r="I19" s="88">
        <f>+'جدول 1'!H19/'جدول 1'!B19*100</f>
        <v>56.559644523756184</v>
      </c>
      <c r="J19" s="88">
        <f>+'جدول 1'!I19/'جدول 1'!B19*100</f>
        <v>0.04831827917866652</v>
      </c>
      <c r="K19" s="88">
        <f>+'جدول 1'!J19/'جدول 1'!B19*100</f>
        <v>1.3875075505247199</v>
      </c>
      <c r="L19" s="88">
        <f>+'جدول 1'!K19/'جدول 1'!B19*100</f>
        <v>10.679893683473935</v>
      </c>
      <c r="M19" s="88">
        <f>+'جدول 1'!L19/'جدول 1'!B19*100</f>
        <v>6.19696740834327</v>
      </c>
      <c r="N19" s="88">
        <f>+'جدول 1'!M19/'جدول 1'!B19*100</f>
        <v>0.013381444990107658</v>
      </c>
      <c r="O19" s="88">
        <f>+'جدول 1'!N19/'جدول 1'!B19*100</f>
        <v>0.0976081773726252</v>
      </c>
      <c r="P19" s="88">
        <f>+'جدول 1'!O19/'جدول 1'!B19*100</f>
        <v>1.2727297791035397</v>
      </c>
      <c r="Q19" s="88">
        <f>+'جدول 1'!P19/'جدول 1'!B19*100</f>
        <v>2.6283492263762795</v>
      </c>
      <c r="R19" s="88">
        <f>+'جدول 1'!Q19/'جدول 1'!B19*100</f>
        <v>1.555395987734235</v>
      </c>
      <c r="S19" s="88">
        <f>+'جدول 1'!R19/'جدول 1'!B19*100</f>
        <v>10.552329325119745</v>
      </c>
      <c r="T19" s="89">
        <f>+'جدول 1'!S19/'جدول 1'!B19*100</f>
        <v>3.4365843160669236</v>
      </c>
      <c r="U19" s="32" t="s">
        <v>52</v>
      </c>
      <c r="V19" s="70" t="s">
        <v>53</v>
      </c>
    </row>
    <row r="20" spans="3:22" ht="33.75">
      <c r="C20" s="94">
        <f t="shared" si="0"/>
        <v>99.99999999999999</v>
      </c>
      <c r="D20" s="88">
        <f>+'جدول 1'!C20/'جدول 1'!B20*100</f>
        <v>0</v>
      </c>
      <c r="E20" s="88">
        <f>+'جدول 1'!D20/'جدول 1'!B20*100</f>
        <v>0</v>
      </c>
      <c r="F20" s="88">
        <f>+'جدول 1'!E20/'جدول 1'!B20*100</f>
        <v>0</v>
      </c>
      <c r="G20" s="88">
        <f>+'جدول 1'!F20/'جدول 1'!B20*100</f>
        <v>0</v>
      </c>
      <c r="H20" s="88">
        <f>+'جدول 1'!G20/'جدول 1'!B20*100</f>
        <v>4.303614892147416</v>
      </c>
      <c r="I20" s="88">
        <f>+'جدول 1'!H20/'جدول 1'!B20*100</f>
        <v>0</v>
      </c>
      <c r="J20" s="88">
        <f>+'جدول 1'!I20/'جدول 1'!B20*100</f>
        <v>0</v>
      </c>
      <c r="K20" s="88">
        <f>+'جدول 1'!J20/'جدول 1'!B20*100</f>
        <v>0</v>
      </c>
      <c r="L20" s="88">
        <f>+'جدول 1'!K20/'جدول 1'!B20*100</f>
        <v>6.456379669363743</v>
      </c>
      <c r="M20" s="88">
        <f>+'جدول 1'!L20/'جدول 1'!B20*100</f>
        <v>0.727782058515772</v>
      </c>
      <c r="N20" s="88">
        <f>+'جدول 1'!M20/'جدول 1'!B20*100</f>
        <v>0.07609556378501228</v>
      </c>
      <c r="O20" s="88">
        <f>+'جدول 1'!N20/'جدول 1'!B20*100</f>
        <v>0</v>
      </c>
      <c r="P20" s="88">
        <f>+'جدول 1'!O20/'جدول 1'!B20*100</f>
        <v>1.6415079501424492</v>
      </c>
      <c r="Q20" s="88">
        <f>+'جدول 1'!P20/'جدول 1'!B20*100</f>
        <v>16.53662556959839</v>
      </c>
      <c r="R20" s="88">
        <f>+'جدول 1'!Q20/'جدول 1'!B20*100</f>
        <v>0.1582714076238984</v>
      </c>
      <c r="S20" s="88">
        <f>+'جدول 1'!R20/'جدول 1'!B20*100</f>
        <v>57.23662226840257</v>
      </c>
      <c r="T20" s="89">
        <f>+'جدول 1'!S20/'جدول 1'!B20*100</f>
        <v>12.86310062042074</v>
      </c>
      <c r="U20" s="4" t="s">
        <v>54</v>
      </c>
      <c r="V20" s="69" t="s">
        <v>55</v>
      </c>
    </row>
    <row r="21" spans="3:22" ht="33.75">
      <c r="C21" s="94">
        <f t="shared" si="0"/>
        <v>100</v>
      </c>
      <c r="D21" s="88">
        <f>+'جدول 1'!C21/'جدول 1'!B21*100</f>
        <v>0.24643485348907565</v>
      </c>
      <c r="E21" s="88">
        <f>+'جدول 1'!D21/'جدول 1'!B21*100</f>
        <v>3.568182391175667</v>
      </c>
      <c r="F21" s="88">
        <f>+'جدول 1'!E21/'جدول 1'!B21*100</f>
        <v>0</v>
      </c>
      <c r="G21" s="88">
        <f>+'جدول 1'!F21/'جدول 1'!B21*100</f>
        <v>0.927228806662587</v>
      </c>
      <c r="H21" s="88">
        <f>+'جدول 1'!G21/'جدول 1'!B21*100</f>
        <v>0.8004736814148125</v>
      </c>
      <c r="I21" s="88">
        <f>+'جدول 1'!H21/'جدول 1'!B21*100</f>
        <v>55.267070050158175</v>
      </c>
      <c r="J21" s="88">
        <f>+'جدول 1'!I21/'جدول 1'!B21*100</f>
        <v>0.047214047092336946</v>
      </c>
      <c r="K21" s="88">
        <f>+'جدول 1'!J21/'جدول 1'!B21*100</f>
        <v>1.3557984254615405</v>
      </c>
      <c r="L21" s="88">
        <f>+'جدول 1'!K21/'جدول 1'!B21*100</f>
        <v>10.583372454433515</v>
      </c>
      <c r="M21" s="88">
        <f>+'جدول 1'!L21/'جدول 1'!B21*100</f>
        <v>6.071978479680644</v>
      </c>
      <c r="N21" s="88">
        <f>+'جدول 1'!M21/'جدول 1'!B21*100</f>
        <v>0.014814669505060874</v>
      </c>
      <c r="O21" s="88">
        <f>+'جدول 1'!N21/'جدول 1'!B21*100</f>
        <v>0.09537750849999305</v>
      </c>
      <c r="P21" s="88">
        <f>+'جدول 1'!O21/'جدول 1'!B21*100</f>
        <v>1.2811575769498442</v>
      </c>
      <c r="Q21" s="88">
        <f>+'جدول 1'!P21/'جدول 1'!B21*100</f>
        <v>2.946199225688865</v>
      </c>
      <c r="R21" s="88">
        <f>+'جدول 1'!Q21/'جدول 1'!B21*100</f>
        <v>1.5234670818174298</v>
      </c>
      <c r="S21" s="88">
        <f>+'جدول 1'!R21/'جدول 1'!B21*100</f>
        <v>11.619219435277948</v>
      </c>
      <c r="T21" s="89">
        <f>+'جدول 1'!S21/'جدول 1'!B21*100</f>
        <v>3.6520113126925033</v>
      </c>
      <c r="U21" s="32" t="s">
        <v>56</v>
      </c>
      <c r="V21" s="70" t="s">
        <v>57</v>
      </c>
    </row>
    <row r="22" spans="3:22" ht="33.75">
      <c r="C22" s="94">
        <f t="shared" si="0"/>
        <v>100</v>
      </c>
      <c r="D22" s="88">
        <f>+'جدول 1'!C22/'جدول 1'!B22*100</f>
        <v>0</v>
      </c>
      <c r="E22" s="88">
        <f>+'جدول 1'!D22/'جدول 1'!B22*100</f>
        <v>0</v>
      </c>
      <c r="F22" s="88">
        <f>+'جدول 1'!E22/'جدول 1'!B22*100</f>
        <v>0</v>
      </c>
      <c r="G22" s="88">
        <f>+'جدول 1'!F22/'جدول 1'!B22*100</f>
        <v>0</v>
      </c>
      <c r="H22" s="88">
        <f>+'جدول 1'!G22/'جدول 1'!B22*100</f>
        <v>0</v>
      </c>
      <c r="I22" s="88">
        <f>+'جدول 1'!H22/'جدول 1'!B22*100</f>
        <v>4.108021058288304</v>
      </c>
      <c r="J22" s="88">
        <f>+'جدول 1'!I22/'جدول 1'!B22*100</f>
        <v>0</v>
      </c>
      <c r="K22" s="88">
        <f>+'جدول 1'!J22/'جدول 1'!B22*100</f>
        <v>0</v>
      </c>
      <c r="L22" s="88">
        <f>+'جدول 1'!K22/'جدول 1'!B22*100</f>
        <v>0</v>
      </c>
      <c r="M22" s="88">
        <f>+'جدول 1'!L22/'جدول 1'!B22*100</f>
        <v>0</v>
      </c>
      <c r="N22" s="88">
        <f>+'جدول 1'!M22/'جدول 1'!B22*100</f>
        <v>0</v>
      </c>
      <c r="O22" s="88">
        <f>+'جدول 1'!N22/'جدول 1'!B22*100</f>
        <v>0</v>
      </c>
      <c r="P22" s="88">
        <f>+'جدول 1'!O22/'جدول 1'!B22*100</f>
        <v>0</v>
      </c>
      <c r="Q22" s="88">
        <f>+'جدول 1'!P22/'جدول 1'!B22*100</f>
        <v>1.987734596386222</v>
      </c>
      <c r="R22" s="88">
        <f>+'جدول 1'!Q22/'جدول 1'!B22*100</f>
        <v>0</v>
      </c>
      <c r="S22" s="88">
        <f>+'جدول 1'!R22/'جدول 1'!B22*100</f>
        <v>78.5551651590638</v>
      </c>
      <c r="T22" s="89">
        <f>+'جدول 1'!S22/'جدول 1'!B22*100</f>
        <v>15.349079186261669</v>
      </c>
      <c r="U22" s="4" t="s">
        <v>58</v>
      </c>
      <c r="V22" s="69" t="s">
        <v>146</v>
      </c>
    </row>
    <row r="23" spans="3:22" ht="33.75">
      <c r="C23" s="94">
        <f t="shared" si="0"/>
        <v>99.99999999999997</v>
      </c>
      <c r="D23" s="88">
        <f>+'جدول 1'!C23/'جدول 1'!B23*100</f>
        <v>0</v>
      </c>
      <c r="E23" s="88">
        <f>+'جدول 1'!D23/'جدول 1'!B23*100</f>
        <v>0</v>
      </c>
      <c r="F23" s="88">
        <f>+'جدول 1'!E23/'جدول 1'!B23*100</f>
        <v>4.683861938667245</v>
      </c>
      <c r="G23" s="88">
        <f>+'جدول 1'!F23/'جدول 1'!B23*100</f>
        <v>0</v>
      </c>
      <c r="H23" s="88">
        <f>+'جدول 1'!G23/'جدول 1'!B23*100</f>
        <v>0</v>
      </c>
      <c r="I23" s="88">
        <f>+'جدول 1'!H23/'جدول 1'!B23*100</f>
        <v>0</v>
      </c>
      <c r="J23" s="88">
        <f>+'جدول 1'!I23/'جدول 1'!B23*100</f>
        <v>0</v>
      </c>
      <c r="K23" s="88">
        <f>+'جدول 1'!J23/'جدول 1'!B23*100</f>
        <v>0</v>
      </c>
      <c r="L23" s="88">
        <f>+'جدول 1'!K23/'جدول 1'!B23*100</f>
        <v>0</v>
      </c>
      <c r="M23" s="88">
        <f>+'جدول 1'!L23/'جدول 1'!B23*100</f>
        <v>0</v>
      </c>
      <c r="N23" s="88">
        <f>+'جدول 1'!M23/'جدول 1'!B23*100</f>
        <v>0</v>
      </c>
      <c r="O23" s="88">
        <f>+'جدول 1'!N23/'جدول 1'!B23*100</f>
        <v>0</v>
      </c>
      <c r="P23" s="88">
        <f>+'جدول 1'!O23/'جدول 1'!B23*100</f>
        <v>0</v>
      </c>
      <c r="Q23" s="88">
        <f>+'جدول 1'!P23/'جدول 1'!B23*100</f>
        <v>38.36562443869369</v>
      </c>
      <c r="R23" s="88">
        <f>+'جدول 1'!Q23/'جدول 1'!B23*100</f>
        <v>0</v>
      </c>
      <c r="S23" s="88">
        <f>+'جدول 1'!R23/'جدول 1'!B23*100</f>
        <v>55.69508504001307</v>
      </c>
      <c r="T23" s="89">
        <f>+'جدول 1'!S23/'جدول 1'!B23*100</f>
        <v>1.255428582625973</v>
      </c>
      <c r="U23" s="4" t="s">
        <v>59</v>
      </c>
      <c r="V23" s="69" t="s">
        <v>60</v>
      </c>
    </row>
    <row r="24" spans="3:22" ht="33.75">
      <c r="C24" s="94">
        <f t="shared" si="0"/>
        <v>100</v>
      </c>
      <c r="D24" s="88">
        <f>+'جدول 1'!C24/'جدول 1'!B24*100</f>
        <v>0</v>
      </c>
      <c r="E24" s="88">
        <f>+'جدول 1'!D24/'جدول 1'!B24*100</f>
        <v>0.4489579859776154</v>
      </c>
      <c r="F24" s="88">
        <f>+'جدول 1'!E24/'جدول 1'!B24*100</f>
        <v>0</v>
      </c>
      <c r="G24" s="88">
        <f>+'جدول 1'!F24/'جدول 1'!B24*100</f>
        <v>0</v>
      </c>
      <c r="H24" s="88">
        <f>+'جدول 1'!G24/'جدول 1'!B24*100</f>
        <v>0</v>
      </c>
      <c r="I24" s="88">
        <f>+'جدول 1'!H24/'جدول 1'!B24*100</f>
        <v>0</v>
      </c>
      <c r="J24" s="88">
        <f>+'جدول 1'!I24/'جدول 1'!B24*100</f>
        <v>0</v>
      </c>
      <c r="K24" s="88">
        <f>+'جدول 1'!J24/'جدول 1'!B24*100</f>
        <v>0</v>
      </c>
      <c r="L24" s="88">
        <f>+'جدول 1'!K24/'جدول 1'!B24*100</f>
        <v>0</v>
      </c>
      <c r="M24" s="88">
        <f>+'جدول 1'!L24/'جدول 1'!B24*100</f>
        <v>0</v>
      </c>
      <c r="N24" s="88">
        <f>+'جدول 1'!M24/'جدول 1'!B24*100</f>
        <v>0</v>
      </c>
      <c r="O24" s="88">
        <f>+'جدول 1'!N24/'جدول 1'!B24*100</f>
        <v>0</v>
      </c>
      <c r="P24" s="88">
        <f>+'جدول 1'!O24/'جدول 1'!B24*100</f>
        <v>0</v>
      </c>
      <c r="Q24" s="88">
        <f>+'جدول 1'!P24/'جدول 1'!B24*100</f>
        <v>0</v>
      </c>
      <c r="R24" s="88">
        <f>+'جدول 1'!Q24/'جدول 1'!B24*100</f>
        <v>0</v>
      </c>
      <c r="S24" s="88">
        <f>+'جدول 1'!R24/'جدول 1'!B24*100</f>
        <v>20.830078782787826</v>
      </c>
      <c r="T24" s="89">
        <f>+'جدول 1'!S24/'جدول 1'!B24*100</f>
        <v>78.72096323123456</v>
      </c>
      <c r="U24" s="4" t="s">
        <v>61</v>
      </c>
      <c r="V24" s="69" t="s">
        <v>62</v>
      </c>
    </row>
    <row r="25" spans="3:22" ht="33.75">
      <c r="C25" s="94">
        <f t="shared" si="0"/>
        <v>100</v>
      </c>
      <c r="D25" s="88">
        <f>+'جدول 1'!C25/'جدول 1'!B25*100</f>
        <v>0</v>
      </c>
      <c r="E25" s="88">
        <f>+'جدول 1'!D25/'جدول 1'!B25*100</f>
        <v>0</v>
      </c>
      <c r="F25" s="88">
        <f>+'جدول 1'!E25/'جدول 1'!B25*100</f>
        <v>0</v>
      </c>
      <c r="G25" s="88">
        <f>+'جدول 1'!F25/'جدول 1'!B25*100</f>
        <v>0</v>
      </c>
      <c r="H25" s="88">
        <f>+'جدول 1'!G25/'جدول 1'!B25*100</f>
        <v>0</v>
      </c>
      <c r="I25" s="88">
        <f>+'جدول 1'!H25/'جدول 1'!B25*100</f>
        <v>0</v>
      </c>
      <c r="J25" s="88">
        <f>+'جدول 1'!I25/'جدول 1'!B25*100</f>
        <v>0</v>
      </c>
      <c r="K25" s="88">
        <f>+'جدول 1'!J25/'جدول 1'!B25*100</f>
        <v>0</v>
      </c>
      <c r="L25" s="88">
        <f>+'جدول 1'!K25/'جدول 1'!B25*100</f>
        <v>0</v>
      </c>
      <c r="M25" s="88">
        <f>+'جدول 1'!L25/'جدول 1'!B25*100</f>
        <v>0</v>
      </c>
      <c r="N25" s="88">
        <f>+'جدول 1'!M25/'جدول 1'!B25*100</f>
        <v>0</v>
      </c>
      <c r="O25" s="88">
        <f>+'جدول 1'!N25/'جدول 1'!B25*100</f>
        <v>0</v>
      </c>
      <c r="P25" s="88">
        <f>+'جدول 1'!O25/'جدول 1'!B25*100</f>
        <v>0</v>
      </c>
      <c r="Q25" s="88">
        <f>+'جدول 1'!P25/'جدول 1'!B25*100</f>
        <v>0.5217635994587816</v>
      </c>
      <c r="R25" s="88">
        <f>+'جدول 1'!Q25/'جدول 1'!B25*100</f>
        <v>0</v>
      </c>
      <c r="S25" s="88">
        <f>+'جدول 1'!R25/'جدول 1'!B25*100</f>
        <v>99.47823640054122</v>
      </c>
      <c r="T25" s="89">
        <f>+'جدول 1'!S25/'جدول 1'!B25*100</f>
        <v>0</v>
      </c>
      <c r="U25" s="4" t="s">
        <v>63</v>
      </c>
      <c r="V25" s="69" t="s">
        <v>64</v>
      </c>
    </row>
    <row r="26" spans="3:22" ht="33.75">
      <c r="C26" s="94">
        <f t="shared" si="0"/>
        <v>100</v>
      </c>
      <c r="D26" s="88">
        <f>+'جدول 1'!C26/'جدول 1'!B26*100</f>
        <v>0</v>
      </c>
      <c r="E26" s="88">
        <f>+'جدول 1'!D26/'جدول 1'!B26*100</f>
        <v>0</v>
      </c>
      <c r="F26" s="88">
        <f>+'جدول 1'!E26/'جدول 1'!B26*100</f>
        <v>0</v>
      </c>
      <c r="G26" s="88">
        <f>+'جدول 1'!F26/'جدول 1'!B26*100</f>
        <v>0</v>
      </c>
      <c r="H26" s="88">
        <f>+'جدول 1'!G26/'جدول 1'!B26*100</f>
        <v>0</v>
      </c>
      <c r="I26" s="88">
        <f>+'جدول 1'!H26/'جدول 1'!B26*100</f>
        <v>0.36639042910254904</v>
      </c>
      <c r="J26" s="88">
        <f>+'جدول 1'!I26/'جدول 1'!B26*100</f>
        <v>0</v>
      </c>
      <c r="K26" s="88">
        <f>+'جدول 1'!J26/'جدول 1'!B26*100</f>
        <v>0</v>
      </c>
      <c r="L26" s="88">
        <f>+'جدول 1'!K26/'جدول 1'!B26*100</f>
        <v>0</v>
      </c>
      <c r="M26" s="88">
        <f>+'جدول 1'!L26/'جدول 1'!B26*100</f>
        <v>0</v>
      </c>
      <c r="N26" s="88">
        <f>+'جدول 1'!M26/'جدول 1'!B26*100</f>
        <v>0</v>
      </c>
      <c r="O26" s="88">
        <f>+'جدول 1'!N26/'جدول 1'!B26*100</f>
        <v>0</v>
      </c>
      <c r="P26" s="88">
        <f>+'جدول 1'!O26/'جدول 1'!B26*100</f>
        <v>0</v>
      </c>
      <c r="Q26" s="88">
        <f>+'جدول 1'!P26/'جدول 1'!B26*100</f>
        <v>99.63360957089745</v>
      </c>
      <c r="R26" s="88">
        <f>+'جدول 1'!Q26/'جدول 1'!B26*100</f>
        <v>0</v>
      </c>
      <c r="S26" s="88">
        <f>+'جدول 1'!R26/'جدول 1'!B26*100</f>
        <v>0</v>
      </c>
      <c r="T26" s="89">
        <f>+'جدول 1'!S26/'جدول 1'!B26*100</f>
        <v>0</v>
      </c>
      <c r="U26" s="4" t="s">
        <v>65</v>
      </c>
      <c r="V26" s="69" t="s">
        <v>66</v>
      </c>
    </row>
    <row r="27" spans="3:22" ht="33.75">
      <c r="C27" s="94">
        <f t="shared" si="0"/>
        <v>100</v>
      </c>
      <c r="D27" s="88">
        <f>+'جدول 1'!C27/'جدول 1'!B27*100</f>
        <v>0</v>
      </c>
      <c r="E27" s="88">
        <f>+'جدول 1'!D27/'جدول 1'!B27*100</f>
        <v>0</v>
      </c>
      <c r="F27" s="88">
        <f>+'جدول 1'!E27/'جدول 1'!B27*100</f>
        <v>0</v>
      </c>
      <c r="G27" s="88">
        <f>+'جدول 1'!F27/'جدول 1'!B27*100</f>
        <v>0</v>
      </c>
      <c r="H27" s="88">
        <f>+'جدول 1'!G27/'جدول 1'!B27*100</f>
        <v>0</v>
      </c>
      <c r="I27" s="88">
        <f>+'جدول 1'!H27/'جدول 1'!B27*100</f>
        <v>0</v>
      </c>
      <c r="J27" s="88">
        <f>+'جدول 1'!I27/'جدول 1'!B27*100</f>
        <v>0</v>
      </c>
      <c r="K27" s="88">
        <f>+'جدول 1'!J27/'جدول 1'!B27*100</f>
        <v>0</v>
      </c>
      <c r="L27" s="88">
        <f>+'جدول 1'!K27/'جدول 1'!B27*100</f>
        <v>0</v>
      </c>
      <c r="M27" s="88">
        <f>+'جدول 1'!L27/'جدول 1'!B27*100</f>
        <v>0</v>
      </c>
      <c r="N27" s="88">
        <f>+'جدول 1'!M27/'جدول 1'!B27*100</f>
        <v>0</v>
      </c>
      <c r="O27" s="88">
        <f>+'جدول 1'!N27/'جدول 1'!B27*100</f>
        <v>0</v>
      </c>
      <c r="P27" s="88">
        <f>+'جدول 1'!O27/'جدول 1'!B27*100</f>
        <v>0</v>
      </c>
      <c r="Q27" s="88">
        <f>+'جدول 1'!P27/'جدول 1'!B27*100</f>
        <v>100</v>
      </c>
      <c r="R27" s="88">
        <f>+'جدول 1'!Q27/'جدول 1'!B27*100</f>
        <v>0</v>
      </c>
      <c r="S27" s="88">
        <f>+'جدول 1'!R27/'جدول 1'!B27*100</f>
        <v>0</v>
      </c>
      <c r="T27" s="89">
        <f>+'جدول 1'!S27/'جدول 1'!B27*100</f>
        <v>0</v>
      </c>
      <c r="U27" s="4" t="s">
        <v>67</v>
      </c>
      <c r="V27" s="69" t="s">
        <v>68</v>
      </c>
    </row>
    <row r="28" spans="3:22" ht="29.25" customHeight="1" thickBot="1">
      <c r="C28" s="94">
        <f t="shared" si="0"/>
        <v>0</v>
      </c>
      <c r="D28" s="88">
        <v>0</v>
      </c>
      <c r="E28" s="88">
        <v>0</v>
      </c>
      <c r="F28" s="88">
        <v>0</v>
      </c>
      <c r="G28" s="88">
        <v>0</v>
      </c>
      <c r="H28" s="88">
        <v>0</v>
      </c>
      <c r="I28" s="88">
        <v>0</v>
      </c>
      <c r="J28" s="88">
        <v>0</v>
      </c>
      <c r="K28" s="88">
        <v>0</v>
      </c>
      <c r="L28" s="88">
        <v>0</v>
      </c>
      <c r="M28" s="88">
        <v>0</v>
      </c>
      <c r="N28" s="88">
        <v>0</v>
      </c>
      <c r="O28" s="88">
        <v>0</v>
      </c>
      <c r="P28" s="88">
        <v>0</v>
      </c>
      <c r="Q28" s="88">
        <v>0</v>
      </c>
      <c r="R28" s="88">
        <v>0</v>
      </c>
      <c r="S28" s="88">
        <v>0</v>
      </c>
      <c r="T28" s="89">
        <v>0</v>
      </c>
      <c r="U28" s="33" t="s">
        <v>69</v>
      </c>
      <c r="V28" s="71" t="s">
        <v>70</v>
      </c>
    </row>
    <row r="29" spans="3:22" ht="34.5" thickBot="1">
      <c r="C29" s="90">
        <f t="shared" si="0"/>
        <v>100</v>
      </c>
      <c r="D29" s="91">
        <f>+'جدول 1'!C29/'جدول 1'!B29*100</f>
        <v>0.23561321017158102</v>
      </c>
      <c r="E29" s="91">
        <f>+'جدول 1'!D29/'جدول 1'!B29*100</f>
        <v>3.411619516473711</v>
      </c>
      <c r="F29" s="91">
        <f>+'جدول 1'!E29/'جدول 1'!B29*100</f>
        <v>0.01770286282148163</v>
      </c>
      <c r="G29" s="91">
        <f>+'جدول 1'!F29/'جدول 1'!B29*100</f>
        <v>0.8865115977234159</v>
      </c>
      <c r="H29" s="91">
        <f>+'جدول 1'!G29/'جدول 1'!B29*100</f>
        <v>0.7653226443651894</v>
      </c>
      <c r="I29" s="91">
        <f>+'جدول 1'!H29/'جدول 1'!B29*100</f>
        <v>52.95859329008823</v>
      </c>
      <c r="J29" s="91">
        <f>+'جدول 1'!I29/'جدول 1'!B29*100</f>
        <v>0.04514074629914653</v>
      </c>
      <c r="K29" s="91">
        <f>+'جدول 1'!J29/'جدول 1'!B29*100</f>
        <v>1.296261526508179</v>
      </c>
      <c r="L29" s="91">
        <f>+'جدول 1'!K29/'جدول 1'!B29*100</f>
        <v>10.118626984478494</v>
      </c>
      <c r="M29" s="91">
        <f>+'جدول 1'!L29/'جدول 1'!B29*100</f>
        <v>5.805340930615289</v>
      </c>
      <c r="N29" s="91">
        <f>+'جدول 1'!M29/'جدول 1'!B29*100</f>
        <v>0.014164115953156576</v>
      </c>
      <c r="O29" s="91">
        <f>+'جدول 1'!N29/'جدول 1'!B29*100</f>
        <v>0.09118921547696907</v>
      </c>
      <c r="P29" s="91">
        <f>+'جدول 1'!O29/'جدول 1'!B29*100</f>
        <v>1.2248983663107473</v>
      </c>
      <c r="Q29" s="91">
        <f>+'جدول 1'!P29/'جدول 1'!B29*100</f>
        <v>3.8841399370264784</v>
      </c>
      <c r="R29" s="91">
        <f>+'جدول 1'!Q29/'جدول 1'!B29*100</f>
        <v>1.4565673834510886</v>
      </c>
      <c r="S29" s="91">
        <f>+'جدول 1'!R29/'جدول 1'!B29*100</f>
        <v>13.834053072809901</v>
      </c>
      <c r="T29" s="92">
        <f>+'جدول 1'!S29/'جدول 1'!B29*100</f>
        <v>3.9542545994269407</v>
      </c>
      <c r="U29" s="34" t="s">
        <v>71</v>
      </c>
      <c r="V29" s="72" t="s">
        <v>72</v>
      </c>
    </row>
  </sheetData>
  <sheetProtection/>
  <mergeCells count="18">
    <mergeCell ref="U6:V9"/>
    <mergeCell ref="E7:G7"/>
    <mergeCell ref="H7:H9"/>
    <mergeCell ref="I7:I9"/>
    <mergeCell ref="J7:K8"/>
    <mergeCell ref="L7:M7"/>
    <mergeCell ref="N7:T7"/>
    <mergeCell ref="E8:E9"/>
    <mergeCell ref="F8:F9"/>
    <mergeCell ref="G8:G9"/>
    <mergeCell ref="C6:C9"/>
    <mergeCell ref="D6:D9"/>
    <mergeCell ref="E6:K6"/>
    <mergeCell ref="L6:T6"/>
    <mergeCell ref="L8:L9"/>
    <mergeCell ref="M8:M9"/>
    <mergeCell ref="N8:N9"/>
    <mergeCell ref="O8:T8"/>
  </mergeCells>
  <printOptions/>
  <pageMargins left="0.75" right="0.75" top="1" bottom="1" header="0.5" footer="0.5"/>
  <pageSetup horizontalDpi="600" verticalDpi="600" orientation="portrait" paperSize="9" r:id="rId2"/>
  <headerFooter alignWithMargins="0">
    <oddFooter>&amp;L&amp;"Arial,Bold"&amp;18 55</oddFooter>
  </headerFooter>
  <drawing r:id="rId1"/>
</worksheet>
</file>

<file path=xl/worksheets/sheet4.xml><?xml version="1.0" encoding="utf-8"?>
<worksheet xmlns="http://schemas.openxmlformats.org/spreadsheetml/2006/main" xmlns:r="http://schemas.openxmlformats.org/officeDocument/2006/relationships">
  <dimension ref="B4:U20"/>
  <sheetViews>
    <sheetView zoomScalePageLayoutView="0" workbookViewId="0" topLeftCell="A3">
      <selection activeCell="C11" sqref="C11:S19"/>
    </sheetView>
  </sheetViews>
  <sheetFormatPr defaultColWidth="9.140625" defaultRowHeight="12.75"/>
  <cols>
    <col min="1" max="1" width="20.7109375" style="0" customWidth="1"/>
    <col min="2" max="2" width="16.57421875" style="0" customWidth="1"/>
    <col min="3" max="3" width="12.421875" style="0" customWidth="1"/>
    <col min="4" max="4" width="14.00390625" style="0" customWidth="1"/>
    <col min="5" max="5" width="12.28125" style="0" customWidth="1"/>
    <col min="6" max="6" width="13.57421875" style="0" customWidth="1"/>
    <col min="7" max="7" width="13.8515625" style="0" customWidth="1"/>
    <col min="8" max="8" width="16.140625" style="0" customWidth="1"/>
    <col min="9" max="9" width="14.140625" style="0" customWidth="1"/>
    <col min="10" max="10" width="15.00390625" style="0" customWidth="1"/>
    <col min="11" max="11" width="16.140625" style="0" customWidth="1"/>
    <col min="12" max="12" width="15.00390625" style="0" customWidth="1"/>
    <col min="13" max="13" width="15.7109375" style="0" customWidth="1"/>
    <col min="14" max="14" width="13.8515625" style="0" customWidth="1"/>
    <col min="15" max="15" width="15.140625" style="0" customWidth="1"/>
    <col min="16" max="16" width="16.421875" style="0" customWidth="1"/>
    <col min="17" max="17" width="15.140625" style="0" customWidth="1"/>
    <col min="18" max="18" width="16.421875" style="0" customWidth="1"/>
    <col min="19" max="19" width="14.28125" style="0" customWidth="1"/>
    <col min="20" max="20" width="10.8515625" style="0" customWidth="1"/>
    <col min="21" max="21" width="50.00390625" style="0" customWidth="1"/>
  </cols>
  <sheetData>
    <row r="4" spans="2:21" ht="28.5">
      <c r="B4" s="65" t="s">
        <v>0</v>
      </c>
      <c r="C4" s="1"/>
      <c r="D4" s="1"/>
      <c r="E4" s="1"/>
      <c r="F4" s="5"/>
      <c r="G4" s="5"/>
      <c r="H4" s="5"/>
      <c r="I4" s="5"/>
      <c r="J4" s="5"/>
      <c r="K4" s="5"/>
      <c r="L4" s="5"/>
      <c r="M4" s="5"/>
      <c r="N4" s="5"/>
      <c r="O4" s="5"/>
      <c r="P4" s="5"/>
      <c r="Q4" s="5"/>
      <c r="R4" s="5"/>
      <c r="S4" s="5"/>
      <c r="T4" s="5"/>
      <c r="U4" s="66" t="s">
        <v>161</v>
      </c>
    </row>
    <row r="5" spans="2:21" ht="28.5" thickBot="1">
      <c r="B5" s="67">
        <v>1383</v>
      </c>
      <c r="C5" s="2"/>
      <c r="D5" s="2"/>
      <c r="E5" s="2"/>
      <c r="F5" s="7"/>
      <c r="G5" s="2"/>
      <c r="H5" s="3"/>
      <c r="I5" s="3"/>
      <c r="J5" s="3"/>
      <c r="K5" s="3"/>
      <c r="L5" s="3"/>
      <c r="M5" s="3"/>
      <c r="N5" s="3"/>
      <c r="O5" s="3"/>
      <c r="P5" s="3"/>
      <c r="Q5" s="3"/>
      <c r="R5" s="3"/>
      <c r="S5" s="3"/>
      <c r="T5" s="8"/>
      <c r="U5" s="9"/>
    </row>
    <row r="6" spans="2:21" ht="39.75" customHeight="1" thickBot="1">
      <c r="B6" s="126" t="s">
        <v>1</v>
      </c>
      <c r="C6" s="126" t="s">
        <v>2</v>
      </c>
      <c r="D6" s="136" t="s">
        <v>3</v>
      </c>
      <c r="E6" s="137"/>
      <c r="F6" s="137"/>
      <c r="G6" s="137"/>
      <c r="H6" s="137"/>
      <c r="I6" s="137"/>
      <c r="J6" s="138"/>
      <c r="K6" s="129" t="s">
        <v>4</v>
      </c>
      <c r="L6" s="130"/>
      <c r="M6" s="131"/>
      <c r="N6" s="131"/>
      <c r="O6" s="131"/>
      <c r="P6" s="131"/>
      <c r="Q6" s="131"/>
      <c r="R6" s="131"/>
      <c r="S6" s="131"/>
      <c r="T6" s="144" t="s">
        <v>5</v>
      </c>
      <c r="U6" s="145"/>
    </row>
    <row r="7" spans="2:21" ht="49.5" customHeight="1" thickBot="1">
      <c r="B7" s="127"/>
      <c r="C7" s="128"/>
      <c r="D7" s="139" t="s">
        <v>139</v>
      </c>
      <c r="E7" s="140"/>
      <c r="F7" s="141"/>
      <c r="G7" s="126" t="s">
        <v>6</v>
      </c>
      <c r="H7" s="126" t="s">
        <v>7</v>
      </c>
      <c r="I7" s="144" t="s">
        <v>8</v>
      </c>
      <c r="J7" s="151"/>
      <c r="K7" s="144" t="s">
        <v>9</v>
      </c>
      <c r="L7" s="154"/>
      <c r="M7" s="155" t="s">
        <v>10</v>
      </c>
      <c r="N7" s="130"/>
      <c r="O7" s="130"/>
      <c r="P7" s="130"/>
      <c r="Q7" s="130"/>
      <c r="R7" s="130"/>
      <c r="S7" s="156"/>
      <c r="T7" s="128"/>
      <c r="U7" s="146"/>
    </row>
    <row r="8" spans="2:21" ht="30.75" customHeight="1" thickBot="1">
      <c r="B8" s="127"/>
      <c r="C8" s="128"/>
      <c r="D8" s="142" t="s">
        <v>142</v>
      </c>
      <c r="E8" s="134" t="s">
        <v>140</v>
      </c>
      <c r="F8" s="132" t="s">
        <v>11</v>
      </c>
      <c r="G8" s="149"/>
      <c r="H8" s="150"/>
      <c r="I8" s="152"/>
      <c r="J8" s="153"/>
      <c r="K8" s="157" t="s">
        <v>12</v>
      </c>
      <c r="L8" s="159" t="s">
        <v>13</v>
      </c>
      <c r="M8" s="154" t="s">
        <v>144</v>
      </c>
      <c r="N8" s="155" t="s">
        <v>14</v>
      </c>
      <c r="O8" s="161"/>
      <c r="P8" s="130"/>
      <c r="Q8" s="130"/>
      <c r="R8" s="130"/>
      <c r="S8" s="156"/>
      <c r="T8" s="128"/>
      <c r="U8" s="146"/>
    </row>
    <row r="9" spans="2:21" ht="103.5" customHeight="1" thickBot="1">
      <c r="B9" s="127"/>
      <c r="C9" s="128"/>
      <c r="D9" s="143"/>
      <c r="E9" s="135"/>
      <c r="F9" s="133"/>
      <c r="G9" s="146"/>
      <c r="H9" s="128"/>
      <c r="I9" s="50" t="s">
        <v>15</v>
      </c>
      <c r="J9" s="51" t="s">
        <v>16</v>
      </c>
      <c r="K9" s="158"/>
      <c r="L9" s="160"/>
      <c r="M9" s="146"/>
      <c r="N9" s="52" t="s">
        <v>17</v>
      </c>
      <c r="O9" s="53" t="s">
        <v>18</v>
      </c>
      <c r="P9" s="54" t="s">
        <v>156</v>
      </c>
      <c r="Q9" s="54" t="s">
        <v>19</v>
      </c>
      <c r="R9" s="54" t="s">
        <v>20</v>
      </c>
      <c r="S9" s="55" t="s">
        <v>21</v>
      </c>
      <c r="T9" s="147"/>
      <c r="U9" s="148"/>
    </row>
    <row r="10" spans="2:21" ht="24.75" thickBot="1">
      <c r="B10" s="45"/>
      <c r="C10" s="46" t="s">
        <v>22</v>
      </c>
      <c r="D10" s="46" t="s">
        <v>143</v>
      </c>
      <c r="E10" s="46" t="s">
        <v>130</v>
      </c>
      <c r="F10" s="46" t="s">
        <v>23</v>
      </c>
      <c r="G10" s="46" t="s">
        <v>24</v>
      </c>
      <c r="H10" s="46" t="s">
        <v>25</v>
      </c>
      <c r="I10" s="44" t="s">
        <v>26</v>
      </c>
      <c r="J10" s="44" t="s">
        <v>27</v>
      </c>
      <c r="K10" s="44" t="s">
        <v>28</v>
      </c>
      <c r="L10" s="44" t="s">
        <v>29</v>
      </c>
      <c r="M10" s="46" t="s">
        <v>30</v>
      </c>
      <c r="N10" s="47" t="s">
        <v>141</v>
      </c>
      <c r="O10" s="47" t="s">
        <v>31</v>
      </c>
      <c r="P10" s="47" t="s">
        <v>32</v>
      </c>
      <c r="Q10" s="47" t="s">
        <v>33</v>
      </c>
      <c r="R10" s="47" t="s">
        <v>34</v>
      </c>
      <c r="S10" s="48" t="s">
        <v>35</v>
      </c>
      <c r="T10" s="49" t="s">
        <v>145</v>
      </c>
      <c r="U10" s="56" t="s">
        <v>36</v>
      </c>
    </row>
    <row r="11" spans="2:21" ht="33.75">
      <c r="B11" s="73">
        <f>SUM(C11:S11)</f>
        <v>38215325.82508055</v>
      </c>
      <c r="C11" s="74">
        <v>13529.411804</v>
      </c>
      <c r="D11" s="74">
        <v>9202.785966399999</v>
      </c>
      <c r="E11" s="74">
        <v>0</v>
      </c>
      <c r="F11" s="74">
        <v>0</v>
      </c>
      <c r="G11" s="74">
        <v>638.2534899149277</v>
      </c>
      <c r="H11" s="74">
        <v>20637313.21647745</v>
      </c>
      <c r="I11" s="74">
        <v>9191.031731803689</v>
      </c>
      <c r="J11" s="74">
        <v>933050.0624141061</v>
      </c>
      <c r="K11" s="74">
        <v>4104687.6082430286</v>
      </c>
      <c r="L11" s="74">
        <v>2737788.9570078007</v>
      </c>
      <c r="M11" s="74">
        <v>0</v>
      </c>
      <c r="N11" s="74">
        <v>0</v>
      </c>
      <c r="O11" s="74">
        <v>34572.346</v>
      </c>
      <c r="P11" s="74">
        <v>322544.5708483328</v>
      </c>
      <c r="Q11" s="74">
        <v>513018.9138430003</v>
      </c>
      <c r="R11" s="74">
        <v>6379663.609351505</v>
      </c>
      <c r="S11" s="75">
        <v>2520125.0579032092</v>
      </c>
      <c r="T11" s="10" t="s">
        <v>74</v>
      </c>
      <c r="U11" s="68" t="s">
        <v>75</v>
      </c>
    </row>
    <row r="12" spans="2:21" ht="33.75">
      <c r="B12" s="76">
        <f aca="true" t="shared" si="0" ref="B12:B19">SUM(C12:S12)</f>
        <v>547088.3937732416</v>
      </c>
      <c r="C12" s="77">
        <v>0</v>
      </c>
      <c r="D12" s="77">
        <v>0</v>
      </c>
      <c r="E12" s="77">
        <v>0</v>
      </c>
      <c r="F12" s="77">
        <v>0</v>
      </c>
      <c r="G12" s="77">
        <v>499263.9425686856</v>
      </c>
      <c r="H12" s="77">
        <v>39482.618585055956</v>
      </c>
      <c r="I12" s="77">
        <v>0</v>
      </c>
      <c r="J12" s="77">
        <v>0</v>
      </c>
      <c r="K12" s="77">
        <v>0</v>
      </c>
      <c r="L12" s="77">
        <v>330.5405045</v>
      </c>
      <c r="M12" s="77">
        <v>0</v>
      </c>
      <c r="N12" s="77">
        <v>0</v>
      </c>
      <c r="O12" s="77">
        <v>0</v>
      </c>
      <c r="P12" s="77">
        <v>8011.292115</v>
      </c>
      <c r="Q12" s="77">
        <v>0</v>
      </c>
      <c r="R12" s="77">
        <v>0</v>
      </c>
      <c r="S12" s="78">
        <v>0</v>
      </c>
      <c r="T12" s="4" t="s">
        <v>76</v>
      </c>
      <c r="U12" s="69" t="s">
        <v>77</v>
      </c>
    </row>
    <row r="13" spans="2:21" ht="38.25" customHeight="1">
      <c r="B13" s="76">
        <f t="shared" si="0"/>
        <v>25342900.763481084</v>
      </c>
      <c r="C13" s="77">
        <v>0</v>
      </c>
      <c r="D13" s="77">
        <v>23621.276037</v>
      </c>
      <c r="E13" s="77">
        <v>0</v>
      </c>
      <c r="F13" s="77">
        <v>0</v>
      </c>
      <c r="G13" s="77">
        <v>192977.44570845863</v>
      </c>
      <c r="H13" s="77">
        <v>16122736.875805618</v>
      </c>
      <c r="I13" s="77">
        <v>28440.935312196303</v>
      </c>
      <c r="J13" s="77">
        <v>157451.56094589364</v>
      </c>
      <c r="K13" s="77">
        <v>3223405.91776194</v>
      </c>
      <c r="L13" s="77">
        <v>1107940.6475067</v>
      </c>
      <c r="M13" s="77">
        <v>1505.285875</v>
      </c>
      <c r="N13" s="77">
        <v>0</v>
      </c>
      <c r="O13" s="77">
        <v>53520.688</v>
      </c>
      <c r="P13" s="77">
        <v>1066266.5337702981</v>
      </c>
      <c r="Q13" s="77">
        <v>428460.89518695814</v>
      </c>
      <c r="R13" s="77">
        <v>2618036.1617504274</v>
      </c>
      <c r="S13" s="78">
        <v>318536.5398205922</v>
      </c>
      <c r="T13" s="4" t="s">
        <v>78</v>
      </c>
      <c r="U13" s="69" t="s">
        <v>79</v>
      </c>
    </row>
    <row r="14" spans="2:21" ht="36.75" customHeight="1">
      <c r="B14" s="76">
        <f t="shared" si="0"/>
        <v>13920525.781949773</v>
      </c>
      <c r="C14" s="77">
        <v>0</v>
      </c>
      <c r="D14" s="77">
        <v>0</v>
      </c>
      <c r="E14" s="77">
        <v>0</v>
      </c>
      <c r="F14" s="77">
        <v>0</v>
      </c>
      <c r="G14" s="77">
        <v>0</v>
      </c>
      <c r="H14" s="77">
        <v>11026572.545127923</v>
      </c>
      <c r="I14" s="77">
        <v>0</v>
      </c>
      <c r="J14" s="77">
        <v>0</v>
      </c>
      <c r="K14" s="77">
        <v>1306139.8438716368</v>
      </c>
      <c r="L14" s="77">
        <v>966546.877828</v>
      </c>
      <c r="M14" s="77">
        <v>0</v>
      </c>
      <c r="N14" s="77">
        <v>0</v>
      </c>
      <c r="O14" s="77">
        <v>0</v>
      </c>
      <c r="P14" s="77">
        <v>155357.74769962768</v>
      </c>
      <c r="Q14" s="77">
        <v>305288.9929439415</v>
      </c>
      <c r="R14" s="77">
        <v>160619.77447864623</v>
      </c>
      <c r="S14" s="78">
        <v>0</v>
      </c>
      <c r="T14" s="4" t="s">
        <v>80</v>
      </c>
      <c r="U14" s="69" t="s">
        <v>81</v>
      </c>
    </row>
    <row r="15" spans="2:21" ht="42.75" customHeight="1">
      <c r="B15" s="76">
        <f t="shared" si="0"/>
        <v>179543.3700602966</v>
      </c>
      <c r="C15" s="77">
        <v>0</v>
      </c>
      <c r="D15" s="77">
        <v>0</v>
      </c>
      <c r="E15" s="77">
        <v>0</v>
      </c>
      <c r="F15" s="77">
        <v>0</v>
      </c>
      <c r="G15" s="77">
        <v>0</v>
      </c>
      <c r="H15" s="77">
        <v>0</v>
      </c>
      <c r="I15" s="77">
        <v>0</v>
      </c>
      <c r="J15" s="77">
        <v>0</v>
      </c>
      <c r="K15" s="77">
        <v>0</v>
      </c>
      <c r="L15" s="77">
        <v>0</v>
      </c>
      <c r="M15" s="77">
        <v>0</v>
      </c>
      <c r="N15" s="77">
        <v>0</v>
      </c>
      <c r="O15" s="77">
        <v>0</v>
      </c>
      <c r="P15" s="77">
        <v>94710.02186233841</v>
      </c>
      <c r="Q15" s="77">
        <v>0</v>
      </c>
      <c r="R15" s="77">
        <v>84833.3481979582</v>
      </c>
      <c r="S15" s="78">
        <v>0</v>
      </c>
      <c r="T15" s="4" t="s">
        <v>82</v>
      </c>
      <c r="U15" s="69" t="s">
        <v>83</v>
      </c>
    </row>
    <row r="16" spans="2:21" ht="33.75">
      <c r="B16" s="76">
        <f t="shared" si="0"/>
        <v>1626125.967090582</v>
      </c>
      <c r="C16" s="77">
        <v>0</v>
      </c>
      <c r="D16" s="77">
        <v>0</v>
      </c>
      <c r="E16" s="77">
        <v>0</v>
      </c>
      <c r="F16" s="77">
        <v>0</v>
      </c>
      <c r="G16" s="77">
        <v>0</v>
      </c>
      <c r="H16" s="77">
        <v>0</v>
      </c>
      <c r="I16" s="77">
        <v>3235.9000642491183</v>
      </c>
      <c r="J16" s="77">
        <v>83059.91795359581</v>
      </c>
      <c r="K16" s="77">
        <v>167163</v>
      </c>
      <c r="L16" s="77">
        <v>392653.53529220284</v>
      </c>
      <c r="M16" s="77">
        <v>0</v>
      </c>
      <c r="N16" s="77">
        <v>0</v>
      </c>
      <c r="O16" s="77">
        <v>0</v>
      </c>
      <c r="P16" s="77">
        <v>419379.51105674816</v>
      </c>
      <c r="Q16" s="77">
        <v>68793.70579628792</v>
      </c>
      <c r="R16" s="77">
        <v>169368.34489129978</v>
      </c>
      <c r="S16" s="78">
        <v>322472.0520361986</v>
      </c>
      <c r="T16" s="4" t="s">
        <v>84</v>
      </c>
      <c r="U16" s="69" t="s">
        <v>85</v>
      </c>
    </row>
    <row r="17" spans="2:21" ht="33.75">
      <c r="B17" s="76">
        <f t="shared" si="0"/>
        <v>3902987.7216345267</v>
      </c>
      <c r="C17" s="77">
        <v>0</v>
      </c>
      <c r="D17" s="77">
        <v>3055862.423133262</v>
      </c>
      <c r="E17" s="77">
        <v>0</v>
      </c>
      <c r="F17" s="77">
        <v>0</v>
      </c>
      <c r="G17" s="77">
        <v>0</v>
      </c>
      <c r="H17" s="77">
        <v>14005.052626033215</v>
      </c>
      <c r="I17" s="77">
        <v>0</v>
      </c>
      <c r="J17" s="77">
        <v>0</v>
      </c>
      <c r="K17" s="77">
        <v>0</v>
      </c>
      <c r="L17" s="77">
        <v>0</v>
      </c>
      <c r="M17" s="77">
        <v>11318.1</v>
      </c>
      <c r="N17" s="77">
        <v>0</v>
      </c>
      <c r="O17" s="77">
        <v>0</v>
      </c>
      <c r="P17" s="77">
        <v>817576.5179921151</v>
      </c>
      <c r="Q17" s="77">
        <v>0</v>
      </c>
      <c r="R17" s="77">
        <v>4225.627883116065</v>
      </c>
      <c r="S17" s="78">
        <v>0</v>
      </c>
      <c r="T17" s="4" t="s">
        <v>86</v>
      </c>
      <c r="U17" s="69" t="s">
        <v>87</v>
      </c>
    </row>
    <row r="18" spans="2:21" ht="33.75">
      <c r="B18" s="76">
        <f t="shared" si="0"/>
        <v>3430984.6445211926</v>
      </c>
      <c r="C18" s="77">
        <v>0</v>
      </c>
      <c r="D18" s="77">
        <v>0</v>
      </c>
      <c r="E18" s="77">
        <v>16027.166241989085</v>
      </c>
      <c r="F18" s="77">
        <v>0</v>
      </c>
      <c r="G18" s="77">
        <v>0</v>
      </c>
      <c r="H18" s="77">
        <v>105591.30819100003</v>
      </c>
      <c r="I18" s="77">
        <v>0</v>
      </c>
      <c r="J18" s="77">
        <v>0</v>
      </c>
      <c r="K18" s="77">
        <v>0</v>
      </c>
      <c r="L18" s="77">
        <v>0</v>
      </c>
      <c r="M18" s="77">
        <v>0</v>
      </c>
      <c r="N18" s="77">
        <v>0</v>
      </c>
      <c r="O18" s="77">
        <v>0</v>
      </c>
      <c r="P18" s="77">
        <v>632633.4331556647</v>
      </c>
      <c r="Q18" s="77">
        <v>0</v>
      </c>
      <c r="R18" s="77">
        <v>2257908.926294539</v>
      </c>
      <c r="S18" s="78">
        <v>418823.810638</v>
      </c>
      <c r="T18" s="4" t="s">
        <v>88</v>
      </c>
      <c r="U18" s="69" t="s">
        <v>89</v>
      </c>
    </row>
    <row r="19" spans="2:21" ht="45.75" customHeight="1" thickBot="1">
      <c r="B19" s="76">
        <f t="shared" si="0"/>
        <v>3368836.2107461365</v>
      </c>
      <c r="C19" s="77">
        <v>199781.402741</v>
      </c>
      <c r="D19" s="77">
        <v>0</v>
      </c>
      <c r="E19" s="77">
        <v>0</v>
      </c>
      <c r="F19" s="77">
        <v>802597.2350033377</v>
      </c>
      <c r="G19" s="77">
        <v>0</v>
      </c>
      <c r="H19" s="77">
        <v>0</v>
      </c>
      <c r="I19" s="77">
        <v>0</v>
      </c>
      <c r="J19" s="77">
        <v>0</v>
      </c>
      <c r="K19" s="77">
        <v>359433.6301233952</v>
      </c>
      <c r="L19" s="77">
        <v>50565.300348</v>
      </c>
      <c r="M19" s="77">
        <v>0</v>
      </c>
      <c r="N19" s="77">
        <v>82557.53494019492</v>
      </c>
      <c r="O19" s="77">
        <v>1020860.3564415204</v>
      </c>
      <c r="P19" s="77">
        <v>0</v>
      </c>
      <c r="Q19" s="77">
        <v>3130.848928141405</v>
      </c>
      <c r="R19" s="77">
        <v>849909.9022205471</v>
      </c>
      <c r="S19" s="78">
        <v>0</v>
      </c>
      <c r="T19" s="4" t="s">
        <v>90</v>
      </c>
      <c r="U19" s="69" t="s">
        <v>102</v>
      </c>
    </row>
    <row r="20" spans="2:21" ht="34.5" thickBot="1">
      <c r="B20" s="79">
        <f>SUM(B11:B19)</f>
        <v>90534318.67833738</v>
      </c>
      <c r="C20" s="80">
        <f aca="true" t="shared" si="1" ref="C20:R20">SUM(C11:C19)</f>
        <v>213310.814545</v>
      </c>
      <c r="D20" s="80">
        <f t="shared" si="1"/>
        <v>3088686.485136662</v>
      </c>
      <c r="E20" s="80">
        <f t="shared" si="1"/>
        <v>16027.166241989085</v>
      </c>
      <c r="F20" s="80">
        <f t="shared" si="1"/>
        <v>802597.2350033377</v>
      </c>
      <c r="G20" s="80">
        <f t="shared" si="1"/>
        <v>692879.6417670592</v>
      </c>
      <c r="H20" s="80">
        <f t="shared" si="1"/>
        <v>47945701.616813086</v>
      </c>
      <c r="I20" s="80">
        <f t="shared" si="1"/>
        <v>40867.867108249106</v>
      </c>
      <c r="J20" s="80">
        <f t="shared" si="1"/>
        <v>1173561.5413135954</v>
      </c>
      <c r="K20" s="80">
        <f t="shared" si="1"/>
        <v>9160830</v>
      </c>
      <c r="L20" s="80">
        <f t="shared" si="1"/>
        <v>5255825.858487203</v>
      </c>
      <c r="M20" s="80">
        <f t="shared" si="1"/>
        <v>12823.385875</v>
      </c>
      <c r="N20" s="80">
        <f t="shared" si="1"/>
        <v>82557.53494019492</v>
      </c>
      <c r="O20" s="80">
        <f t="shared" si="1"/>
        <v>1108953.3904415204</v>
      </c>
      <c r="P20" s="80">
        <f t="shared" si="1"/>
        <v>3516479.628500125</v>
      </c>
      <c r="Q20" s="80">
        <f t="shared" si="1"/>
        <v>1318693.356698329</v>
      </c>
      <c r="R20" s="80">
        <f t="shared" si="1"/>
        <v>12524565.695068039</v>
      </c>
      <c r="S20" s="81">
        <f>SUM(S11:S19)</f>
        <v>3579957.4603980007</v>
      </c>
      <c r="T20" s="11"/>
      <c r="U20" s="72" t="s">
        <v>91</v>
      </c>
    </row>
  </sheetData>
  <sheetProtection/>
  <mergeCells count="18">
    <mergeCell ref="T6:U9"/>
    <mergeCell ref="G7:G9"/>
    <mergeCell ref="H7:H9"/>
    <mergeCell ref="I7:J8"/>
    <mergeCell ref="K7:L7"/>
    <mergeCell ref="M7:S7"/>
    <mergeCell ref="K8:K9"/>
    <mergeCell ref="L8:L9"/>
    <mergeCell ref="M8:M9"/>
    <mergeCell ref="N8:S8"/>
    <mergeCell ref="B6:B9"/>
    <mergeCell ref="C6:C9"/>
    <mergeCell ref="K6:S6"/>
    <mergeCell ref="F8:F9"/>
    <mergeCell ref="E8:E9"/>
    <mergeCell ref="D6:J6"/>
    <mergeCell ref="D7:F7"/>
    <mergeCell ref="D8:D9"/>
  </mergeCells>
  <printOptions/>
  <pageMargins left="0.17" right="0.18" top="1.72" bottom="1" header="1.69" footer="0.5"/>
  <pageSetup horizontalDpi="600" verticalDpi="600" orientation="landscape" paperSize="9" scale="40" r:id="rId2"/>
  <headerFooter alignWithMargins="0">
    <oddFooter>&amp;L&amp;"Arial,Bold"&amp;18 56</oddFooter>
  </headerFooter>
  <drawing r:id="rId1"/>
</worksheet>
</file>

<file path=xl/worksheets/sheet5.xml><?xml version="1.0" encoding="utf-8"?>
<worksheet xmlns="http://schemas.openxmlformats.org/spreadsheetml/2006/main" xmlns:r="http://schemas.openxmlformats.org/officeDocument/2006/relationships">
  <dimension ref="C4:V20"/>
  <sheetViews>
    <sheetView zoomScalePageLayoutView="0" workbookViewId="0" topLeftCell="B4">
      <selection activeCell="V4" sqref="V4"/>
    </sheetView>
  </sheetViews>
  <sheetFormatPr defaultColWidth="9.140625" defaultRowHeight="12.75"/>
  <cols>
    <col min="3" max="15" width="13.421875" style="0" customWidth="1"/>
    <col min="16" max="16" width="15.28125" style="0" customWidth="1"/>
    <col min="17" max="18" width="13.421875" style="0" customWidth="1"/>
    <col min="19" max="19" width="16.28125" style="0" customWidth="1"/>
    <col min="20" max="20" width="13.421875" style="0" customWidth="1"/>
    <col min="21" max="21" width="11.140625" style="0" customWidth="1"/>
    <col min="22" max="22" width="49.421875" style="0" customWidth="1"/>
  </cols>
  <sheetData>
    <row r="4" spans="3:22" ht="28.5">
      <c r="C4" s="65" t="s">
        <v>150</v>
      </c>
      <c r="D4" s="1"/>
      <c r="E4" s="1"/>
      <c r="F4" s="1"/>
      <c r="G4" s="5"/>
      <c r="H4" s="5"/>
      <c r="I4" s="5"/>
      <c r="J4" s="5"/>
      <c r="K4" s="5"/>
      <c r="L4" s="5"/>
      <c r="M4" s="5"/>
      <c r="N4" s="5"/>
      <c r="O4" s="5"/>
      <c r="P4" s="5"/>
      <c r="Q4" s="5"/>
      <c r="R4" s="5"/>
      <c r="S4" s="5"/>
      <c r="T4" s="5"/>
      <c r="U4" s="5"/>
      <c r="V4" s="95" t="s">
        <v>162</v>
      </c>
    </row>
    <row r="5" spans="3:22" ht="30" thickBot="1">
      <c r="C5" s="35"/>
      <c r="D5" s="2"/>
      <c r="E5" s="2"/>
      <c r="F5" s="2"/>
      <c r="G5" s="7"/>
      <c r="H5" s="2"/>
      <c r="I5" s="3"/>
      <c r="J5" s="3"/>
      <c r="K5" s="3"/>
      <c r="L5" s="3"/>
      <c r="M5" s="3"/>
      <c r="N5" s="3"/>
      <c r="O5" s="3"/>
      <c r="P5" s="3"/>
      <c r="Q5" s="3"/>
      <c r="R5" s="3"/>
      <c r="S5" s="3"/>
      <c r="T5" s="3"/>
      <c r="U5" s="8"/>
      <c r="V5" s="9"/>
    </row>
    <row r="6" spans="3:22" ht="28.5" customHeight="1" thickBot="1">
      <c r="C6" s="126" t="s">
        <v>1</v>
      </c>
      <c r="D6" s="126" t="s">
        <v>2</v>
      </c>
      <c r="E6" s="136" t="s">
        <v>3</v>
      </c>
      <c r="F6" s="137"/>
      <c r="G6" s="137"/>
      <c r="H6" s="137"/>
      <c r="I6" s="137"/>
      <c r="J6" s="137"/>
      <c r="K6" s="138"/>
      <c r="L6" s="129" t="s">
        <v>4</v>
      </c>
      <c r="M6" s="130"/>
      <c r="N6" s="131"/>
      <c r="O6" s="131"/>
      <c r="P6" s="131"/>
      <c r="Q6" s="131"/>
      <c r="R6" s="131"/>
      <c r="S6" s="131"/>
      <c r="T6" s="131"/>
      <c r="U6" s="144" t="s">
        <v>5</v>
      </c>
      <c r="V6" s="145"/>
    </row>
    <row r="7" spans="3:22" ht="48.75" customHeight="1" thickBot="1">
      <c r="C7" s="127"/>
      <c r="D7" s="128"/>
      <c r="E7" s="139" t="s">
        <v>139</v>
      </c>
      <c r="F7" s="140"/>
      <c r="G7" s="141"/>
      <c r="H7" s="126" t="s">
        <v>6</v>
      </c>
      <c r="I7" s="126" t="s">
        <v>7</v>
      </c>
      <c r="J7" s="144" t="s">
        <v>8</v>
      </c>
      <c r="K7" s="151"/>
      <c r="L7" s="144" t="s">
        <v>9</v>
      </c>
      <c r="M7" s="154"/>
      <c r="N7" s="155" t="s">
        <v>10</v>
      </c>
      <c r="O7" s="130"/>
      <c r="P7" s="130"/>
      <c r="Q7" s="130"/>
      <c r="R7" s="130"/>
      <c r="S7" s="130"/>
      <c r="T7" s="156"/>
      <c r="U7" s="128"/>
      <c r="V7" s="146"/>
    </row>
    <row r="8" spans="3:22" ht="31.5" customHeight="1" thickBot="1">
      <c r="C8" s="127"/>
      <c r="D8" s="128"/>
      <c r="E8" s="142" t="s">
        <v>142</v>
      </c>
      <c r="F8" s="134" t="s">
        <v>140</v>
      </c>
      <c r="G8" s="132" t="s">
        <v>11</v>
      </c>
      <c r="H8" s="149"/>
      <c r="I8" s="150"/>
      <c r="J8" s="152"/>
      <c r="K8" s="153"/>
      <c r="L8" s="157" t="s">
        <v>12</v>
      </c>
      <c r="M8" s="159" t="s">
        <v>13</v>
      </c>
      <c r="N8" s="154" t="s">
        <v>144</v>
      </c>
      <c r="O8" s="155" t="s">
        <v>14</v>
      </c>
      <c r="P8" s="161"/>
      <c r="Q8" s="130"/>
      <c r="R8" s="130"/>
      <c r="S8" s="130"/>
      <c r="T8" s="156"/>
      <c r="U8" s="128"/>
      <c r="V8" s="146"/>
    </row>
    <row r="9" spans="3:22" ht="98.25" customHeight="1" thickBot="1">
      <c r="C9" s="127"/>
      <c r="D9" s="128"/>
      <c r="E9" s="143"/>
      <c r="F9" s="135"/>
      <c r="G9" s="133"/>
      <c r="H9" s="146"/>
      <c r="I9" s="128"/>
      <c r="J9" s="50" t="s">
        <v>15</v>
      </c>
      <c r="K9" s="51" t="s">
        <v>16</v>
      </c>
      <c r="L9" s="158"/>
      <c r="M9" s="160"/>
      <c r="N9" s="146"/>
      <c r="O9" s="52" t="s">
        <v>17</v>
      </c>
      <c r="P9" s="53" t="s">
        <v>18</v>
      </c>
      <c r="Q9" s="54" t="s">
        <v>156</v>
      </c>
      <c r="R9" s="54" t="s">
        <v>19</v>
      </c>
      <c r="S9" s="54" t="s">
        <v>20</v>
      </c>
      <c r="T9" s="55" t="s">
        <v>21</v>
      </c>
      <c r="U9" s="147"/>
      <c r="V9" s="148"/>
    </row>
    <row r="10" spans="3:22" ht="27" customHeight="1" thickBot="1">
      <c r="C10" s="45"/>
      <c r="D10" s="46" t="s">
        <v>22</v>
      </c>
      <c r="E10" s="46" t="s">
        <v>143</v>
      </c>
      <c r="F10" s="46" t="s">
        <v>130</v>
      </c>
      <c r="G10" s="46" t="s">
        <v>23</v>
      </c>
      <c r="H10" s="46" t="s">
        <v>24</v>
      </c>
      <c r="I10" s="46" t="s">
        <v>25</v>
      </c>
      <c r="J10" s="44" t="s">
        <v>26</v>
      </c>
      <c r="K10" s="44" t="s">
        <v>27</v>
      </c>
      <c r="L10" s="44" t="s">
        <v>28</v>
      </c>
      <c r="M10" s="44" t="s">
        <v>29</v>
      </c>
      <c r="N10" s="46" t="s">
        <v>30</v>
      </c>
      <c r="O10" s="47" t="s">
        <v>141</v>
      </c>
      <c r="P10" s="47" t="s">
        <v>31</v>
      </c>
      <c r="Q10" s="47" t="s">
        <v>32</v>
      </c>
      <c r="R10" s="47" t="s">
        <v>33</v>
      </c>
      <c r="S10" s="47" t="s">
        <v>34</v>
      </c>
      <c r="T10" s="48" t="s">
        <v>35</v>
      </c>
      <c r="U10" s="49" t="s">
        <v>145</v>
      </c>
      <c r="V10" s="56" t="s">
        <v>36</v>
      </c>
    </row>
    <row r="11" spans="3:22" ht="33.75">
      <c r="C11" s="84">
        <f>+'جدول 2'!B11/'جدول 2'!B20*100</f>
        <v>42.21087249892182</v>
      </c>
      <c r="D11" s="85">
        <f>+'جدول 2'!C11/'جدول 2'!C20*100</f>
        <v>6.342581285838106</v>
      </c>
      <c r="E11" s="85">
        <f>+'جدول 2'!D11/'جدول 2'!D20*100</f>
        <v>0.297951443459397</v>
      </c>
      <c r="F11" s="85">
        <f>+'جدول 2'!E11/'جدول 2'!E20*100</f>
        <v>0</v>
      </c>
      <c r="G11" s="85">
        <f>+'جدول 2'!F11/'جدول 2'!F20*100</f>
        <v>0</v>
      </c>
      <c r="H11" s="85">
        <f>+'جدول 2'!G11/'جدول 2'!G20*100</f>
        <v>0.09211606914689863</v>
      </c>
      <c r="I11" s="85">
        <f>+'جدول 2'!H11/'جدول 2'!H20*100</f>
        <v>43.04309358409843</v>
      </c>
      <c r="J11" s="85">
        <f>+'جدول 2'!I11/'جدول 2'!I20*100</f>
        <v>22.489629095295985</v>
      </c>
      <c r="K11" s="85">
        <f>+'جدول 2'!J11/'جدول 2'!J20*100</f>
        <v>79.50584861273836</v>
      </c>
      <c r="L11" s="85">
        <f>+'جدول 2'!K11/'جدول 2'!K20*100</f>
        <v>44.806940072493745</v>
      </c>
      <c r="M11" s="85">
        <f>+'جدول 2'!L11/'جدول 2'!L20*100</f>
        <v>52.090556854861724</v>
      </c>
      <c r="N11" s="85">
        <f>+'جدول 2'!M11/'جدول 2'!M20*100</f>
        <v>0</v>
      </c>
      <c r="O11" s="85">
        <f>+'جدول 2'!N11/'جدول 2'!N20*100</f>
        <v>0</v>
      </c>
      <c r="P11" s="85">
        <f>+'جدول 2'!O11/'جدول 2'!O20*100</f>
        <v>3.1175652915615606</v>
      </c>
      <c r="Q11" s="85">
        <f>+'جدول 2'!P11/'جدول 2'!P20*100</f>
        <v>9.172371374888552</v>
      </c>
      <c r="R11" s="85">
        <f>+'جدول 2'!Q11/'جدول 2'!Q20*100</f>
        <v>38.90357915561723</v>
      </c>
      <c r="S11" s="85">
        <f>+'جدول 2'!R11/'جدول 2'!R20*100</f>
        <v>50.9372042486368</v>
      </c>
      <c r="T11" s="86">
        <f>+'جدول 2'!S11/'جدول 2'!S20*100</f>
        <v>70.39539116822453</v>
      </c>
      <c r="U11" s="10" t="s">
        <v>74</v>
      </c>
      <c r="V11" s="68" t="s">
        <v>75</v>
      </c>
    </row>
    <row r="12" spans="3:22" ht="33.75">
      <c r="C12" s="87">
        <f>+'جدول 2'!B12/'جدول 2'!B20*100</f>
        <v>0.6042884088154588</v>
      </c>
      <c r="D12" s="88">
        <f>+'جدول 2'!C12/'جدول 2'!C20*100</f>
        <v>0</v>
      </c>
      <c r="E12" s="88">
        <f>+'جدول 2'!D12/'جدول 2'!D20*100</f>
        <v>0</v>
      </c>
      <c r="F12" s="88">
        <f>+'جدول 2'!E12/'جدول 2'!E20*100</f>
        <v>0</v>
      </c>
      <c r="G12" s="88">
        <f>+'جدول 2'!F12/'جدول 2'!F20*100</f>
        <v>0</v>
      </c>
      <c r="H12" s="88">
        <f>+'جدول 2'!G12/'جدول 2'!G20*100</f>
        <v>72.05637349878066</v>
      </c>
      <c r="I12" s="88">
        <f>+'جدول 2'!H12/'جدول 2'!H20*100</f>
        <v>0.08234860947620509</v>
      </c>
      <c r="J12" s="88">
        <f>+'جدول 2'!I12/'جدول 2'!I20*100</f>
        <v>0</v>
      </c>
      <c r="K12" s="88">
        <f>+'جدول 2'!J12/'جدول 2'!J20*100</f>
        <v>0</v>
      </c>
      <c r="L12" s="88">
        <f>+'جدول 2'!K12/'جدول 2'!K20*100</f>
        <v>0</v>
      </c>
      <c r="M12" s="88">
        <f>+'جدول 2'!L12/'جدول 2'!L20*100</f>
        <v>0.006289030751774951</v>
      </c>
      <c r="N12" s="88">
        <f>+'جدول 2'!M12/'جدول 2'!M20*100</f>
        <v>0</v>
      </c>
      <c r="O12" s="88">
        <f>+'جدول 2'!N12/'جدول 2'!N20*100</f>
        <v>0</v>
      </c>
      <c r="P12" s="88">
        <f>+'جدول 2'!O12/'جدول 2'!O20*100</f>
        <v>0</v>
      </c>
      <c r="Q12" s="88">
        <f>+'جدول 2'!P12/'جدول 2'!P20*100</f>
        <v>0.2278213714099358</v>
      </c>
      <c r="R12" s="88">
        <f>+'جدول 2'!Q12/'جدول 2'!Q20*100</f>
        <v>0</v>
      </c>
      <c r="S12" s="88">
        <f>+'جدول 2'!R12/'جدول 2'!R20*100</f>
        <v>0</v>
      </c>
      <c r="T12" s="89">
        <f>+'جدول 2'!S12/'جدول 2'!S20*100</f>
        <v>0</v>
      </c>
      <c r="U12" s="4" t="s">
        <v>76</v>
      </c>
      <c r="V12" s="69" t="s">
        <v>77</v>
      </c>
    </row>
    <row r="13" spans="3:22" ht="33.75">
      <c r="C13" s="87">
        <f>+'جدول 2'!B13/'جدول 2'!B20*100</f>
        <v>27.992590139793045</v>
      </c>
      <c r="D13" s="88">
        <f>+'جدول 2'!C13/'جدول 2'!C20*100</f>
        <v>0</v>
      </c>
      <c r="E13" s="88">
        <f>+'جدول 2'!D13/'جدول 2'!D20*100</f>
        <v>0.7647676820120787</v>
      </c>
      <c r="F13" s="88">
        <f>+'جدول 2'!E13/'جدول 2'!E20*100</f>
        <v>0</v>
      </c>
      <c r="G13" s="88">
        <f>+'جدول 2'!F13/'جدول 2'!F20*100</f>
        <v>0</v>
      </c>
      <c r="H13" s="88">
        <f>+'جدول 2'!G13/'جدول 2'!G20*100</f>
        <v>27.851510432072434</v>
      </c>
      <c r="I13" s="88">
        <f>+'جدول 2'!H13/'جدول 2'!H20*100</f>
        <v>33.62707465344895</v>
      </c>
      <c r="J13" s="88">
        <f>+'جدول 2'!I13/'جدول 2'!I20*100</f>
        <v>69.59241410094424</v>
      </c>
      <c r="K13" s="88">
        <f>+'جدول 2'!J13/'جدول 2'!J20*100</f>
        <v>13.416557666814333</v>
      </c>
      <c r="L13" s="88">
        <f>+'جدول 2'!K13/'جدول 2'!K20*100</f>
        <v>35.186832609730125</v>
      </c>
      <c r="M13" s="88">
        <f>+'جدول 2'!L13/'جدول 2'!L20*100</f>
        <v>21.08023890703261</v>
      </c>
      <c r="N13" s="88">
        <f>+'جدول 2'!M13/'جدول 2'!M20*100</f>
        <v>11.738599225456124</v>
      </c>
      <c r="O13" s="88">
        <f>+'جدول 2'!N13/'جدول 2'!N20*100</f>
        <v>0</v>
      </c>
      <c r="P13" s="88">
        <f>+'جدول 2'!O13/'جدول 2'!O20*100</f>
        <v>4.8262342187971665</v>
      </c>
      <c r="Q13" s="88">
        <f>+'جدول 2'!P13/'جدول 2'!P20*100</f>
        <v>30.321988079455764</v>
      </c>
      <c r="R13" s="88">
        <f>+'جدول 2'!Q13/'جدول 2'!Q20*100</f>
        <v>32.49132127727667</v>
      </c>
      <c r="S13" s="88">
        <f>+'جدول 2'!R13/'جدول 2'!R20*100</f>
        <v>20.903209145059343</v>
      </c>
      <c r="T13" s="89">
        <f>+'جدول 2'!S13/'جدول 2'!S20*100</f>
        <v>8.897774438503497</v>
      </c>
      <c r="U13" s="4" t="s">
        <v>78</v>
      </c>
      <c r="V13" s="69" t="s">
        <v>79</v>
      </c>
    </row>
    <row r="14" spans="3:22" ht="33.75">
      <c r="C14" s="87">
        <f>+'جدول 2'!B14/'جدول 2'!B20*100</f>
        <v>15.375965694742241</v>
      </c>
      <c r="D14" s="88">
        <f>+'جدول 2'!C14/'جدول 2'!C20*100</f>
        <v>0</v>
      </c>
      <c r="E14" s="88">
        <f>+'جدول 2'!D14/'جدول 2'!D20*100</f>
        <v>0</v>
      </c>
      <c r="F14" s="88">
        <f>+'جدول 2'!E14/'جدول 2'!E20*100</f>
        <v>0</v>
      </c>
      <c r="G14" s="88">
        <f>+'جدول 2'!F14/'جدول 2'!F20*100</f>
        <v>0</v>
      </c>
      <c r="H14" s="88">
        <f>+'جدول 2'!G14/'جدول 2'!G20*100</f>
        <v>0</v>
      </c>
      <c r="I14" s="88">
        <f>+'جدول 2'!H14/'جدول 2'!H20*100</f>
        <v>22.998041895920952</v>
      </c>
      <c r="J14" s="88">
        <f>+'جدول 2'!I14/'جدول 2'!I20*100</f>
        <v>0</v>
      </c>
      <c r="K14" s="88">
        <f>+'جدول 2'!J14/'جدول 2'!J20*100</f>
        <v>0</v>
      </c>
      <c r="L14" s="88">
        <f>+'جدول 2'!K14/'جدول 2'!K20*100</f>
        <v>14.257876675712101</v>
      </c>
      <c r="M14" s="88">
        <f>+'جدول 2'!L14/'جدول 2'!L20*100</f>
        <v>18.39000955990965</v>
      </c>
      <c r="N14" s="88">
        <f>+'جدول 2'!M14/'جدول 2'!M20*100</f>
        <v>0</v>
      </c>
      <c r="O14" s="88">
        <f>+'جدول 2'!N14/'جدول 2'!N20*100</f>
        <v>0</v>
      </c>
      <c r="P14" s="88">
        <f>+'جدول 2'!O14/'جدول 2'!O20*100</f>
        <v>0</v>
      </c>
      <c r="Q14" s="88">
        <f>+'جدول 2'!P14/'جدول 2'!P20*100</f>
        <v>4.417990834938863</v>
      </c>
      <c r="R14" s="88">
        <f>+'جدول 2'!Q14/'جدول 2'!Q20*100</f>
        <v>23.15087062456332</v>
      </c>
      <c r="S14" s="88">
        <f>+'جدول 2'!R14/'جدول 2'!R20*100</f>
        <v>1.2824378776015808</v>
      </c>
      <c r="T14" s="89">
        <f>+'جدول 2'!S14/'جدول 2'!S20*100</f>
        <v>0</v>
      </c>
      <c r="U14" s="4" t="s">
        <v>80</v>
      </c>
      <c r="V14" s="69" t="s">
        <v>81</v>
      </c>
    </row>
    <row r="15" spans="3:22" ht="45">
      <c r="C15" s="87">
        <f>+'جدول 2'!B15/'جدول 2'!B20*100</f>
        <v>0.1983152606451954</v>
      </c>
      <c r="D15" s="88">
        <f>+'جدول 2'!C15/'جدول 2'!C20*100</f>
        <v>0</v>
      </c>
      <c r="E15" s="88">
        <f>+'جدول 2'!D15/'جدول 2'!D20*100</f>
        <v>0</v>
      </c>
      <c r="F15" s="88">
        <f>+'جدول 2'!E15/'جدول 2'!E20*100</f>
        <v>0</v>
      </c>
      <c r="G15" s="88">
        <f>+'جدول 2'!F15/'جدول 2'!F20*100</f>
        <v>0</v>
      </c>
      <c r="H15" s="88">
        <f>+'جدول 2'!G15/'جدول 2'!G20*100</f>
        <v>0</v>
      </c>
      <c r="I15" s="88">
        <f>+'جدول 2'!H15/'جدول 2'!H20*100</f>
        <v>0</v>
      </c>
      <c r="J15" s="88">
        <f>+'جدول 2'!I15/'جدول 2'!I20*100</f>
        <v>0</v>
      </c>
      <c r="K15" s="88">
        <f>+'جدول 2'!J15/'جدول 2'!J20*100</f>
        <v>0</v>
      </c>
      <c r="L15" s="88">
        <f>+'جدول 2'!K15/'جدول 2'!K20*100</f>
        <v>0</v>
      </c>
      <c r="M15" s="88">
        <f>+'جدول 2'!L15/'جدول 2'!L20*100</f>
        <v>0</v>
      </c>
      <c r="N15" s="88">
        <f>+'جدول 2'!M15/'جدول 2'!M20*100</f>
        <v>0</v>
      </c>
      <c r="O15" s="88">
        <f>+'جدول 2'!N15/'جدول 2'!N20*100</f>
        <v>0</v>
      </c>
      <c r="P15" s="88">
        <f>+'جدول 2'!O15/'جدول 2'!O20*100</f>
        <v>0</v>
      </c>
      <c r="Q15" s="88">
        <f>+'جدول 2'!P15/'جدول 2'!P20*100</f>
        <v>2.6933192245659288</v>
      </c>
      <c r="R15" s="88">
        <f>+'جدول 2'!Q15/'جدول 2'!Q20*100</f>
        <v>0</v>
      </c>
      <c r="S15" s="88">
        <f>+'جدول 2'!R15/'جدول 2'!R20*100</f>
        <v>0.6773356479048541</v>
      </c>
      <c r="T15" s="89">
        <f>+'جدول 2'!S15/'جدول 2'!S20*100</f>
        <v>0</v>
      </c>
      <c r="U15" s="4" t="s">
        <v>82</v>
      </c>
      <c r="V15" s="69" t="s">
        <v>83</v>
      </c>
    </row>
    <row r="16" spans="3:22" ht="33.75">
      <c r="C16" s="87">
        <f>+'جدول 2'!B16/'جدول 2'!B20*100</f>
        <v>1.7961431541425779</v>
      </c>
      <c r="D16" s="88">
        <f>+'جدول 2'!C16/'جدول 2'!C20*100</f>
        <v>0</v>
      </c>
      <c r="E16" s="88">
        <f>+'جدول 2'!D16/'جدول 2'!D20*100</f>
        <v>0</v>
      </c>
      <c r="F16" s="88">
        <f>+'جدول 2'!E16/'جدول 2'!E20*100</f>
        <v>0</v>
      </c>
      <c r="G16" s="88">
        <f>+'جدول 2'!F16/'جدول 2'!F20*100</f>
        <v>0</v>
      </c>
      <c r="H16" s="88">
        <f>+'جدول 2'!G16/'جدول 2'!G20*100</f>
        <v>0</v>
      </c>
      <c r="I16" s="88">
        <f>+'جدول 2'!H16/'جدول 2'!H20*100</f>
        <v>0</v>
      </c>
      <c r="J16" s="88">
        <f>+'جدول 2'!I16/'جدول 2'!I20*100</f>
        <v>7.917956803759788</v>
      </c>
      <c r="K16" s="88">
        <f>+'جدول 2'!J16/'جدول 2'!J20*100</f>
        <v>7.07759372044732</v>
      </c>
      <c r="L16" s="88">
        <f>+'جدول 2'!K16/'جدول 2'!K20*100</f>
        <v>1.8247582369719775</v>
      </c>
      <c r="M16" s="88">
        <f>+'جدول 2'!L16/'جدول 2'!L20*100</f>
        <v>7.470824678449701</v>
      </c>
      <c r="N16" s="88">
        <f>+'جدول 2'!M16/'جدول 2'!M20*100</f>
        <v>0</v>
      </c>
      <c r="O16" s="88">
        <f>+'جدول 2'!N16/'جدول 2'!N20*100</f>
        <v>0</v>
      </c>
      <c r="P16" s="88">
        <f>+'جدول 2'!O16/'جدول 2'!O20*100</f>
        <v>0</v>
      </c>
      <c r="Q16" s="88">
        <f>+'جدول 2'!P16/'جدول 2'!P20*100</f>
        <v>11.92611803173235</v>
      </c>
      <c r="R16" s="88">
        <f>+'جدول 2'!Q16/'جدول 2'!Q20*100</f>
        <v>5.216808399530408</v>
      </c>
      <c r="S16" s="88">
        <f>+'جدول 2'!R16/'جدول 2'!R20*100</f>
        <v>1.352289165268175</v>
      </c>
      <c r="T16" s="89">
        <f>+'جدول 2'!S16/'جدول 2'!S20*100</f>
        <v>9.007706253591847</v>
      </c>
      <c r="U16" s="4" t="s">
        <v>84</v>
      </c>
      <c r="V16" s="69" t="s">
        <v>85</v>
      </c>
    </row>
    <row r="17" spans="3:22" ht="33.75">
      <c r="C17" s="87">
        <f>+'جدول 2'!B17/'جدول 2'!B20*100</f>
        <v>4.31105881019726</v>
      </c>
      <c r="D17" s="88">
        <f>+'جدول 2'!C17/'جدول 2'!C20*100</f>
        <v>0</v>
      </c>
      <c r="E17" s="88">
        <f>+'جدول 2'!D17/'جدول 2'!D20*100</f>
        <v>98.93728087452853</v>
      </c>
      <c r="F17" s="88">
        <f>+'جدول 2'!E17/'جدول 2'!E20*100</f>
        <v>0</v>
      </c>
      <c r="G17" s="88">
        <f>+'جدول 2'!F17/'جدول 2'!F20*100</f>
        <v>0</v>
      </c>
      <c r="H17" s="88">
        <f>+'جدول 2'!G17/'جدول 2'!G20*100</f>
        <v>0</v>
      </c>
      <c r="I17" s="88">
        <f>+'جدول 2'!H17/'جدول 2'!H20*100</f>
        <v>0.02921023606654673</v>
      </c>
      <c r="J17" s="88">
        <f>+'جدول 2'!I17/'جدول 2'!I20*100</f>
        <v>0</v>
      </c>
      <c r="K17" s="88">
        <f>+'جدول 2'!J17/'جدول 2'!J20*100</f>
        <v>0</v>
      </c>
      <c r="L17" s="88">
        <f>+'جدول 2'!K17/'جدول 2'!K20*100</f>
        <v>0</v>
      </c>
      <c r="M17" s="88">
        <f>+'جدول 2'!L17/'جدول 2'!L20*100</f>
        <v>0</v>
      </c>
      <c r="N17" s="88">
        <f>+'جدول 2'!M17/'جدول 2'!M20*100</f>
        <v>88.26140077454387</v>
      </c>
      <c r="O17" s="88">
        <f>+'جدول 2'!N17/'جدول 2'!N20*100</f>
        <v>0</v>
      </c>
      <c r="P17" s="88">
        <f>+'جدول 2'!O17/'جدول 2'!O20*100</f>
        <v>0</v>
      </c>
      <c r="Q17" s="88">
        <f>+'جدول 2'!P17/'جدول 2'!P20*100</f>
        <v>23.24985793649639</v>
      </c>
      <c r="R17" s="88">
        <f>+'جدول 2'!Q17/'جدول 2'!Q20*100</f>
        <v>0</v>
      </c>
      <c r="S17" s="88">
        <f>+'جدول 2'!R17/'جدول 2'!R20*100</f>
        <v>0.03373871786053265</v>
      </c>
      <c r="T17" s="89">
        <f>+'جدول 2'!S17/'جدول 2'!S20*100</f>
        <v>0</v>
      </c>
      <c r="U17" s="4" t="s">
        <v>86</v>
      </c>
      <c r="V17" s="69" t="s">
        <v>87</v>
      </c>
    </row>
    <row r="18" spans="3:22" ht="33.75">
      <c r="C18" s="87">
        <f>+'جدول 2'!B18/'جدول 2'!B20*100</f>
        <v>3.7897061518861825</v>
      </c>
      <c r="D18" s="88">
        <f>+'جدول 2'!C18/'جدول 2'!C20*100</f>
        <v>0</v>
      </c>
      <c r="E18" s="88">
        <f>+'جدول 2'!D18/'جدول 2'!D20*100</f>
        <v>0</v>
      </c>
      <c r="F18" s="88">
        <f>+'جدول 2'!E18/'جدول 2'!E20*100</f>
        <v>100</v>
      </c>
      <c r="G18" s="88">
        <f>+'جدول 2'!F18/'جدول 2'!F20*100</f>
        <v>0</v>
      </c>
      <c r="H18" s="88">
        <f>+'جدول 2'!G18/'جدول 2'!G20*100</f>
        <v>0</v>
      </c>
      <c r="I18" s="88">
        <f>+'جدول 2'!H18/'جدول 2'!H20*100</f>
        <v>0.22023102098890218</v>
      </c>
      <c r="J18" s="88">
        <f>+'جدول 2'!I18/'جدول 2'!I20*100</f>
        <v>0</v>
      </c>
      <c r="K18" s="88">
        <f>+'جدول 2'!J18/'جدول 2'!J20*100</f>
        <v>0</v>
      </c>
      <c r="L18" s="88">
        <f>+'جدول 2'!K18/'جدول 2'!K20*100</f>
        <v>0</v>
      </c>
      <c r="M18" s="88">
        <f>+'جدول 2'!L18/'جدول 2'!L20*100</f>
        <v>0</v>
      </c>
      <c r="N18" s="88">
        <f>+'جدول 2'!M18/'جدول 2'!M20*100</f>
        <v>0</v>
      </c>
      <c r="O18" s="88">
        <f>+'جدول 2'!N18/'جدول 2'!N20*100</f>
        <v>0</v>
      </c>
      <c r="P18" s="88">
        <f>+'جدول 2'!O18/'جدول 2'!O20*100</f>
        <v>0</v>
      </c>
      <c r="Q18" s="88">
        <f>+'جدول 2'!P18/'جدول 2'!P20*100</f>
        <v>17.99053314651222</v>
      </c>
      <c r="R18" s="88">
        <f>+'جدول 2'!Q18/'جدول 2'!Q20*100</f>
        <v>0</v>
      </c>
      <c r="S18" s="88">
        <f>+'جدول 2'!R18/'جدول 2'!R20*100</f>
        <v>18.02784209262973</v>
      </c>
      <c r="T18" s="89">
        <f>+'جدول 2'!S18/'جدول 2'!S20*100</f>
        <v>11.699128139680113</v>
      </c>
      <c r="U18" s="4" t="s">
        <v>88</v>
      </c>
      <c r="V18" s="69" t="s">
        <v>89</v>
      </c>
    </row>
    <row r="19" spans="3:22" ht="47.25" customHeight="1" thickBot="1">
      <c r="C19" s="87">
        <f>+'جدول 2'!B19/'جدول 2'!B20*100</f>
        <v>3.7210598808562256</v>
      </c>
      <c r="D19" s="88">
        <f>+'جدول 2'!C19/'جدول 2'!C20*100</f>
        <v>93.65741871416189</v>
      </c>
      <c r="E19" s="88">
        <f>+'جدول 2'!D19/'جدول 2'!D20*100</f>
        <v>0</v>
      </c>
      <c r="F19" s="88">
        <f>+'جدول 2'!E19/'جدول 2'!E20*100</f>
        <v>0</v>
      </c>
      <c r="G19" s="88">
        <f>+'جدول 2'!F19/'جدول 2'!F20*100</f>
        <v>100</v>
      </c>
      <c r="H19" s="88">
        <f>+'جدول 2'!G19/'جدول 2'!G20*100</f>
        <v>0</v>
      </c>
      <c r="I19" s="88">
        <f>+'جدول 2'!H19/'جدول 2'!H20*100</f>
        <v>0</v>
      </c>
      <c r="J19" s="88">
        <f>+'جدول 2'!I19/'جدول 2'!I20*100</f>
        <v>0</v>
      </c>
      <c r="K19" s="88">
        <f>+'جدول 2'!J19/'جدول 2'!J20*100</f>
        <v>0</v>
      </c>
      <c r="L19" s="88">
        <f>+'جدول 2'!K19/'جدول 2'!K20*100</f>
        <v>3.9235924050920628</v>
      </c>
      <c r="M19" s="88">
        <f>+'جدول 2'!L19/'جدول 2'!L20*100</f>
        <v>0.9620809689945535</v>
      </c>
      <c r="N19" s="88">
        <f>+'جدول 2'!M19/'جدول 2'!M20*100</f>
        <v>0</v>
      </c>
      <c r="O19" s="88">
        <f>+'جدول 2'!N19/'جدول 2'!N20*100</f>
        <v>100</v>
      </c>
      <c r="P19" s="88">
        <f>+'جدول 2'!O19/'جدول 2'!O20*100</f>
        <v>92.05620048964127</v>
      </c>
      <c r="Q19" s="88">
        <f>+'جدول 2'!P19/'جدول 2'!P20*100</f>
        <v>0</v>
      </c>
      <c r="R19" s="88">
        <f>+'جدول 2'!Q19/'جدول 2'!Q20*100</f>
        <v>0.23742054301238388</v>
      </c>
      <c r="S19" s="88">
        <f>+'جدول 2'!R19/'جدول 2'!R20*100</f>
        <v>6.78594310503898</v>
      </c>
      <c r="T19" s="89">
        <f>+'جدول 2'!S19/'جدول 2'!S20*100</f>
        <v>0</v>
      </c>
      <c r="U19" s="4" t="s">
        <v>90</v>
      </c>
      <c r="V19" s="69" t="s">
        <v>102</v>
      </c>
    </row>
    <row r="20" spans="3:22" ht="34.5" thickBot="1">
      <c r="C20" s="79">
        <f aca="true" t="shared" si="0" ref="C20:T20">SUM(C11:C19)</f>
        <v>100.00000000000001</v>
      </c>
      <c r="D20" s="80">
        <f t="shared" si="0"/>
        <v>100</v>
      </c>
      <c r="E20" s="80">
        <f t="shared" si="0"/>
        <v>100</v>
      </c>
      <c r="F20" s="80">
        <f t="shared" si="0"/>
        <v>100</v>
      </c>
      <c r="G20" s="80">
        <f t="shared" si="0"/>
        <v>100</v>
      </c>
      <c r="H20" s="80">
        <f t="shared" si="0"/>
        <v>99.99999999999999</v>
      </c>
      <c r="I20" s="80">
        <f t="shared" si="0"/>
        <v>99.99999999999999</v>
      </c>
      <c r="J20" s="80">
        <f t="shared" si="0"/>
        <v>100.00000000000001</v>
      </c>
      <c r="K20" s="80">
        <f t="shared" si="0"/>
        <v>100.00000000000001</v>
      </c>
      <c r="L20" s="80">
        <f t="shared" si="0"/>
        <v>100</v>
      </c>
      <c r="M20" s="80">
        <f t="shared" si="0"/>
        <v>100.00000000000001</v>
      </c>
      <c r="N20" s="80">
        <f t="shared" si="0"/>
        <v>100</v>
      </c>
      <c r="O20" s="80">
        <f t="shared" si="0"/>
        <v>100</v>
      </c>
      <c r="P20" s="80">
        <f t="shared" si="0"/>
        <v>100</v>
      </c>
      <c r="Q20" s="80">
        <f t="shared" si="0"/>
        <v>100</v>
      </c>
      <c r="R20" s="80">
        <f t="shared" si="0"/>
        <v>100.00000000000003</v>
      </c>
      <c r="S20" s="80">
        <f t="shared" si="0"/>
        <v>99.99999999999999</v>
      </c>
      <c r="T20" s="81">
        <f t="shared" si="0"/>
        <v>99.99999999999999</v>
      </c>
      <c r="U20" s="11"/>
      <c r="V20" s="72" t="s">
        <v>91</v>
      </c>
    </row>
  </sheetData>
  <sheetProtection/>
  <mergeCells count="18">
    <mergeCell ref="U6:V9"/>
    <mergeCell ref="E7:G7"/>
    <mergeCell ref="H7:H9"/>
    <mergeCell ref="I7:I9"/>
    <mergeCell ref="J7:K8"/>
    <mergeCell ref="L7:M7"/>
    <mergeCell ref="N7:T7"/>
    <mergeCell ref="E8:E9"/>
    <mergeCell ref="F8:F9"/>
    <mergeCell ref="G8:G9"/>
    <mergeCell ref="C6:C9"/>
    <mergeCell ref="D6:D9"/>
    <mergeCell ref="E6:K6"/>
    <mergeCell ref="L6:T6"/>
    <mergeCell ref="L8:L9"/>
    <mergeCell ref="M8:M9"/>
    <mergeCell ref="N8:N9"/>
    <mergeCell ref="O8:T8"/>
  </mergeCells>
  <printOptions/>
  <pageMargins left="0.75" right="0.75" top="1" bottom="1" header="0.5" footer="0.5"/>
  <pageSetup horizontalDpi="600" verticalDpi="600" orientation="portrait" paperSize="9" r:id="rId2"/>
  <headerFooter alignWithMargins="0">
    <oddFooter>&amp;L&amp;"Arial,Bold"&amp;18 57</oddFooter>
  </headerFooter>
  <drawing r:id="rId1"/>
</worksheet>
</file>

<file path=xl/worksheets/sheet6.xml><?xml version="1.0" encoding="utf-8"?>
<worksheet xmlns="http://schemas.openxmlformats.org/spreadsheetml/2006/main" xmlns:r="http://schemas.openxmlformats.org/officeDocument/2006/relationships">
  <dimension ref="C4:V20"/>
  <sheetViews>
    <sheetView zoomScalePageLayoutView="0" workbookViewId="0" topLeftCell="B1">
      <selection activeCell="V4" sqref="V4"/>
    </sheetView>
  </sheetViews>
  <sheetFormatPr defaultColWidth="9.140625" defaultRowHeight="12.75"/>
  <cols>
    <col min="3" max="15" width="13.57421875" style="0" customWidth="1"/>
    <col min="16" max="16" width="14.8515625" style="0" customWidth="1"/>
    <col min="17" max="18" width="13.57421875" style="0" customWidth="1"/>
    <col min="19" max="19" width="17.8515625" style="0" customWidth="1"/>
    <col min="20" max="20" width="13.57421875" style="0" customWidth="1"/>
    <col min="21" max="21" width="10.7109375" style="0" customWidth="1"/>
    <col min="22" max="22" width="49.28125" style="0" customWidth="1"/>
  </cols>
  <sheetData>
    <row r="4" spans="3:22" ht="28.5">
      <c r="C4" s="65" t="s">
        <v>150</v>
      </c>
      <c r="D4" s="1"/>
      <c r="E4" s="1"/>
      <c r="F4" s="1"/>
      <c r="G4" s="5"/>
      <c r="H4" s="5"/>
      <c r="I4" s="5"/>
      <c r="J4" s="5"/>
      <c r="K4" s="5"/>
      <c r="L4" s="5"/>
      <c r="M4" s="5"/>
      <c r="N4" s="5"/>
      <c r="O4" s="5"/>
      <c r="P4" s="5"/>
      <c r="Q4" s="5"/>
      <c r="R4" s="5"/>
      <c r="S4" s="5"/>
      <c r="T4" s="5"/>
      <c r="U4" s="5"/>
      <c r="V4" s="95" t="s">
        <v>152</v>
      </c>
    </row>
    <row r="5" spans="3:22" ht="30" thickBot="1">
      <c r="C5" s="35"/>
      <c r="D5" s="2"/>
      <c r="E5" s="2"/>
      <c r="F5" s="2"/>
      <c r="G5" s="7"/>
      <c r="H5" s="2"/>
      <c r="I5" s="3"/>
      <c r="J5" s="3"/>
      <c r="K5" s="3"/>
      <c r="L5" s="3"/>
      <c r="M5" s="3"/>
      <c r="N5" s="3"/>
      <c r="O5" s="3"/>
      <c r="P5" s="3"/>
      <c r="Q5" s="3"/>
      <c r="R5" s="3"/>
      <c r="S5" s="3"/>
      <c r="T5" s="3"/>
      <c r="U5" s="8"/>
      <c r="V5" s="9"/>
    </row>
    <row r="6" spans="3:22" ht="30" customHeight="1" thickBot="1">
      <c r="C6" s="126" t="s">
        <v>1</v>
      </c>
      <c r="D6" s="126" t="s">
        <v>2</v>
      </c>
      <c r="E6" s="136" t="s">
        <v>3</v>
      </c>
      <c r="F6" s="137"/>
      <c r="G6" s="137"/>
      <c r="H6" s="137"/>
      <c r="I6" s="137"/>
      <c r="J6" s="137"/>
      <c r="K6" s="138"/>
      <c r="L6" s="129" t="s">
        <v>4</v>
      </c>
      <c r="M6" s="130"/>
      <c r="N6" s="131"/>
      <c r="O6" s="131"/>
      <c r="P6" s="131"/>
      <c r="Q6" s="131"/>
      <c r="R6" s="131"/>
      <c r="S6" s="131"/>
      <c r="T6" s="131"/>
      <c r="U6" s="144" t="s">
        <v>5</v>
      </c>
      <c r="V6" s="145"/>
    </row>
    <row r="7" spans="3:22" ht="45.75" customHeight="1" thickBot="1">
      <c r="C7" s="127"/>
      <c r="D7" s="128"/>
      <c r="E7" s="139" t="s">
        <v>139</v>
      </c>
      <c r="F7" s="140"/>
      <c r="G7" s="141"/>
      <c r="H7" s="126" t="s">
        <v>6</v>
      </c>
      <c r="I7" s="126" t="s">
        <v>7</v>
      </c>
      <c r="J7" s="144" t="s">
        <v>8</v>
      </c>
      <c r="K7" s="151"/>
      <c r="L7" s="144" t="s">
        <v>9</v>
      </c>
      <c r="M7" s="154"/>
      <c r="N7" s="155" t="s">
        <v>10</v>
      </c>
      <c r="O7" s="130"/>
      <c r="P7" s="130"/>
      <c r="Q7" s="130"/>
      <c r="R7" s="130"/>
      <c r="S7" s="130"/>
      <c r="T7" s="156"/>
      <c r="U7" s="128"/>
      <c r="V7" s="146"/>
    </row>
    <row r="8" spans="3:22" ht="30.75" customHeight="1" thickBot="1">
      <c r="C8" s="127"/>
      <c r="D8" s="128"/>
      <c r="E8" s="142" t="s">
        <v>142</v>
      </c>
      <c r="F8" s="134" t="s">
        <v>140</v>
      </c>
      <c r="G8" s="132" t="s">
        <v>11</v>
      </c>
      <c r="H8" s="149"/>
      <c r="I8" s="150"/>
      <c r="J8" s="152"/>
      <c r="K8" s="153"/>
      <c r="L8" s="157" t="s">
        <v>12</v>
      </c>
      <c r="M8" s="159" t="s">
        <v>13</v>
      </c>
      <c r="N8" s="154" t="s">
        <v>144</v>
      </c>
      <c r="O8" s="155" t="s">
        <v>14</v>
      </c>
      <c r="P8" s="161"/>
      <c r="Q8" s="130"/>
      <c r="R8" s="130"/>
      <c r="S8" s="130"/>
      <c r="T8" s="156"/>
      <c r="U8" s="128"/>
      <c r="V8" s="146"/>
    </row>
    <row r="9" spans="3:22" ht="108" customHeight="1" thickBot="1">
      <c r="C9" s="127"/>
      <c r="D9" s="128"/>
      <c r="E9" s="143"/>
      <c r="F9" s="135"/>
      <c r="G9" s="133"/>
      <c r="H9" s="146"/>
      <c r="I9" s="128"/>
      <c r="J9" s="50" t="s">
        <v>15</v>
      </c>
      <c r="K9" s="51" t="s">
        <v>16</v>
      </c>
      <c r="L9" s="158"/>
      <c r="M9" s="160"/>
      <c r="N9" s="146"/>
      <c r="O9" s="52" t="s">
        <v>17</v>
      </c>
      <c r="P9" s="53" t="s">
        <v>18</v>
      </c>
      <c r="Q9" s="54" t="s">
        <v>156</v>
      </c>
      <c r="R9" s="54" t="s">
        <v>19</v>
      </c>
      <c r="S9" s="54" t="s">
        <v>20</v>
      </c>
      <c r="T9" s="55" t="s">
        <v>21</v>
      </c>
      <c r="U9" s="147"/>
      <c r="V9" s="148"/>
    </row>
    <row r="10" spans="3:22" ht="26.25" customHeight="1" thickBot="1">
      <c r="C10" s="45"/>
      <c r="D10" s="46" t="s">
        <v>22</v>
      </c>
      <c r="E10" s="46" t="s">
        <v>143</v>
      </c>
      <c r="F10" s="46" t="s">
        <v>130</v>
      </c>
      <c r="G10" s="46" t="s">
        <v>23</v>
      </c>
      <c r="H10" s="46" t="s">
        <v>24</v>
      </c>
      <c r="I10" s="46" t="s">
        <v>25</v>
      </c>
      <c r="J10" s="44" t="s">
        <v>26</v>
      </c>
      <c r="K10" s="44" t="s">
        <v>27</v>
      </c>
      <c r="L10" s="44" t="s">
        <v>28</v>
      </c>
      <c r="M10" s="44" t="s">
        <v>29</v>
      </c>
      <c r="N10" s="46" t="s">
        <v>30</v>
      </c>
      <c r="O10" s="47" t="s">
        <v>141</v>
      </c>
      <c r="P10" s="47" t="s">
        <v>31</v>
      </c>
      <c r="Q10" s="47" t="s">
        <v>32</v>
      </c>
      <c r="R10" s="47" t="s">
        <v>33</v>
      </c>
      <c r="S10" s="47" t="s">
        <v>34</v>
      </c>
      <c r="T10" s="48" t="s">
        <v>35</v>
      </c>
      <c r="U10" s="49" t="s">
        <v>145</v>
      </c>
      <c r="V10" s="56" t="s">
        <v>36</v>
      </c>
    </row>
    <row r="11" spans="3:22" ht="33.75">
      <c r="C11" s="73">
        <f>SUM(D11:T11)</f>
        <v>99.99999999999999</v>
      </c>
      <c r="D11" s="74">
        <f>+'جدول 2'!C11/'جدول 2'!B11*100</f>
        <v>0.035403104675665764</v>
      </c>
      <c r="E11" s="74">
        <f>+'جدول 2'!D11/'جدول 2'!B11*100</f>
        <v>0.024081401290474543</v>
      </c>
      <c r="F11" s="74">
        <f>+'جدول 2'!E11/'جدول 2'!B11*100</f>
        <v>0</v>
      </c>
      <c r="G11" s="74">
        <f>+'جدول 2'!F11/'جدول 2'!B11*100</f>
        <v>0</v>
      </c>
      <c r="H11" s="74">
        <f>+'جدول 2'!G11/'جدول 2'!B11*100</f>
        <v>0.0016701505904629622</v>
      </c>
      <c r="I11" s="74">
        <f>+'جدول 2'!H11/'جدول 2'!B11*100</f>
        <v>54.00271427996899</v>
      </c>
      <c r="J11" s="74">
        <f>+'جدول 2'!I11/'جدول 2'!B11*100</f>
        <v>0.02405064338290073</v>
      </c>
      <c r="K11" s="74">
        <f>+'جدول 2'!J11/'جدول 2'!B11*100</f>
        <v>2.4415598775341314</v>
      </c>
      <c r="L11" s="74">
        <f>+'جدول 2'!K11/'جدول 2'!B11*100</f>
        <v>10.740946255518095</v>
      </c>
      <c r="M11" s="74">
        <f>+'جدول 2'!L11/'جدول 2'!B11*100</f>
        <v>7.164112559288979</v>
      </c>
      <c r="N11" s="74">
        <f>+'جدول 2'!M11/'جدول 2'!B11*100</f>
        <v>0</v>
      </c>
      <c r="O11" s="74">
        <f>+'جدول 2'!N11/'جدول 2'!B11*100</f>
        <v>0</v>
      </c>
      <c r="P11" s="74">
        <f>+'جدول 2'!O11/'جدول 2'!B11*100</f>
        <v>0.09046722814361122</v>
      </c>
      <c r="Q11" s="74">
        <f>+'جدول 2'!P11/'جدول 2'!B11*100</f>
        <v>0.8440188952586352</v>
      </c>
      <c r="R11" s="74">
        <f>+'جدول 2'!Q11/'جدول 2'!B11*100</f>
        <v>1.3424428622987383</v>
      </c>
      <c r="S11" s="74">
        <f>+'جدول 2'!R11/'جدول 2'!B11*100</f>
        <v>16.693992453584052</v>
      </c>
      <c r="T11" s="75">
        <f>+'جدول 2'!S11/'جدول 2'!B11*100</f>
        <v>6.594540288465269</v>
      </c>
      <c r="U11" s="10" t="s">
        <v>74</v>
      </c>
      <c r="V11" s="68" t="s">
        <v>75</v>
      </c>
    </row>
    <row r="12" spans="3:22" ht="33.75">
      <c r="C12" s="76">
        <f aca="true" t="shared" si="0" ref="C12:C20">SUM(D12:T12)</f>
        <v>100.00000000000001</v>
      </c>
      <c r="D12" s="77">
        <f>+'جدول 2'!C12/'جدول 2'!B12*100</f>
        <v>0</v>
      </c>
      <c r="E12" s="77">
        <f>+'جدول 2'!D12/'جدول 2'!B12*100</f>
        <v>0</v>
      </c>
      <c r="F12" s="77">
        <f>+'جدول 2'!E12/'جدول 2'!B12*100</f>
        <v>0</v>
      </c>
      <c r="G12" s="77">
        <f>+'جدول 2'!F12/'جدول 2'!B12*100</f>
        <v>0</v>
      </c>
      <c r="H12" s="77">
        <f>+'جدول 2'!G12/'جدول 2'!B12*100</f>
        <v>91.25836852894776</v>
      </c>
      <c r="I12" s="77">
        <f>+'جدول 2'!H12/'جدول 2'!B12*100</f>
        <v>7.216862765584605</v>
      </c>
      <c r="J12" s="77">
        <f>+'جدول 2'!I12/'جدول 2'!B12*100</f>
        <v>0</v>
      </c>
      <c r="K12" s="77">
        <f>+'جدول 2'!J12/'جدول 2'!B12*100</f>
        <v>0</v>
      </c>
      <c r="L12" s="77">
        <f>+'جدول 2'!K12/'جدول 2'!B12*100</f>
        <v>0</v>
      </c>
      <c r="M12" s="77">
        <f>+'جدول 2'!L12/'جدول 2'!B12*100</f>
        <v>0.0604181167544569</v>
      </c>
      <c r="N12" s="77">
        <f>+'جدول 2'!M12/'جدول 2'!B12*100</f>
        <v>0</v>
      </c>
      <c r="O12" s="77">
        <f>+'جدول 2'!N12/'جدول 2'!B12*100</f>
        <v>0</v>
      </c>
      <c r="P12" s="77">
        <f>+'جدول 2'!O12/'جدول 2'!B12*100</f>
        <v>0</v>
      </c>
      <c r="Q12" s="77">
        <f>+'جدول 2'!P12/'جدول 2'!B12*100</f>
        <v>1.4643505887131905</v>
      </c>
      <c r="R12" s="77">
        <f>+'جدول 2'!Q12/'جدول 2'!B12*100</f>
        <v>0</v>
      </c>
      <c r="S12" s="77">
        <f>+'جدول 2'!R12/'جدول 2'!B12*100</f>
        <v>0</v>
      </c>
      <c r="T12" s="78">
        <f>+'جدول 2'!S12/'جدول 2'!B12*100</f>
        <v>0</v>
      </c>
      <c r="U12" s="4" t="s">
        <v>76</v>
      </c>
      <c r="V12" s="69" t="s">
        <v>77</v>
      </c>
    </row>
    <row r="13" spans="3:22" ht="33.75">
      <c r="C13" s="76">
        <f t="shared" si="0"/>
        <v>100</v>
      </c>
      <c r="D13" s="77">
        <f>+'جدول 2'!C13/'جدول 2'!B13*100</f>
        <v>0</v>
      </c>
      <c r="E13" s="77">
        <f>+'جدول 2'!D13/'جدول 2'!B13*100</f>
        <v>0.09320667849924294</v>
      </c>
      <c r="F13" s="77">
        <f>+'جدول 2'!E13/'جدول 2'!B13*100</f>
        <v>0</v>
      </c>
      <c r="G13" s="77">
        <f>+'جدول 2'!F13/'جدول 2'!B13*100</f>
        <v>0</v>
      </c>
      <c r="H13" s="77">
        <f>+'جدول 2'!G13/'جدول 2'!B13*100</f>
        <v>0.7614654987977445</v>
      </c>
      <c r="I13" s="77">
        <f>+'جدول 2'!H13/'جدول 2'!B13*100</f>
        <v>63.6183561869064</v>
      </c>
      <c r="J13" s="77">
        <f>+'جدول 2'!I13/'جدول 2'!B13*100</f>
        <v>0.11222446703172773</v>
      </c>
      <c r="K13" s="77">
        <f>+'جدول 2'!J13/'جدول 2'!B13*100</f>
        <v>0.6212846840831262</v>
      </c>
      <c r="L13" s="77">
        <f>+'جدول 2'!K13/'جدول 2'!B13*100</f>
        <v>12.719167185497732</v>
      </c>
      <c r="M13" s="77">
        <f>+'جدول 2'!L13/'جدول 2'!B13*100</f>
        <v>4.371798863306261</v>
      </c>
      <c r="N13" s="77">
        <f>+'جدول 2'!M13/'جدول 2'!B13*100</f>
        <v>0.0059396747398747065</v>
      </c>
      <c r="O13" s="77">
        <f>+'جدول 2'!N13/'جدول 2'!B13*100</f>
        <v>0</v>
      </c>
      <c r="P13" s="77">
        <f>+'جدول 2'!O13/'جدول 2'!B13*100</f>
        <v>0.21118611677287896</v>
      </c>
      <c r="Q13" s="77">
        <f>+'جدول 2'!P13/'جدول 2'!B13*100</f>
        <v>4.2073578858296266</v>
      </c>
      <c r="R13" s="77">
        <f>+'جدول 2'!Q13/'جدول 2'!B13*100</f>
        <v>1.690654511832232</v>
      </c>
      <c r="S13" s="77">
        <f>+'جدول 2'!R13/'جدول 2'!B13*100</f>
        <v>10.330451853889578</v>
      </c>
      <c r="T13" s="78">
        <f>+'جدول 2'!S13/'جدول 2'!B13*100</f>
        <v>1.2569063928135678</v>
      </c>
      <c r="U13" s="4" t="s">
        <v>78</v>
      </c>
      <c r="V13" s="69" t="s">
        <v>79</v>
      </c>
    </row>
    <row r="14" spans="3:22" ht="33.75">
      <c r="C14" s="76">
        <f t="shared" si="0"/>
        <v>100.00000000000001</v>
      </c>
      <c r="D14" s="77">
        <f>+'جدول 2'!C14/'جدول 2'!B14*100</f>
        <v>0</v>
      </c>
      <c r="E14" s="77">
        <f>+'جدول 2'!D14/'جدول 2'!B14*100</f>
        <v>0</v>
      </c>
      <c r="F14" s="77">
        <f>+'جدول 2'!E14/'جدول 2'!B14*100</f>
        <v>0</v>
      </c>
      <c r="G14" s="77">
        <f>+'جدول 2'!F14/'جدول 2'!B14*100</f>
        <v>0</v>
      </c>
      <c r="H14" s="77">
        <f>+'جدول 2'!G14/'جدول 2'!B14*100</f>
        <v>0</v>
      </c>
      <c r="I14" s="77">
        <f>+'جدول 2'!H14/'جدول 2'!B14*100</f>
        <v>79.2108912971209</v>
      </c>
      <c r="J14" s="77">
        <f>+'جدول 2'!I14/'جدول 2'!B14*100</f>
        <v>0</v>
      </c>
      <c r="K14" s="77">
        <f>+'جدول 2'!J14/'جدول 2'!B14*100</f>
        <v>0</v>
      </c>
      <c r="L14" s="77">
        <f>+'جدول 2'!K14/'جدول 2'!B14*100</f>
        <v>9.38283412804177</v>
      </c>
      <c r="M14" s="77">
        <f>+'جدول 2'!L14/'جدول 2'!B14*100</f>
        <v>6.943321631437839</v>
      </c>
      <c r="N14" s="77">
        <f>+'جدول 2'!M14/'جدول 2'!B14*100</f>
        <v>0</v>
      </c>
      <c r="O14" s="77">
        <f>+'جدول 2'!N14/'جدول 2'!B14*100</f>
        <v>0</v>
      </c>
      <c r="P14" s="77">
        <f>+'جدول 2'!O14/'جدول 2'!B14*100</f>
        <v>0</v>
      </c>
      <c r="Q14" s="77">
        <f>+'جدول 2'!P14/'جدول 2'!B14*100</f>
        <v>1.1160336192263247</v>
      </c>
      <c r="R14" s="77">
        <f>+'جدول 2'!Q14/'جدول 2'!B14*100</f>
        <v>2.1930852162193353</v>
      </c>
      <c r="S14" s="77">
        <f>+'جدول 2'!R14/'جدول 2'!B14*100</f>
        <v>1.1538341079538526</v>
      </c>
      <c r="T14" s="78">
        <f>+'جدول 2'!S14/'جدول 2'!B14*100</f>
        <v>0</v>
      </c>
      <c r="U14" s="4" t="s">
        <v>80</v>
      </c>
      <c r="V14" s="69" t="s">
        <v>81</v>
      </c>
    </row>
    <row r="15" spans="3:22" ht="45">
      <c r="C15" s="76">
        <f t="shared" si="0"/>
        <v>100</v>
      </c>
      <c r="D15" s="77">
        <f>+'جدول 2'!C15/'جدول 2'!B15*100</f>
        <v>0</v>
      </c>
      <c r="E15" s="77">
        <f>+'جدول 2'!D15/'جدول 2'!B15*100</f>
        <v>0</v>
      </c>
      <c r="F15" s="77">
        <f>+'جدول 2'!E15/'جدول 2'!B15*100</f>
        <v>0</v>
      </c>
      <c r="G15" s="77">
        <f>+'جدول 2'!F15/'جدول 2'!B15*100</f>
        <v>0</v>
      </c>
      <c r="H15" s="77">
        <f>+'جدول 2'!G15/'جدول 2'!B15*100</f>
        <v>0</v>
      </c>
      <c r="I15" s="77">
        <f>+'جدول 2'!H15/'جدول 2'!B15*100</f>
        <v>0</v>
      </c>
      <c r="J15" s="77">
        <f>+'جدول 2'!I15/'جدول 2'!B15*100</f>
        <v>0</v>
      </c>
      <c r="K15" s="77">
        <f>+'جدول 2'!J15/'جدول 2'!B15*100</f>
        <v>0</v>
      </c>
      <c r="L15" s="77">
        <f>+'جدول 2'!K15/'جدول 2'!B15*100</f>
        <v>0</v>
      </c>
      <c r="M15" s="77">
        <f>+'جدول 2'!L15/'جدول 2'!B15*100</f>
        <v>0</v>
      </c>
      <c r="N15" s="77">
        <f>+'جدول 2'!M15/'جدول 2'!B15*100</f>
        <v>0</v>
      </c>
      <c r="O15" s="77">
        <f>+'جدول 2'!N15/'جدول 2'!B15*100</f>
        <v>0</v>
      </c>
      <c r="P15" s="77">
        <f>+'جدول 2'!O15/'جدول 2'!B15*100</f>
        <v>0</v>
      </c>
      <c r="Q15" s="77">
        <f>+'جدول 2'!P15/'جدول 2'!B15*100</f>
        <v>52.75049801645789</v>
      </c>
      <c r="R15" s="77">
        <f>+'جدول 2'!Q15/'جدول 2'!B15*100</f>
        <v>0</v>
      </c>
      <c r="S15" s="77">
        <f>+'جدول 2'!R15/'جدول 2'!B15*100</f>
        <v>47.24950198354211</v>
      </c>
      <c r="T15" s="78">
        <f>+'جدول 2'!S15/'جدول 2'!B15*100</f>
        <v>0</v>
      </c>
      <c r="U15" s="4" t="s">
        <v>82</v>
      </c>
      <c r="V15" s="69" t="s">
        <v>83</v>
      </c>
    </row>
    <row r="16" spans="3:22" ht="33.75">
      <c r="C16" s="76">
        <f t="shared" si="0"/>
        <v>100</v>
      </c>
      <c r="D16" s="77">
        <f>+'جدول 2'!C16/'جدول 2'!B16*100</f>
        <v>0</v>
      </c>
      <c r="E16" s="77">
        <f>+'جدول 2'!D16/'جدول 2'!B16*100</f>
        <v>0</v>
      </c>
      <c r="F16" s="77">
        <f>+'جدول 2'!E16/'جدول 2'!B16*100</f>
        <v>0</v>
      </c>
      <c r="G16" s="77">
        <f>+'جدول 2'!F16/'جدول 2'!B16*100</f>
        <v>0</v>
      </c>
      <c r="H16" s="77">
        <f>+'جدول 2'!G16/'جدول 2'!B16*100</f>
        <v>0</v>
      </c>
      <c r="I16" s="77">
        <f>+'جدول 2'!H16/'جدول 2'!B16*100</f>
        <v>0</v>
      </c>
      <c r="J16" s="77">
        <f>+'جدول 2'!I16/'جدول 2'!B16*100</f>
        <v>0.19899442784489188</v>
      </c>
      <c r="K16" s="77">
        <f>+'جدول 2'!J16/'جدول 2'!B16*100</f>
        <v>5.107840329381384</v>
      </c>
      <c r="L16" s="77">
        <f>+'جدول 2'!K16/'جدول 2'!B16*100</f>
        <v>10.279830922267557</v>
      </c>
      <c r="M16" s="77">
        <f>+'جدول 2'!L16/'جدول 2'!B16*100</f>
        <v>24.146563257625566</v>
      </c>
      <c r="N16" s="77">
        <f>+'جدول 2'!M16/'جدول 2'!B16*100</f>
        <v>0</v>
      </c>
      <c r="O16" s="77">
        <f>+'جدول 2'!N16/'جدول 2'!B16*100</f>
        <v>0</v>
      </c>
      <c r="P16" s="77">
        <f>+'جدول 2'!O16/'جدول 2'!B16*100</f>
        <v>0</v>
      </c>
      <c r="Q16" s="77">
        <f>+'جدول 2'!P16/'جدول 2'!B16*100</f>
        <v>25.790099878122604</v>
      </c>
      <c r="R16" s="77">
        <f>+'جدول 2'!Q16/'جدول 2'!B16*100</f>
        <v>4.230527473795382</v>
      </c>
      <c r="S16" s="77">
        <f>+'جدول 2'!R16/'جدول 2'!B16*100</f>
        <v>10.415450482863193</v>
      </c>
      <c r="T16" s="78">
        <f>+'جدول 2'!S16/'جدول 2'!B16*100</f>
        <v>19.83069322809944</v>
      </c>
      <c r="U16" s="4" t="s">
        <v>84</v>
      </c>
      <c r="V16" s="69" t="s">
        <v>85</v>
      </c>
    </row>
    <row r="17" spans="3:22" ht="33.75">
      <c r="C17" s="76">
        <f t="shared" si="0"/>
        <v>100</v>
      </c>
      <c r="D17" s="77">
        <f>+'جدول 2'!C17/'جدول 2'!B17*100</f>
        <v>0</v>
      </c>
      <c r="E17" s="77">
        <f>+'جدول 2'!D17/'جدول 2'!B17*100</f>
        <v>78.29546596302131</v>
      </c>
      <c r="F17" s="77">
        <f>+'جدول 2'!E17/'جدول 2'!B17*100</f>
        <v>0</v>
      </c>
      <c r="G17" s="77">
        <f>+'جدول 2'!F17/'جدول 2'!B17*100</f>
        <v>0</v>
      </c>
      <c r="H17" s="77">
        <f>+'جدول 2'!G17/'جدول 2'!B17*100</f>
        <v>0</v>
      </c>
      <c r="I17" s="77">
        <f>+'جدول 2'!H17/'جدول 2'!B17*100</f>
        <v>0.3588290208652785</v>
      </c>
      <c r="J17" s="77">
        <f>+'جدول 2'!I17/'جدول 2'!B17*100</f>
        <v>0</v>
      </c>
      <c r="K17" s="77">
        <f>+'جدول 2'!J17/'جدول 2'!B17*100</f>
        <v>0</v>
      </c>
      <c r="L17" s="77">
        <f>+'جدول 2'!K17/'جدول 2'!B17*100</f>
        <v>0</v>
      </c>
      <c r="M17" s="77">
        <f>+'جدول 2'!L17/'جدول 2'!B17*100</f>
        <v>0</v>
      </c>
      <c r="N17" s="77">
        <f>+'جدول 2'!M17/'جدول 2'!B17*100</f>
        <v>0.28998553946923794</v>
      </c>
      <c r="O17" s="77">
        <f>+'جدول 2'!N17/'جدول 2'!B17*100</f>
        <v>0</v>
      </c>
      <c r="P17" s="77">
        <f>+'جدول 2'!O17/'جدول 2'!B17*100</f>
        <v>0</v>
      </c>
      <c r="Q17" s="77">
        <f>+'جدول 2'!P17/'جدول 2'!B17*100</f>
        <v>20.947452984805278</v>
      </c>
      <c r="R17" s="77">
        <f>+'جدول 2'!Q17/'جدول 2'!B17*100</f>
        <v>0</v>
      </c>
      <c r="S17" s="77">
        <f>+'جدول 2'!R17/'جدول 2'!B17*100</f>
        <v>0.10826649183888339</v>
      </c>
      <c r="T17" s="78">
        <f>+'جدول 2'!S17/'جدول 2'!B17*100</f>
        <v>0</v>
      </c>
      <c r="U17" s="4" t="s">
        <v>86</v>
      </c>
      <c r="V17" s="69" t="s">
        <v>87</v>
      </c>
    </row>
    <row r="18" spans="3:22" ht="33.75">
      <c r="C18" s="76">
        <f t="shared" si="0"/>
        <v>100.00000000000001</v>
      </c>
      <c r="D18" s="77">
        <f>+'جدول 2'!C18/'جدول 2'!B18*100</f>
        <v>0</v>
      </c>
      <c r="E18" s="77">
        <f>+'جدول 2'!D18/'جدول 2'!B18*100</f>
        <v>0</v>
      </c>
      <c r="F18" s="77">
        <f>+'جدول 2'!E18/'جدول 2'!B18*100</f>
        <v>0.4671302236103636</v>
      </c>
      <c r="G18" s="77">
        <f>+'جدول 2'!F18/'جدول 2'!B18*100</f>
        <v>0</v>
      </c>
      <c r="H18" s="77">
        <f>+'جدول 2'!G18/'جدول 2'!B18*100</f>
        <v>0</v>
      </c>
      <c r="I18" s="77">
        <f>+'جدول 2'!H18/'جدول 2'!B18*100</f>
        <v>3.077580319679213</v>
      </c>
      <c r="J18" s="77">
        <f>+'جدول 2'!I18/'جدول 2'!B18*100</f>
        <v>0</v>
      </c>
      <c r="K18" s="77">
        <f>+'جدول 2'!J18/'جدول 2'!B18*100</f>
        <v>0</v>
      </c>
      <c r="L18" s="77">
        <f>+'جدول 2'!K18/'جدول 2'!B18*100</f>
        <v>0</v>
      </c>
      <c r="M18" s="77">
        <f>+'جدول 2'!L18/'جدول 2'!B18*100</f>
        <v>0</v>
      </c>
      <c r="N18" s="77">
        <f>+'جدول 2'!M18/'جدول 2'!B18*100</f>
        <v>0</v>
      </c>
      <c r="O18" s="77">
        <f>+'جدول 2'!N18/'جدول 2'!B18*100</f>
        <v>0</v>
      </c>
      <c r="P18" s="77">
        <f>+'جدول 2'!O18/'جدول 2'!B18*100</f>
        <v>0</v>
      </c>
      <c r="Q18" s="77">
        <f>+'جدول 2'!P18/'جدول 2'!B18*100</f>
        <v>18.43883021061877</v>
      </c>
      <c r="R18" s="77">
        <f>+'جدول 2'!Q18/'جدول 2'!B18*100</f>
        <v>0</v>
      </c>
      <c r="S18" s="77">
        <f>+'جدول 2'!R18/'جدول 2'!B18*100</f>
        <v>65.80935679499783</v>
      </c>
      <c r="T18" s="78">
        <f>+'جدول 2'!S18/'جدول 2'!B18*100</f>
        <v>12.207102451093848</v>
      </c>
      <c r="U18" s="4" t="s">
        <v>88</v>
      </c>
      <c r="V18" s="69" t="s">
        <v>89</v>
      </c>
    </row>
    <row r="19" spans="3:22" ht="45.75" thickBot="1">
      <c r="C19" s="76">
        <f t="shared" si="0"/>
        <v>100</v>
      </c>
      <c r="D19" s="77">
        <f>+'جدول 2'!C19/'جدول 2'!B19*100</f>
        <v>5.930279486539716</v>
      </c>
      <c r="E19" s="77">
        <f>+'جدول 2'!D19/'جدول 2'!B19*100</f>
        <v>0</v>
      </c>
      <c r="F19" s="77">
        <f>+'جدول 2'!E19/'جدول 2'!B19*100</f>
        <v>0</v>
      </c>
      <c r="G19" s="77">
        <f>+'جدول 2'!F19/'جدول 2'!B19*100</f>
        <v>23.824169083767266</v>
      </c>
      <c r="H19" s="77">
        <f>+'جدول 2'!G19/'جدول 2'!B19*100</f>
        <v>0</v>
      </c>
      <c r="I19" s="77">
        <f>+'جدول 2'!H19/'جدول 2'!B19*100</f>
        <v>0</v>
      </c>
      <c r="J19" s="77">
        <f>+'جدول 2'!I19/'جدول 2'!B19*100</f>
        <v>0</v>
      </c>
      <c r="K19" s="77">
        <f>+'جدول 2'!J19/'جدول 2'!B19*100</f>
        <v>0</v>
      </c>
      <c r="L19" s="77">
        <f>+'جدول 2'!K19/'جدول 2'!B19*100</f>
        <v>10.66937089362938</v>
      </c>
      <c r="M19" s="77">
        <f>+'جدول 2'!L19/'جدول 2'!B19*100</f>
        <v>1.5009723591400337</v>
      </c>
      <c r="N19" s="77">
        <f>+'جدول 2'!M19/'جدول 2'!B19*100</f>
        <v>0</v>
      </c>
      <c r="O19" s="77">
        <f>+'جدول 2'!N19/'جدول 2'!B19*100</f>
        <v>2.4506247788731144</v>
      </c>
      <c r="P19" s="77">
        <f>+'جدول 2'!O19/'جدول 2'!B19*100</f>
        <v>30.303056978107527</v>
      </c>
      <c r="Q19" s="77">
        <f>+'جدول 2'!P19/'جدول 2'!B19*100</f>
        <v>0</v>
      </c>
      <c r="R19" s="77">
        <f>+'جدول 2'!Q19/'جدول 2'!B19*100</f>
        <v>0.09293562323256964</v>
      </c>
      <c r="S19" s="77">
        <f>+'جدول 2'!R19/'جدول 2'!B19*100</f>
        <v>25.2285907967104</v>
      </c>
      <c r="T19" s="78">
        <f>+'جدول 2'!S19/'جدول 2'!B19*100</f>
        <v>0</v>
      </c>
      <c r="U19" s="4" t="s">
        <v>90</v>
      </c>
      <c r="V19" s="69" t="s">
        <v>102</v>
      </c>
    </row>
    <row r="20" spans="3:22" ht="34.5" thickBot="1">
      <c r="C20" s="79">
        <f t="shared" si="0"/>
        <v>100</v>
      </c>
      <c r="D20" s="91">
        <f>+'جدول 2'!C20/'جدول 2'!B20*100</f>
        <v>0.23561321017158102</v>
      </c>
      <c r="E20" s="91">
        <f>+'جدول 2'!D20/'جدول 2'!B20*100</f>
        <v>3.411619516473711</v>
      </c>
      <c r="F20" s="91">
        <f>+'جدول 2'!E20/'جدول 2'!B20*100</f>
        <v>0.01770286282148163</v>
      </c>
      <c r="G20" s="91">
        <f>+'جدول 2'!F20/'جدول 2'!B20*100</f>
        <v>0.8865115977234159</v>
      </c>
      <c r="H20" s="91">
        <f>+'جدول 2'!G20/'جدول 2'!B20*100</f>
        <v>0.7653226443651894</v>
      </c>
      <c r="I20" s="91">
        <f>+'جدول 2'!H20/'جدول 2'!B20*100</f>
        <v>52.95859329008824</v>
      </c>
      <c r="J20" s="91">
        <f>+'جدول 2'!I20/'جدول 2'!B20*100</f>
        <v>0.04514074629914653</v>
      </c>
      <c r="K20" s="91">
        <f>+'جدول 2'!J20/'جدول 2'!B20*100</f>
        <v>1.296261526508179</v>
      </c>
      <c r="L20" s="91">
        <f>+'جدول 2'!K20/'جدول 2'!B20*100</f>
        <v>10.118626984478494</v>
      </c>
      <c r="M20" s="91">
        <f>+'جدول 2'!L20/'جدول 2'!B20*100</f>
        <v>5.805340930615289</v>
      </c>
      <c r="N20" s="91">
        <f>+'جدول 2'!M20/'جدول 2'!B20*100</f>
        <v>0.014164115953156576</v>
      </c>
      <c r="O20" s="91">
        <f>+'جدول 2'!N20/'جدول 2'!B20*100</f>
        <v>0.09118921547696907</v>
      </c>
      <c r="P20" s="91">
        <f>+'جدول 2'!O20/'جدول 2'!B20*100</f>
        <v>1.2248983663107473</v>
      </c>
      <c r="Q20" s="91">
        <f>+'جدول 2'!P20/'جدول 2'!B20*100</f>
        <v>3.8841399370264784</v>
      </c>
      <c r="R20" s="91">
        <f>+'جدول 2'!Q20/'جدول 2'!B20*100</f>
        <v>1.4565673834510886</v>
      </c>
      <c r="S20" s="91">
        <f>+'جدول 2'!R20/'جدول 2'!B20*100</f>
        <v>13.8340530728099</v>
      </c>
      <c r="T20" s="92">
        <f>+'جدول 2'!S20/'جدول 2'!B20*100</f>
        <v>3.9542545994269416</v>
      </c>
      <c r="U20" s="11"/>
      <c r="V20" s="83" t="s">
        <v>91</v>
      </c>
    </row>
  </sheetData>
  <sheetProtection/>
  <mergeCells count="18">
    <mergeCell ref="U6:V9"/>
    <mergeCell ref="E7:G7"/>
    <mergeCell ref="H7:H9"/>
    <mergeCell ref="I7:I9"/>
    <mergeCell ref="J7:K8"/>
    <mergeCell ref="L7:M7"/>
    <mergeCell ref="N7:T7"/>
    <mergeCell ref="E8:E9"/>
    <mergeCell ref="F8:F9"/>
    <mergeCell ref="G8:G9"/>
    <mergeCell ref="C6:C9"/>
    <mergeCell ref="D6:D9"/>
    <mergeCell ref="E6:K6"/>
    <mergeCell ref="L6:T6"/>
    <mergeCell ref="L8:L9"/>
    <mergeCell ref="M8:M9"/>
    <mergeCell ref="N8:N9"/>
    <mergeCell ref="O8:T8"/>
  </mergeCells>
  <printOptions/>
  <pageMargins left="0.75" right="0.75" top="1" bottom="1" header="0.5" footer="0.5"/>
  <pageSetup horizontalDpi="600" verticalDpi="600" orientation="portrait" paperSize="9" r:id="rId2"/>
  <headerFooter alignWithMargins="0">
    <oddFooter>&amp;L&amp;"Arial,Bold"&amp;18 58</oddFooter>
  </headerFooter>
  <drawing r:id="rId1"/>
</worksheet>
</file>

<file path=xl/worksheets/sheet7.xml><?xml version="1.0" encoding="utf-8"?>
<worksheet xmlns="http://schemas.openxmlformats.org/spreadsheetml/2006/main" xmlns:r="http://schemas.openxmlformats.org/officeDocument/2006/relationships">
  <dimension ref="B4:M29"/>
  <sheetViews>
    <sheetView zoomScalePageLayoutView="0" workbookViewId="0" topLeftCell="A13">
      <selection activeCell="C20" sqref="C20:K26"/>
    </sheetView>
  </sheetViews>
  <sheetFormatPr defaultColWidth="9.140625" defaultRowHeight="12.75"/>
  <cols>
    <col min="2" max="2" width="16.00390625" style="0" customWidth="1"/>
    <col min="3" max="3" width="17.7109375" style="0" customWidth="1"/>
    <col min="4" max="5" width="15.8515625" style="0" customWidth="1"/>
    <col min="6" max="6" width="14.28125" style="0" customWidth="1"/>
    <col min="7" max="7" width="16.140625" style="0" customWidth="1"/>
    <col min="8" max="8" width="15.7109375" style="0" customWidth="1"/>
    <col min="9" max="9" width="18.421875" style="0" customWidth="1"/>
    <col min="10" max="10" width="17.140625" style="0" customWidth="1"/>
    <col min="11" max="11" width="15.7109375" style="0" customWidth="1"/>
    <col min="12" max="12" width="12.00390625" style="0" customWidth="1"/>
    <col min="13" max="13" width="59.00390625" style="0" customWidth="1"/>
    <col min="14" max="14" width="48.00390625" style="0" customWidth="1"/>
  </cols>
  <sheetData>
    <row r="4" spans="2:13" ht="27.75">
      <c r="B4" s="96" t="s">
        <v>0</v>
      </c>
      <c r="C4" s="12"/>
      <c r="D4" s="12"/>
      <c r="E4" s="12"/>
      <c r="F4" s="12"/>
      <c r="G4" s="12"/>
      <c r="H4" s="12"/>
      <c r="I4" s="12"/>
      <c r="J4" s="12"/>
      <c r="K4" s="12"/>
      <c r="L4" s="12"/>
      <c r="M4" s="66" t="s">
        <v>163</v>
      </c>
    </row>
    <row r="5" spans="2:13" ht="28.5" thickBot="1">
      <c r="B5" s="67">
        <v>1383</v>
      </c>
      <c r="C5" s="24"/>
      <c r="D5" s="24"/>
      <c r="E5" s="24"/>
      <c r="F5" s="24"/>
      <c r="G5" s="24"/>
      <c r="H5" s="24"/>
      <c r="I5" s="24"/>
      <c r="J5" s="24"/>
      <c r="K5" s="24"/>
      <c r="L5" s="24"/>
      <c r="M5" s="24"/>
    </row>
    <row r="6" spans="2:13" ht="12.75" customHeight="1">
      <c r="B6" s="162" t="s">
        <v>92</v>
      </c>
      <c r="C6" s="165" t="s">
        <v>102</v>
      </c>
      <c r="D6" s="165" t="s">
        <v>93</v>
      </c>
      <c r="E6" s="165" t="s">
        <v>94</v>
      </c>
      <c r="F6" s="165" t="s">
        <v>95</v>
      </c>
      <c r="G6" s="165" t="s">
        <v>96</v>
      </c>
      <c r="H6" s="165" t="s">
        <v>97</v>
      </c>
      <c r="I6" s="165" t="s">
        <v>98</v>
      </c>
      <c r="J6" s="165" t="s">
        <v>99</v>
      </c>
      <c r="K6" s="167" t="s">
        <v>100</v>
      </c>
      <c r="L6" s="157" t="s">
        <v>157</v>
      </c>
      <c r="M6" s="169"/>
    </row>
    <row r="7" spans="2:13" ht="117" customHeight="1">
      <c r="B7" s="163"/>
      <c r="C7" s="166"/>
      <c r="D7" s="166"/>
      <c r="E7" s="166"/>
      <c r="F7" s="166"/>
      <c r="G7" s="166"/>
      <c r="H7" s="166"/>
      <c r="I7" s="166"/>
      <c r="J7" s="166"/>
      <c r="K7" s="168"/>
      <c r="L7" s="170"/>
      <c r="M7" s="171"/>
    </row>
    <row r="8" spans="2:13" ht="23.25" thickBot="1">
      <c r="B8" s="164"/>
      <c r="C8" s="36" t="s">
        <v>90</v>
      </c>
      <c r="D8" s="36" t="s">
        <v>88</v>
      </c>
      <c r="E8" s="36" t="s">
        <v>86</v>
      </c>
      <c r="F8" s="36" t="s">
        <v>84</v>
      </c>
      <c r="G8" s="36" t="s">
        <v>82</v>
      </c>
      <c r="H8" s="36" t="s">
        <v>80</v>
      </c>
      <c r="I8" s="36" t="s">
        <v>78</v>
      </c>
      <c r="J8" s="36" t="s">
        <v>76</v>
      </c>
      <c r="K8" s="37" t="s">
        <v>74</v>
      </c>
      <c r="L8" s="14" t="s">
        <v>101</v>
      </c>
      <c r="M8" s="57" t="s">
        <v>36</v>
      </c>
    </row>
    <row r="9" spans="2:13" ht="33.75">
      <c r="B9" s="73">
        <f>SUM(C9:K9)</f>
        <v>54526683.05486083</v>
      </c>
      <c r="C9" s="74">
        <v>0</v>
      </c>
      <c r="D9" s="74">
        <v>0</v>
      </c>
      <c r="E9" s="74">
        <v>0</v>
      </c>
      <c r="F9" s="74">
        <v>0</v>
      </c>
      <c r="G9" s="74">
        <v>0</v>
      </c>
      <c r="H9" s="74">
        <v>418307.52448755864</v>
      </c>
      <c r="I9" s="74">
        <v>17312810.365575656</v>
      </c>
      <c r="J9" s="74">
        <v>255.96697247272</v>
      </c>
      <c r="K9" s="75">
        <v>36795309.19782514</v>
      </c>
      <c r="L9" s="38" t="s">
        <v>37</v>
      </c>
      <c r="M9" s="68" t="s">
        <v>38</v>
      </c>
    </row>
    <row r="10" spans="2:13" ht="33.75">
      <c r="B10" s="76">
        <f aca="true" t="shared" si="0" ref="B10:B27">SUM(C10:K10)</f>
        <v>1345091.6419209433</v>
      </c>
      <c r="C10" s="77">
        <v>0</v>
      </c>
      <c r="D10" s="77">
        <v>0</v>
      </c>
      <c r="E10" s="77">
        <v>465635.5400821938</v>
      </c>
      <c r="F10" s="77">
        <v>0</v>
      </c>
      <c r="G10" s="77">
        <v>0</v>
      </c>
      <c r="H10" s="77">
        <v>0</v>
      </c>
      <c r="I10" s="77">
        <v>795772.64780378</v>
      </c>
      <c r="J10" s="77">
        <v>330.5405045</v>
      </c>
      <c r="K10" s="78">
        <v>83352.91353046933</v>
      </c>
      <c r="L10" s="39" t="s">
        <v>39</v>
      </c>
      <c r="M10" s="69" t="s">
        <v>40</v>
      </c>
    </row>
    <row r="11" spans="2:13" ht="33.75">
      <c r="B11" s="76">
        <f t="shared" si="0"/>
        <v>507269.91667551844</v>
      </c>
      <c r="C11" s="77">
        <v>0</v>
      </c>
      <c r="D11" s="77">
        <v>0</v>
      </c>
      <c r="E11" s="77">
        <v>12354.129934195455</v>
      </c>
      <c r="F11" s="77">
        <v>0</v>
      </c>
      <c r="G11" s="77">
        <v>0</v>
      </c>
      <c r="H11" s="77">
        <v>0</v>
      </c>
      <c r="I11" s="77">
        <v>31546.35612137766</v>
      </c>
      <c r="J11" s="77">
        <v>463369.43061994534</v>
      </c>
      <c r="K11" s="78">
        <v>0</v>
      </c>
      <c r="L11" s="39" t="s">
        <v>41</v>
      </c>
      <c r="M11" s="69" t="s">
        <v>42</v>
      </c>
    </row>
    <row r="12" spans="2:13" ht="33.75">
      <c r="B12" s="76">
        <f t="shared" si="0"/>
        <v>6182703.080799634</v>
      </c>
      <c r="C12" s="77">
        <v>0</v>
      </c>
      <c r="D12" s="77">
        <v>0</v>
      </c>
      <c r="E12" s="77">
        <v>0</v>
      </c>
      <c r="F12" s="77">
        <v>0</v>
      </c>
      <c r="G12" s="77">
        <v>0</v>
      </c>
      <c r="H12" s="77">
        <v>0</v>
      </c>
      <c r="I12" s="77">
        <v>5073978.116497927</v>
      </c>
      <c r="J12" s="77">
        <v>0</v>
      </c>
      <c r="K12" s="78">
        <v>1108724.9643017058</v>
      </c>
      <c r="L12" s="39" t="s">
        <v>43</v>
      </c>
      <c r="M12" s="69" t="s">
        <v>44</v>
      </c>
    </row>
    <row r="13" spans="2:13" ht="36.75" customHeight="1">
      <c r="B13" s="76">
        <f t="shared" si="0"/>
        <v>14586386.305281028</v>
      </c>
      <c r="C13" s="77">
        <v>0</v>
      </c>
      <c r="D13" s="77">
        <v>0</v>
      </c>
      <c r="E13" s="77">
        <v>0</v>
      </c>
      <c r="F13" s="77">
        <v>49775.161715</v>
      </c>
      <c r="G13" s="77">
        <v>0</v>
      </c>
      <c r="H13" s="77">
        <v>13490125.05481819</v>
      </c>
      <c r="I13" s="77">
        <v>1046486.0887478364</v>
      </c>
      <c r="J13" s="77">
        <v>0</v>
      </c>
      <c r="K13" s="78">
        <v>0</v>
      </c>
      <c r="L13" s="39" t="s">
        <v>45</v>
      </c>
      <c r="M13" s="69" t="s">
        <v>46</v>
      </c>
    </row>
    <row r="14" spans="2:13" ht="33.75">
      <c r="B14" s="76">
        <f t="shared" si="0"/>
        <v>3729234.985639306</v>
      </c>
      <c r="C14" s="77">
        <v>171047.458696</v>
      </c>
      <c r="D14" s="77">
        <v>0</v>
      </c>
      <c r="E14" s="77">
        <v>3081028.727427116</v>
      </c>
      <c r="F14" s="77">
        <v>131527.24527907177</v>
      </c>
      <c r="G14" s="77">
        <v>179543.3700602966</v>
      </c>
      <c r="H14" s="77">
        <v>0</v>
      </c>
      <c r="I14" s="77">
        <v>166088.18417682132</v>
      </c>
      <c r="J14" s="77">
        <v>0</v>
      </c>
      <c r="K14" s="78">
        <v>0</v>
      </c>
      <c r="L14" s="39" t="s">
        <v>47</v>
      </c>
      <c r="M14" s="69" t="s">
        <v>48</v>
      </c>
    </row>
    <row r="15" spans="2:13" ht="33.75">
      <c r="B15" s="76">
        <f t="shared" si="0"/>
        <v>1414923.8435583077</v>
      </c>
      <c r="C15" s="77">
        <v>28733.944045</v>
      </c>
      <c r="D15" s="77">
        <v>0</v>
      </c>
      <c r="E15" s="77">
        <v>8550</v>
      </c>
      <c r="F15" s="77">
        <v>1377639.8995133077</v>
      </c>
      <c r="G15" s="77">
        <v>0</v>
      </c>
      <c r="H15" s="77">
        <v>0</v>
      </c>
      <c r="I15" s="77">
        <v>0</v>
      </c>
      <c r="J15" s="77">
        <v>0</v>
      </c>
      <c r="K15" s="78">
        <v>0</v>
      </c>
      <c r="L15" s="39" t="s">
        <v>49</v>
      </c>
      <c r="M15" s="69" t="s">
        <v>50</v>
      </c>
    </row>
    <row r="16" spans="2:13" ht="33.75">
      <c r="B16" s="76">
        <f t="shared" si="0"/>
        <v>2288258.8857242395</v>
      </c>
      <c r="C16" s="77">
        <v>2155825.5354149276</v>
      </c>
      <c r="D16" s="77">
        <v>0</v>
      </c>
      <c r="E16" s="77">
        <v>0</v>
      </c>
      <c r="F16" s="77">
        <v>0</v>
      </c>
      <c r="G16" s="77">
        <v>0</v>
      </c>
      <c r="H16" s="77">
        <v>0</v>
      </c>
      <c r="I16" s="77">
        <v>132433.35030931167</v>
      </c>
      <c r="J16" s="77">
        <v>0</v>
      </c>
      <c r="K16" s="78">
        <v>0</v>
      </c>
      <c r="L16" s="4" t="s">
        <v>51</v>
      </c>
      <c r="M16" s="69" t="s">
        <v>73</v>
      </c>
    </row>
    <row r="17" spans="2:13" ht="30.75" customHeight="1">
      <c r="B17" s="76">
        <f t="shared" si="0"/>
        <v>84580551.7144598</v>
      </c>
      <c r="C17" s="77">
        <f aca="true" t="shared" si="1" ref="C17:K17">SUM(C9:C16)</f>
        <v>2355606.9381559277</v>
      </c>
      <c r="D17" s="77">
        <f t="shared" si="1"/>
        <v>0</v>
      </c>
      <c r="E17" s="77">
        <f t="shared" si="1"/>
        <v>3567568.3974435055</v>
      </c>
      <c r="F17" s="77">
        <f t="shared" si="1"/>
        <v>1558942.3065073795</v>
      </c>
      <c r="G17" s="77">
        <f t="shared" si="1"/>
        <v>179543.3700602966</v>
      </c>
      <c r="H17" s="77">
        <f t="shared" si="1"/>
        <v>13908432.57930575</v>
      </c>
      <c r="I17" s="77">
        <f t="shared" si="1"/>
        <v>24559115.10923271</v>
      </c>
      <c r="J17" s="77">
        <f t="shared" si="1"/>
        <v>463955.93809691805</v>
      </c>
      <c r="K17" s="78">
        <f t="shared" si="1"/>
        <v>37987387.075657316</v>
      </c>
      <c r="L17" s="40" t="s">
        <v>52</v>
      </c>
      <c r="M17" s="70" t="s">
        <v>53</v>
      </c>
    </row>
    <row r="18" spans="2:13" ht="33.75">
      <c r="B18" s="76">
        <f t="shared" si="0"/>
        <v>1978151.9449054662</v>
      </c>
      <c r="C18" s="77">
        <v>1013229.2725902091</v>
      </c>
      <c r="D18" s="77">
        <v>0</v>
      </c>
      <c r="E18" s="77">
        <v>0</v>
      </c>
      <c r="F18" s="77">
        <v>67183.66058320279</v>
      </c>
      <c r="G18" s="77">
        <v>0</v>
      </c>
      <c r="H18" s="77">
        <v>12093.202644023615</v>
      </c>
      <c r="I18" s="77">
        <v>574574.6039884893</v>
      </c>
      <c r="J18" s="77">
        <v>83132.45567632356</v>
      </c>
      <c r="K18" s="78">
        <v>227938.7494232179</v>
      </c>
      <c r="L18" s="4" t="s">
        <v>54</v>
      </c>
      <c r="M18" s="69" t="s">
        <v>55</v>
      </c>
    </row>
    <row r="19" spans="2:13" ht="33.75">
      <c r="B19" s="76">
        <f t="shared" si="0"/>
        <v>86558703.65936527</v>
      </c>
      <c r="C19" s="77">
        <f aca="true" t="shared" si="2" ref="C19:K19">+C18+C17</f>
        <v>3368836.210746137</v>
      </c>
      <c r="D19" s="77">
        <f t="shared" si="2"/>
        <v>0</v>
      </c>
      <c r="E19" s="77">
        <f t="shared" si="2"/>
        <v>3567568.3974435055</v>
      </c>
      <c r="F19" s="77">
        <f t="shared" si="2"/>
        <v>1626125.9670905822</v>
      </c>
      <c r="G19" s="77">
        <f t="shared" si="2"/>
        <v>179543.3700602966</v>
      </c>
      <c r="H19" s="77">
        <f t="shared" si="2"/>
        <v>13920525.781949773</v>
      </c>
      <c r="I19" s="77">
        <f t="shared" si="2"/>
        <v>25133689.7132212</v>
      </c>
      <c r="J19" s="77">
        <f t="shared" si="2"/>
        <v>547088.3937732417</v>
      </c>
      <c r="K19" s="78">
        <f t="shared" si="2"/>
        <v>38215325.82508054</v>
      </c>
      <c r="L19" s="32" t="s">
        <v>56</v>
      </c>
      <c r="M19" s="70" t="s">
        <v>57</v>
      </c>
    </row>
    <row r="20" spans="2:13" ht="33.75">
      <c r="B20" s="76">
        <f t="shared" si="0"/>
        <v>2570369.204363255</v>
      </c>
      <c r="C20" s="77">
        <v>0</v>
      </c>
      <c r="D20" s="77">
        <v>2570369.204363255</v>
      </c>
      <c r="E20" s="77">
        <v>0</v>
      </c>
      <c r="F20" s="77">
        <v>0</v>
      </c>
      <c r="G20" s="77">
        <v>0</v>
      </c>
      <c r="H20" s="77">
        <v>0</v>
      </c>
      <c r="I20" s="77">
        <v>0</v>
      </c>
      <c r="J20" s="77">
        <v>0</v>
      </c>
      <c r="K20" s="78">
        <v>0</v>
      </c>
      <c r="L20" s="4" t="s">
        <v>58</v>
      </c>
      <c r="M20" s="69" t="s">
        <v>146</v>
      </c>
    </row>
    <row r="21" spans="2:13" ht="33.75">
      <c r="B21" s="76">
        <f t="shared" si="0"/>
        <v>342178.45128350396</v>
      </c>
      <c r="C21" s="77">
        <v>0</v>
      </c>
      <c r="D21" s="77">
        <v>342178.45128350396</v>
      </c>
      <c r="E21" s="77">
        <v>0</v>
      </c>
      <c r="F21" s="77">
        <v>0</v>
      </c>
      <c r="G21" s="77">
        <v>0</v>
      </c>
      <c r="H21" s="77">
        <v>0</v>
      </c>
      <c r="I21" s="77">
        <v>0</v>
      </c>
      <c r="J21" s="77">
        <v>0</v>
      </c>
      <c r="K21" s="78">
        <v>0</v>
      </c>
      <c r="L21" s="4" t="s">
        <v>59</v>
      </c>
      <c r="M21" s="69" t="s">
        <v>60</v>
      </c>
    </row>
    <row r="22" spans="2:13" ht="33.75">
      <c r="B22" s="76">
        <f t="shared" si="0"/>
        <v>25406.193190563616</v>
      </c>
      <c r="C22" s="77">
        <v>0</v>
      </c>
      <c r="D22" s="77">
        <v>20000</v>
      </c>
      <c r="E22" s="77">
        <v>114.06313326193646</v>
      </c>
      <c r="F22" s="77">
        <v>0</v>
      </c>
      <c r="G22" s="77">
        <v>0</v>
      </c>
      <c r="H22" s="77">
        <v>0</v>
      </c>
      <c r="I22" s="77">
        <v>5292.130057301676</v>
      </c>
      <c r="J22" s="77">
        <v>0</v>
      </c>
      <c r="K22" s="78">
        <v>0</v>
      </c>
      <c r="L22" s="4" t="s">
        <v>61</v>
      </c>
      <c r="M22" s="69" t="s">
        <v>62</v>
      </c>
    </row>
    <row r="23" spans="2:13" ht="33.75">
      <c r="B23" s="76">
        <f t="shared" si="0"/>
        <v>253415.7243860583</v>
      </c>
      <c r="C23" s="77">
        <v>0</v>
      </c>
      <c r="D23" s="77">
        <v>49496.80418347407</v>
      </c>
      <c r="E23" s="77">
        <v>0</v>
      </c>
      <c r="F23" s="77">
        <v>0</v>
      </c>
      <c r="G23" s="77">
        <v>0</v>
      </c>
      <c r="H23" s="77">
        <v>0</v>
      </c>
      <c r="I23" s="77">
        <v>203918.92020258424</v>
      </c>
      <c r="J23" s="77">
        <v>0</v>
      </c>
      <c r="K23" s="78">
        <v>0</v>
      </c>
      <c r="L23" s="4" t="s">
        <v>63</v>
      </c>
      <c r="M23" s="69" t="s">
        <v>64</v>
      </c>
    </row>
    <row r="24" spans="2:13" ht="33.75">
      <c r="B24" s="76">
        <f t="shared" si="0"/>
        <v>450591.10738279787</v>
      </c>
      <c r="C24" s="77">
        <v>0</v>
      </c>
      <c r="D24" s="77">
        <v>448940.1846909601</v>
      </c>
      <c r="E24" s="77">
        <v>1650.9226918377608</v>
      </c>
      <c r="F24" s="77">
        <v>0</v>
      </c>
      <c r="G24" s="77">
        <v>0</v>
      </c>
      <c r="H24" s="77">
        <v>0</v>
      </c>
      <c r="I24" s="77">
        <v>0</v>
      </c>
      <c r="J24" s="77">
        <v>0</v>
      </c>
      <c r="K24" s="78">
        <v>0</v>
      </c>
      <c r="L24" s="4" t="s">
        <v>65</v>
      </c>
      <c r="M24" s="69" t="s">
        <v>66</v>
      </c>
    </row>
    <row r="25" spans="2:13" ht="33.75">
      <c r="B25" s="76">
        <f t="shared" si="0"/>
        <v>333654.33836592134</v>
      </c>
      <c r="C25" s="77">
        <v>0</v>
      </c>
      <c r="D25" s="77">
        <v>0</v>
      </c>
      <c r="E25" s="77">
        <v>333654.33836592134</v>
      </c>
      <c r="F25" s="77">
        <v>0</v>
      </c>
      <c r="G25" s="77">
        <v>0</v>
      </c>
      <c r="H25" s="77">
        <v>0</v>
      </c>
      <c r="I25" s="77">
        <v>0</v>
      </c>
      <c r="J25" s="77">
        <v>0</v>
      </c>
      <c r="K25" s="78">
        <v>0</v>
      </c>
      <c r="L25" s="4" t="s">
        <v>67</v>
      </c>
      <c r="M25" s="69" t="s">
        <v>68</v>
      </c>
    </row>
    <row r="26" spans="2:13" ht="34.5" thickBot="1">
      <c r="B26" s="76">
        <f t="shared" si="0"/>
        <v>0</v>
      </c>
      <c r="C26" s="77">
        <v>0</v>
      </c>
      <c r="D26" s="77">
        <v>0</v>
      </c>
      <c r="E26" s="77">
        <v>0</v>
      </c>
      <c r="F26" s="77">
        <v>0</v>
      </c>
      <c r="G26" s="77">
        <v>0</v>
      </c>
      <c r="H26" s="77">
        <v>0</v>
      </c>
      <c r="I26" s="77">
        <v>0</v>
      </c>
      <c r="J26" s="77">
        <v>0</v>
      </c>
      <c r="K26" s="78">
        <v>0</v>
      </c>
      <c r="L26" s="33" t="s">
        <v>69</v>
      </c>
      <c r="M26" s="71" t="s">
        <v>70</v>
      </c>
    </row>
    <row r="27" spans="2:13" ht="32.25" customHeight="1" thickBot="1">
      <c r="B27" s="79">
        <f t="shared" si="0"/>
        <v>90534318.67833737</v>
      </c>
      <c r="C27" s="80">
        <f aca="true" t="shared" si="3" ref="C27:K27">SUM(C19:C26)</f>
        <v>3368836.210746137</v>
      </c>
      <c r="D27" s="80">
        <f t="shared" si="3"/>
        <v>3430984.644521193</v>
      </c>
      <c r="E27" s="80">
        <f t="shared" si="3"/>
        <v>3902987.7216345267</v>
      </c>
      <c r="F27" s="80">
        <f t="shared" si="3"/>
        <v>1626125.9670905822</v>
      </c>
      <c r="G27" s="80">
        <f t="shared" si="3"/>
        <v>179543.3700602966</v>
      </c>
      <c r="H27" s="80">
        <f t="shared" si="3"/>
        <v>13920525.781949773</v>
      </c>
      <c r="I27" s="80">
        <f t="shared" si="3"/>
        <v>25342900.763481084</v>
      </c>
      <c r="J27" s="80">
        <f t="shared" si="3"/>
        <v>547088.3937732417</v>
      </c>
      <c r="K27" s="81">
        <f t="shared" si="3"/>
        <v>38215325.82508054</v>
      </c>
      <c r="L27" s="34" t="s">
        <v>71</v>
      </c>
      <c r="M27" s="72" t="s">
        <v>72</v>
      </c>
    </row>
    <row r="29" spans="2:11" ht="29.25">
      <c r="B29" s="17"/>
      <c r="C29" s="17"/>
      <c r="D29" s="17"/>
      <c r="E29" s="17"/>
      <c r="F29" s="17"/>
      <c r="G29" s="17"/>
      <c r="H29" s="17"/>
      <c r="I29" s="17"/>
      <c r="J29" s="17"/>
      <c r="K29" s="17"/>
    </row>
  </sheetData>
  <sheetProtection/>
  <mergeCells count="11">
    <mergeCell ref="L6:M7"/>
    <mergeCell ref="F6:F7"/>
    <mergeCell ref="G6:G7"/>
    <mergeCell ref="H6:H7"/>
    <mergeCell ref="I6:I7"/>
    <mergeCell ref="B6:B8"/>
    <mergeCell ref="C6:C7"/>
    <mergeCell ref="D6:D7"/>
    <mergeCell ref="E6:E7"/>
    <mergeCell ref="J6:J7"/>
    <mergeCell ref="K6:K7"/>
  </mergeCells>
  <printOptions/>
  <pageMargins left="0.17" right="0.18" top="1" bottom="1" header="0.5" footer="0.5"/>
  <pageSetup horizontalDpi="600" verticalDpi="600" orientation="landscape" paperSize="9" scale="55" r:id="rId2"/>
  <headerFooter alignWithMargins="0">
    <oddFooter>&amp;L&amp;"Arial,Bold"&amp;18 59</oddFooter>
  </headerFooter>
  <drawing r:id="rId1"/>
</worksheet>
</file>

<file path=xl/worksheets/sheet8.xml><?xml version="1.0" encoding="utf-8"?>
<worksheet xmlns="http://schemas.openxmlformats.org/spreadsheetml/2006/main" xmlns:r="http://schemas.openxmlformats.org/officeDocument/2006/relationships">
  <dimension ref="C4:N35"/>
  <sheetViews>
    <sheetView zoomScalePageLayoutView="0" workbookViewId="0" topLeftCell="B1">
      <selection activeCell="N4" sqref="N4"/>
    </sheetView>
  </sheetViews>
  <sheetFormatPr defaultColWidth="9.140625" defaultRowHeight="12.75"/>
  <cols>
    <col min="3" max="12" width="15.7109375" style="0" customWidth="1"/>
    <col min="13" max="13" width="12.28125" style="0" customWidth="1"/>
    <col min="14" max="14" width="59.8515625" style="0" customWidth="1"/>
  </cols>
  <sheetData>
    <row r="4" spans="3:14" ht="27.75">
      <c r="C4" s="65" t="s">
        <v>150</v>
      </c>
      <c r="D4" s="12"/>
      <c r="E4" s="12"/>
      <c r="F4" s="12"/>
      <c r="G4" s="12"/>
      <c r="H4" s="12"/>
      <c r="I4" s="12"/>
      <c r="J4" s="12"/>
      <c r="K4" s="12"/>
      <c r="L4" s="12"/>
      <c r="M4" s="12"/>
      <c r="N4" s="95" t="s">
        <v>164</v>
      </c>
    </row>
    <row r="5" spans="4:14" ht="25.5" thickBot="1">
      <c r="D5" s="12"/>
      <c r="E5" s="12"/>
      <c r="F5" s="12"/>
      <c r="G5" s="12"/>
      <c r="H5" s="12"/>
      <c r="I5" s="12"/>
      <c r="J5" s="12"/>
      <c r="K5" s="12"/>
      <c r="L5" s="12"/>
      <c r="M5" s="12"/>
      <c r="N5" s="12"/>
    </row>
    <row r="6" spans="3:14" ht="12.75" customHeight="1">
      <c r="C6" s="162" t="s">
        <v>92</v>
      </c>
      <c r="D6" s="165" t="s">
        <v>102</v>
      </c>
      <c r="E6" s="165" t="s">
        <v>93</v>
      </c>
      <c r="F6" s="165" t="s">
        <v>94</v>
      </c>
      <c r="G6" s="165" t="s">
        <v>95</v>
      </c>
      <c r="H6" s="165" t="s">
        <v>96</v>
      </c>
      <c r="I6" s="165" t="s">
        <v>97</v>
      </c>
      <c r="J6" s="165" t="s">
        <v>98</v>
      </c>
      <c r="K6" s="165" t="s">
        <v>99</v>
      </c>
      <c r="L6" s="167" t="s">
        <v>100</v>
      </c>
      <c r="M6" s="157" t="s">
        <v>157</v>
      </c>
      <c r="N6" s="169"/>
    </row>
    <row r="7" spans="3:14" ht="117" customHeight="1">
      <c r="C7" s="163"/>
      <c r="D7" s="166"/>
      <c r="E7" s="166"/>
      <c r="F7" s="166"/>
      <c r="G7" s="166"/>
      <c r="H7" s="166"/>
      <c r="I7" s="166"/>
      <c r="J7" s="166"/>
      <c r="K7" s="166"/>
      <c r="L7" s="168"/>
      <c r="M7" s="170"/>
      <c r="N7" s="171"/>
    </row>
    <row r="8" spans="3:14" ht="30" customHeight="1" thickBot="1">
      <c r="C8" s="164"/>
      <c r="D8" s="36" t="s">
        <v>90</v>
      </c>
      <c r="E8" s="36" t="s">
        <v>88</v>
      </c>
      <c r="F8" s="36" t="s">
        <v>86</v>
      </c>
      <c r="G8" s="36" t="s">
        <v>84</v>
      </c>
      <c r="H8" s="36" t="s">
        <v>82</v>
      </c>
      <c r="I8" s="36" t="s">
        <v>80</v>
      </c>
      <c r="J8" s="36" t="s">
        <v>78</v>
      </c>
      <c r="K8" s="36" t="s">
        <v>76</v>
      </c>
      <c r="L8" s="37" t="s">
        <v>74</v>
      </c>
      <c r="M8" s="14" t="s">
        <v>101</v>
      </c>
      <c r="N8" s="57" t="s">
        <v>36</v>
      </c>
    </row>
    <row r="9" spans="3:14" ht="33.75">
      <c r="C9" s="84">
        <f>+'جدول 3'!B9/'جدول 3'!B27*100</f>
        <v>60.22763947513721</v>
      </c>
      <c r="D9" s="85">
        <f>+'جدول 3'!C9/'جدول 3'!C27*100</f>
        <v>0</v>
      </c>
      <c r="E9" s="85">
        <f>+'جدول 3'!D9/'جدول 3'!D27*100</f>
        <v>0</v>
      </c>
      <c r="F9" s="85">
        <f>+'جدول 3'!E9/'جدول 3'!E27*100</f>
        <v>0</v>
      </c>
      <c r="G9" s="85">
        <f>+'جدول 3'!F9/'جدول 3'!F27*100</f>
        <v>0</v>
      </c>
      <c r="H9" s="85">
        <f>+'جدول 3'!G9/'جدول 3'!G27*100</f>
        <v>0</v>
      </c>
      <c r="I9" s="85">
        <f>+'جدول 3'!H9/'جدول 3'!H27*100</f>
        <v>3.004969288085098</v>
      </c>
      <c r="J9" s="85">
        <f>+'جدول 3'!I9/'جدول 3'!I27*100</f>
        <v>68.31424124314638</v>
      </c>
      <c r="K9" s="85">
        <f>+'جدول 3'!J9/'جدول 3'!J27*100</f>
        <v>0.04678713264365351</v>
      </c>
      <c r="L9" s="86">
        <f>+'جدول 3'!K9/'جدول 3'!K27*100</f>
        <v>96.28416977587707</v>
      </c>
      <c r="M9" s="38" t="s">
        <v>37</v>
      </c>
      <c r="N9" s="68" t="s">
        <v>38</v>
      </c>
    </row>
    <row r="10" spans="3:14" ht="33.75">
      <c r="C10" s="87">
        <f>+'جدول 3'!B10/'جدول 3'!B27*100</f>
        <v>1.4857257022057764</v>
      </c>
      <c r="D10" s="88">
        <f>+'جدول 3'!C10/'جدول 3'!C27*100</f>
        <v>0</v>
      </c>
      <c r="E10" s="88">
        <f>+'جدول 3'!D10/'جدول 3'!D27*100</f>
        <v>0</v>
      </c>
      <c r="F10" s="88">
        <f>+'جدول 3'!E10/'جدول 3'!E27*100</f>
        <v>11.930233280036836</v>
      </c>
      <c r="G10" s="88">
        <f>+'جدول 3'!F10/'جدول 3'!F27*100</f>
        <v>0</v>
      </c>
      <c r="H10" s="88">
        <f>+'جدول 3'!G10/'جدول 3'!G27*100</f>
        <v>0</v>
      </c>
      <c r="I10" s="88">
        <f>+'جدول 3'!H10/'جدول 3'!H27*100</f>
        <v>0</v>
      </c>
      <c r="J10" s="88">
        <f>+'جدول 3'!I10/'جدول 3'!I27*100</f>
        <v>3.1400219541974534</v>
      </c>
      <c r="K10" s="88">
        <f>+'جدول 3'!J10/'جدول 3'!J27*100</f>
        <v>0.06041811675445689</v>
      </c>
      <c r="L10" s="89">
        <f>+'جدول 3'!K10/'جدول 3'!K27*100</f>
        <v>0.218113837134329</v>
      </c>
      <c r="M10" s="39" t="s">
        <v>39</v>
      </c>
      <c r="N10" s="69" t="s">
        <v>40</v>
      </c>
    </row>
    <row r="11" spans="3:14" ht="33.75">
      <c r="C11" s="87">
        <f>+'جدول 3'!B11/'جدول 3'!B27*100</f>
        <v>0.5603067699419222</v>
      </c>
      <c r="D11" s="88">
        <f>+'جدول 3'!C11/'جدول 3'!C27*100</f>
        <v>0</v>
      </c>
      <c r="E11" s="88">
        <f>+'جدول 3'!D11/'جدول 3'!D27*100</f>
        <v>0</v>
      </c>
      <c r="F11" s="88">
        <f>+'جدول 3'!E11/'جدول 3'!E27*100</f>
        <v>0.316530074274015</v>
      </c>
      <c r="G11" s="88">
        <f>+'جدول 3'!F11/'جدول 3'!F27*100</f>
        <v>0</v>
      </c>
      <c r="H11" s="88">
        <f>+'جدول 3'!G11/'جدول 3'!G27*100</f>
        <v>0</v>
      </c>
      <c r="I11" s="88">
        <f>+'جدول 3'!H11/'جدول 3'!H27*100</f>
        <v>0</v>
      </c>
      <c r="J11" s="88">
        <f>+'جدول 3'!I11/'جدول 3'!I27*100</f>
        <v>0.12447807934771106</v>
      </c>
      <c r="K11" s="88">
        <f>+'جدول 3'!J11/'جدول 3'!J27*100</f>
        <v>84.6973607727463</v>
      </c>
      <c r="L11" s="89">
        <f>+'جدول 3'!K11/'جدول 3'!K27*100</f>
        <v>0</v>
      </c>
      <c r="M11" s="39" t="s">
        <v>41</v>
      </c>
      <c r="N11" s="69" t="s">
        <v>42</v>
      </c>
    </row>
    <row r="12" spans="3:14" ht="33.75">
      <c r="C12" s="87">
        <f>+'جدول 3'!B12/'جدول 3'!B27*100</f>
        <v>6.829126425269054</v>
      </c>
      <c r="D12" s="88">
        <f>+'جدول 3'!C12/'جدول 3'!C27*100</f>
        <v>0</v>
      </c>
      <c r="E12" s="88">
        <f>+'جدول 3'!D12/'جدول 3'!D27*100</f>
        <v>0</v>
      </c>
      <c r="F12" s="88">
        <f>+'جدول 3'!E12/'جدول 3'!E27*100</f>
        <v>0</v>
      </c>
      <c r="G12" s="88">
        <f>+'جدول 3'!F12/'جدول 3'!F27*100</f>
        <v>0</v>
      </c>
      <c r="H12" s="88">
        <f>+'جدول 3'!G12/'جدول 3'!G27*100</f>
        <v>0</v>
      </c>
      <c r="I12" s="88">
        <f>+'جدول 3'!H12/'جدول 3'!H27*100</f>
        <v>0</v>
      </c>
      <c r="J12" s="88">
        <f>+'جدول 3'!I12/'جدول 3'!I27*100</f>
        <v>20.021299707764665</v>
      </c>
      <c r="K12" s="88">
        <f>+'جدول 3'!J12/'جدول 3'!J27*100</f>
        <v>0</v>
      </c>
      <c r="L12" s="89">
        <f>+'جدول 3'!K12/'جدول 3'!K27*100</f>
        <v>2.9012573891861333</v>
      </c>
      <c r="M12" s="39" t="s">
        <v>43</v>
      </c>
      <c r="N12" s="69" t="s">
        <v>44</v>
      </c>
    </row>
    <row r="13" spans="3:14" ht="28.5" customHeight="1">
      <c r="C13" s="87">
        <f>+'جدول 3'!B13/'جدول 3'!B27*100</f>
        <v>16.11144427684437</v>
      </c>
      <c r="D13" s="88">
        <f>+'جدول 3'!C13/'جدول 3'!C27*100</f>
        <v>0</v>
      </c>
      <c r="E13" s="88">
        <f>+'جدول 3'!D13/'جدول 3'!D27*100</f>
        <v>0</v>
      </c>
      <c r="F13" s="88">
        <f>+'جدول 3'!E13/'جدول 3'!E27*100</f>
        <v>0</v>
      </c>
      <c r="G13" s="88">
        <f>+'جدول 3'!F13/'جدول 3'!F27*100</f>
        <v>3.060965922834151</v>
      </c>
      <c r="H13" s="88">
        <f>+'جدول 3'!G13/'جدول 3'!G27*100</f>
        <v>0</v>
      </c>
      <c r="I13" s="88">
        <f>+'جدول 3'!H13/'جدول 3'!H27*100</f>
        <v>96.90815753748564</v>
      </c>
      <c r="J13" s="88">
        <f>+'جدول 3'!I13/'جدول 3'!I27*100</f>
        <v>4.129306658753975</v>
      </c>
      <c r="K13" s="88">
        <f>+'جدول 3'!J13/'جدول 3'!J27*100</f>
        <v>0</v>
      </c>
      <c r="L13" s="89">
        <f>+'جدول 3'!K13/'جدول 3'!K27*100</f>
        <v>0</v>
      </c>
      <c r="M13" s="39" t="s">
        <v>45</v>
      </c>
      <c r="N13" s="69" t="s">
        <v>46</v>
      </c>
    </row>
    <row r="14" spans="3:14" ht="30.75" customHeight="1">
      <c r="C14" s="87">
        <f>+'جدول 3'!B14/'جدول 3'!B27*100</f>
        <v>4.119139614767565</v>
      </c>
      <c r="D14" s="88">
        <f>+'جدول 3'!C14/'جدول 3'!C27*100</f>
        <v>5.07734564685518</v>
      </c>
      <c r="E14" s="88">
        <f>+'جدول 3'!D14/'جدول 3'!D27*100</f>
        <v>0</v>
      </c>
      <c r="F14" s="88">
        <f>+'جدول 3'!E14/'جدول 3'!E27*100</f>
        <v>78.94026184988398</v>
      </c>
      <c r="G14" s="88">
        <f>+'جدول 3'!F14/'جدول 3'!F27*100</f>
        <v>8.088379863609</v>
      </c>
      <c r="H14" s="88">
        <f>+'جدول 3'!G14/'جدول 3'!G27*100</f>
        <v>100</v>
      </c>
      <c r="I14" s="88">
        <f>+'جدول 3'!H14/'جدول 3'!H27*100</f>
        <v>0</v>
      </c>
      <c r="J14" s="88">
        <f>+'جدول 3'!I14/'جدول 3'!I27*100</f>
        <v>0.6553637475318258</v>
      </c>
      <c r="K14" s="88">
        <f>+'جدول 3'!J14/'جدول 3'!J27*100</f>
        <v>0</v>
      </c>
      <c r="L14" s="89">
        <f>+'جدول 3'!K14/'جدول 3'!K27*100</f>
        <v>0</v>
      </c>
      <c r="M14" s="39" t="s">
        <v>47</v>
      </c>
      <c r="N14" s="69" t="s">
        <v>48</v>
      </c>
    </row>
    <row r="15" spans="3:14" ht="33.75">
      <c r="C15" s="87">
        <f>+'جدول 3'!B15/'جدول 3'!B27*100</f>
        <v>1.5628591060429156</v>
      </c>
      <c r="D15" s="88">
        <f>+'جدول 3'!C15/'جدول 3'!C27*100</f>
        <v>0.8529338396845344</v>
      </c>
      <c r="E15" s="88">
        <f>+'جدول 3'!D15/'جدول 3'!D27*100</f>
        <v>0</v>
      </c>
      <c r="F15" s="88">
        <f>+'جدول 3'!E15/'جدول 3'!E27*100</f>
        <v>0.2190629489456697</v>
      </c>
      <c r="G15" s="88">
        <f>+'جدول 3'!F15/'جدول 3'!F27*100</f>
        <v>84.71913784011096</v>
      </c>
      <c r="H15" s="88">
        <f>+'جدول 3'!G15/'جدول 3'!G27*100</f>
        <v>0</v>
      </c>
      <c r="I15" s="88">
        <f>+'جدول 3'!H15/'جدول 3'!H27*100</f>
        <v>0</v>
      </c>
      <c r="J15" s="88">
        <f>+'جدول 3'!I15/'جدول 3'!I27*100</f>
        <v>0</v>
      </c>
      <c r="K15" s="88">
        <f>+'جدول 3'!J15/'جدول 3'!J27*100</f>
        <v>0</v>
      </c>
      <c r="L15" s="89">
        <f>+'جدول 3'!K15/'جدول 3'!K27*100</f>
        <v>0</v>
      </c>
      <c r="M15" s="39" t="s">
        <v>49</v>
      </c>
      <c r="N15" s="69" t="s">
        <v>50</v>
      </c>
    </row>
    <row r="16" spans="3:14" ht="26.25" customHeight="1">
      <c r="C16" s="87">
        <f>+'جدول 3'!B16/'جدول 3'!B27*100</f>
        <v>2.527504397370324</v>
      </c>
      <c r="D16" s="88">
        <f>+'جدول 3'!C16/'جدول 3'!C27*100</f>
        <v>63.993183418598164</v>
      </c>
      <c r="E16" s="88">
        <f>+'جدول 3'!D16/'جدول 3'!D27*100</f>
        <v>0</v>
      </c>
      <c r="F16" s="88">
        <f>+'جدول 3'!E16/'جدول 3'!E27*100</f>
        <v>0</v>
      </c>
      <c r="G16" s="88">
        <f>+'جدول 3'!F16/'جدول 3'!F27*100</f>
        <v>0</v>
      </c>
      <c r="H16" s="88">
        <f>+'جدول 3'!G16/'جدول 3'!G27*100</f>
        <v>0</v>
      </c>
      <c r="I16" s="88">
        <f>+'جدول 3'!H16/'جدول 3'!H27*100</f>
        <v>0</v>
      </c>
      <c r="J16" s="88">
        <f>+'جدول 3'!I16/'جدول 3'!I27*100</f>
        <v>0.5225658717811303</v>
      </c>
      <c r="K16" s="88">
        <f>+'جدول 3'!J16/'جدول 3'!J27*100</f>
        <v>0</v>
      </c>
      <c r="L16" s="89">
        <f>+'جدول 3'!K16/'جدول 3'!K27*100</f>
        <v>0</v>
      </c>
      <c r="M16" s="4" t="s">
        <v>51</v>
      </c>
      <c r="N16" s="69" t="s">
        <v>73</v>
      </c>
    </row>
    <row r="17" spans="3:14" ht="33.75">
      <c r="C17" s="87">
        <f>+'جدول 3'!B17/'جدول 3'!B27*100</f>
        <v>93.42374576757913</v>
      </c>
      <c r="D17" s="88">
        <f>+'جدول 3'!C17/'جدول 3'!C27*100</f>
        <v>69.92346290513788</v>
      </c>
      <c r="E17" s="88">
        <f>+'جدول 3'!D17/'جدول 3'!D27*100</f>
        <v>0</v>
      </c>
      <c r="F17" s="88">
        <f>+'جدول 3'!E17/'جدول 3'!E27*100</f>
        <v>91.4060881531405</v>
      </c>
      <c r="G17" s="88">
        <f>+'جدول 3'!F17/'جدول 3'!F27*100</f>
        <v>95.86848362655411</v>
      </c>
      <c r="H17" s="88">
        <f>+'جدول 3'!G17/'جدول 3'!G27*100</f>
        <v>100</v>
      </c>
      <c r="I17" s="88">
        <f>+'جدول 3'!H17/'جدول 3'!H27*100</f>
        <v>99.91312682557073</v>
      </c>
      <c r="J17" s="88">
        <f>+'جدول 3'!I17/'جدول 3'!I27*100</f>
        <v>96.90727726252314</v>
      </c>
      <c r="K17" s="88">
        <f>+'جدول 3'!J17/'جدول 3'!J27*100</f>
        <v>84.8045660221444</v>
      </c>
      <c r="L17" s="89">
        <f>+'جدول 3'!K17/'جدول 3'!K27*100</f>
        <v>99.40354100219754</v>
      </c>
      <c r="M17" s="40" t="s">
        <v>52</v>
      </c>
      <c r="N17" s="70" t="s">
        <v>53</v>
      </c>
    </row>
    <row r="18" spans="3:14" ht="36.75" customHeight="1">
      <c r="C18" s="87">
        <f>+'جدول 3'!B18/'جدول 3'!B27*100</f>
        <v>2.1849746856037138</v>
      </c>
      <c r="D18" s="88">
        <f>+'جدول 3'!C18/'جدول 3'!C27*100</f>
        <v>30.076537094862115</v>
      </c>
      <c r="E18" s="88">
        <f>+'جدول 3'!D18/'جدول 3'!D27*100</f>
        <v>0</v>
      </c>
      <c r="F18" s="88">
        <f>+'جدول 3'!E18/'جدول 3'!E27*100</f>
        <v>0</v>
      </c>
      <c r="G18" s="88">
        <f>+'جدول 3'!F18/'جدول 3'!F27*100</f>
        <v>4.131516373445893</v>
      </c>
      <c r="H18" s="88">
        <f>+'جدول 3'!G18/'جدول 3'!G27*100</f>
        <v>0</v>
      </c>
      <c r="I18" s="88">
        <f>+'جدول 3'!H18/'جدول 3'!H27*100</f>
        <v>0.086873174429262</v>
      </c>
      <c r="J18" s="88">
        <f>+'جدول 3'!I18/'جدول 3'!I27*100</f>
        <v>2.267201412146342</v>
      </c>
      <c r="K18" s="88">
        <f>+'جدول 3'!J18/'جدول 3'!J27*100</f>
        <v>15.195433977855592</v>
      </c>
      <c r="L18" s="89">
        <f>+'جدول 3'!K18/'جدول 3'!K27*100</f>
        <v>0.5964589978024545</v>
      </c>
      <c r="M18" s="4" t="s">
        <v>54</v>
      </c>
      <c r="N18" s="69" t="s">
        <v>55</v>
      </c>
    </row>
    <row r="19" spans="3:14" ht="33.75">
      <c r="C19" s="87">
        <f>+'جدول 3'!B19/'جدول 3'!B27*100</f>
        <v>95.60872045318284</v>
      </c>
      <c r="D19" s="88">
        <f>+'جدول 3'!C19/'جدول 3'!C27*100</f>
        <v>100</v>
      </c>
      <c r="E19" s="88">
        <f>+'جدول 3'!D19/'جدول 3'!D27*100</f>
        <v>0</v>
      </c>
      <c r="F19" s="88">
        <f>+'جدول 3'!E19/'جدول 3'!E27*100</f>
        <v>91.4060881531405</v>
      </c>
      <c r="G19" s="88">
        <f>+'جدول 3'!F19/'جدول 3'!F27*100</f>
        <v>100</v>
      </c>
      <c r="H19" s="88">
        <f>+'جدول 3'!G19/'جدول 3'!G27*100</f>
        <v>100</v>
      </c>
      <c r="I19" s="88">
        <f>+'جدول 3'!H19/'جدول 3'!H27*100</f>
        <v>100</v>
      </c>
      <c r="J19" s="88">
        <f>+'جدول 3'!I19/'جدول 3'!I27*100</f>
        <v>99.1744786746695</v>
      </c>
      <c r="K19" s="88">
        <f>+'جدول 3'!J19/'جدول 3'!J27*100</f>
        <v>100</v>
      </c>
      <c r="L19" s="89">
        <f>+'جدول 3'!K19/'جدول 3'!K27*100</f>
        <v>100</v>
      </c>
      <c r="M19" s="32" t="s">
        <v>56</v>
      </c>
      <c r="N19" s="70" t="s">
        <v>57</v>
      </c>
    </row>
    <row r="20" spans="3:14" ht="33.75">
      <c r="C20" s="87">
        <f>+'جدول 3'!B20/'جدول 3'!B27*100</f>
        <v>2.8391103416767423</v>
      </c>
      <c r="D20" s="88">
        <f>+'جدول 3'!C20/'جدول 3'!C27*100</f>
        <v>0</v>
      </c>
      <c r="E20" s="88">
        <f>+'جدول 3'!D20/'جدول 3'!D27*100</f>
        <v>74.9163715572956</v>
      </c>
      <c r="F20" s="88">
        <f>+'جدول 3'!E20/'جدول 3'!E27*100</f>
        <v>0</v>
      </c>
      <c r="G20" s="88">
        <f>+'جدول 3'!F20/'جدول 3'!F27*100</f>
        <v>0</v>
      </c>
      <c r="H20" s="88">
        <f>+'جدول 3'!G20/'جدول 3'!G27*100</f>
        <v>0</v>
      </c>
      <c r="I20" s="88">
        <f>+'جدول 3'!H20/'جدول 3'!H27*100</f>
        <v>0</v>
      </c>
      <c r="J20" s="88">
        <f>+'جدول 3'!I20/'جدول 3'!I27*100</f>
        <v>0</v>
      </c>
      <c r="K20" s="88">
        <f>+'جدول 3'!J20/'جدول 3'!J27*100</f>
        <v>0</v>
      </c>
      <c r="L20" s="89">
        <f>+'جدول 3'!K20/'جدول 3'!K27*100</f>
        <v>0</v>
      </c>
      <c r="M20" s="4" t="s">
        <v>58</v>
      </c>
      <c r="N20" s="69" t="s">
        <v>146</v>
      </c>
    </row>
    <row r="21" spans="3:14" ht="32.25" customHeight="1">
      <c r="C21" s="87">
        <f>+'جدول 3'!B21/'جدول 3'!B27*100</f>
        <v>0.3779544114086086</v>
      </c>
      <c r="D21" s="88">
        <f>+'جدول 3'!C21/'جدول 3'!C27*100</f>
        <v>0</v>
      </c>
      <c r="E21" s="88">
        <f>+'جدول 3'!D21/'جدول 3'!D27*100</f>
        <v>9.973185156334509</v>
      </c>
      <c r="F21" s="88">
        <f>+'جدول 3'!E21/'جدول 3'!E27*100</f>
        <v>0</v>
      </c>
      <c r="G21" s="88">
        <f>+'جدول 3'!F21/'جدول 3'!F27*100</f>
        <v>0</v>
      </c>
      <c r="H21" s="88">
        <f>+'جدول 3'!G21/'جدول 3'!G27*100</f>
        <v>0</v>
      </c>
      <c r="I21" s="88">
        <f>+'جدول 3'!H21/'جدول 3'!H27*100</f>
        <v>0</v>
      </c>
      <c r="J21" s="88">
        <f>+'جدول 3'!I21/'جدول 3'!I27*100</f>
        <v>0</v>
      </c>
      <c r="K21" s="88">
        <f>+'جدول 3'!J21/'جدول 3'!J27*100</f>
        <v>0</v>
      </c>
      <c r="L21" s="89">
        <f>+'جدول 3'!K21/'جدول 3'!K27*100</f>
        <v>0</v>
      </c>
      <c r="M21" s="4" t="s">
        <v>59</v>
      </c>
      <c r="N21" s="69" t="s">
        <v>60</v>
      </c>
    </row>
    <row r="22" spans="3:14" ht="34.5" customHeight="1">
      <c r="C22" s="87">
        <f>+'جدول 3'!B22/'جدول 3'!B27*100</f>
        <v>0.028062500012652872</v>
      </c>
      <c r="D22" s="88">
        <f>+'جدول 3'!C22/'جدول 3'!C27*100</f>
        <v>0</v>
      </c>
      <c r="E22" s="88">
        <f>+'جدول 3'!D22/'جدول 3'!D27*100</f>
        <v>0.5829230402396941</v>
      </c>
      <c r="F22" s="88">
        <f>+'جدول 3'!E22/'جدول 3'!E27*100</f>
        <v>0.0029224568816775096</v>
      </c>
      <c r="G22" s="88">
        <f>+'جدول 3'!F22/'جدول 3'!F27*100</f>
        <v>0</v>
      </c>
      <c r="H22" s="88">
        <f>+'جدول 3'!G22/'جدول 3'!G27*100</f>
        <v>0</v>
      </c>
      <c r="I22" s="88">
        <f>+'جدول 3'!H22/'جدول 3'!H27*100</f>
        <v>0</v>
      </c>
      <c r="J22" s="88">
        <f>+'جدول 3'!I22/'جدول 3'!I27*100</f>
        <v>0.020882100698305196</v>
      </c>
      <c r="K22" s="88">
        <f>+'جدول 3'!J22/'جدول 3'!J27*100</f>
        <v>0</v>
      </c>
      <c r="L22" s="89">
        <f>+'جدول 3'!K22/'جدول 3'!K27*100</f>
        <v>0</v>
      </c>
      <c r="M22" s="4" t="s">
        <v>61</v>
      </c>
      <c r="N22" s="69" t="s">
        <v>62</v>
      </c>
    </row>
    <row r="23" spans="3:14" ht="30" customHeight="1">
      <c r="C23" s="87">
        <f>+'جدول 3'!B23/'جدول 3'!B27*100</f>
        <v>0.2799112293388192</v>
      </c>
      <c r="D23" s="88">
        <f>+'جدول 3'!C23/'جدول 3'!C27*100</f>
        <v>0</v>
      </c>
      <c r="E23" s="88">
        <f>+'جدول 3'!D23/'جدول 3'!D27*100</f>
        <v>1.4426413788389758</v>
      </c>
      <c r="F23" s="88">
        <f>+'جدول 3'!E23/'جدول 3'!E27*100</f>
        <v>0</v>
      </c>
      <c r="G23" s="88">
        <f>+'جدول 3'!F23/'جدول 3'!F27*100</f>
        <v>0</v>
      </c>
      <c r="H23" s="88">
        <f>+'جدول 3'!G23/'جدول 3'!G27*100</f>
        <v>0</v>
      </c>
      <c r="I23" s="88">
        <f>+'جدول 3'!H23/'جدول 3'!H27*100</f>
        <v>0</v>
      </c>
      <c r="J23" s="88">
        <f>+'جدول 3'!I23/'جدول 3'!I27*100</f>
        <v>0.8046392246322085</v>
      </c>
      <c r="K23" s="88">
        <f>+'جدول 3'!J23/'جدول 3'!J27*100</f>
        <v>0</v>
      </c>
      <c r="L23" s="89">
        <f>+'جدول 3'!K23/'جدول 3'!K27*100</f>
        <v>0</v>
      </c>
      <c r="M23" s="4" t="s">
        <v>63</v>
      </c>
      <c r="N23" s="69" t="s">
        <v>64</v>
      </c>
    </row>
    <row r="24" spans="3:14" ht="36.75" customHeight="1">
      <c r="C24" s="87">
        <f>+'جدول 3'!B24/'جدول 3'!B27*100</f>
        <v>0.4977019918642335</v>
      </c>
      <c r="D24" s="88">
        <f>+'جدول 3'!C24/'جدول 3'!C27*100</f>
        <v>0</v>
      </c>
      <c r="E24" s="88">
        <f>+'جدول 3'!D24/'جدول 3'!D27*100</f>
        <v>13.084878867291211</v>
      </c>
      <c r="F24" s="88">
        <f>+'جدول 3'!E24/'جدول 3'!E27*100</f>
        <v>0.04229894659126351</v>
      </c>
      <c r="G24" s="88">
        <f>+'جدول 3'!F24/'جدول 3'!F27*100</f>
        <v>0</v>
      </c>
      <c r="H24" s="88">
        <f>+'جدول 3'!G24/'جدول 3'!G27*100</f>
        <v>0</v>
      </c>
      <c r="I24" s="88">
        <f>+'جدول 3'!H24/'جدول 3'!H27*100</f>
        <v>0</v>
      </c>
      <c r="J24" s="88">
        <f>+'جدول 3'!I24/'جدول 3'!I27*100</f>
        <v>0</v>
      </c>
      <c r="K24" s="88">
        <f>+'جدول 3'!J24/'جدول 3'!J27*100</f>
        <v>0</v>
      </c>
      <c r="L24" s="89">
        <f>+'جدول 3'!K24/'جدول 3'!K27*100</f>
        <v>0</v>
      </c>
      <c r="M24" s="4" t="s">
        <v>65</v>
      </c>
      <c r="N24" s="69" t="s">
        <v>66</v>
      </c>
    </row>
    <row r="25" spans="3:14" ht="33.75" customHeight="1">
      <c r="C25" s="87">
        <f>+'جدول 3'!B25/'جدول 3'!B27*100</f>
        <v>0.3685390725161072</v>
      </c>
      <c r="D25" s="88">
        <f>+'جدول 3'!C25/'جدول 3'!C27*100</f>
        <v>0</v>
      </c>
      <c r="E25" s="88">
        <f>+'جدول 3'!D25/'جدول 3'!D27*100</f>
        <v>0</v>
      </c>
      <c r="F25" s="88">
        <f>+'جدول 3'!E25/'جدول 3'!E27*100</f>
        <v>8.548690443386553</v>
      </c>
      <c r="G25" s="88">
        <f>+'جدول 3'!F25/'جدول 3'!F27*100</f>
        <v>0</v>
      </c>
      <c r="H25" s="88">
        <f>+'جدول 3'!G25/'جدول 3'!G27*100</f>
        <v>0</v>
      </c>
      <c r="I25" s="88">
        <f>+'جدول 3'!H25/'جدول 3'!H27*100</f>
        <v>0</v>
      </c>
      <c r="J25" s="88">
        <f>+'جدول 3'!I25/'جدول 3'!I27*100</f>
        <v>0</v>
      </c>
      <c r="K25" s="88">
        <f>+'جدول 3'!J25/'جدول 3'!J27*100</f>
        <v>0</v>
      </c>
      <c r="L25" s="89">
        <f>+'جدول 3'!K25/'جدول 3'!K27*100</f>
        <v>0</v>
      </c>
      <c r="M25" s="4" t="s">
        <v>67</v>
      </c>
      <c r="N25" s="69" t="s">
        <v>68</v>
      </c>
    </row>
    <row r="26" spans="3:14" ht="30" customHeight="1" thickBot="1">
      <c r="C26" s="87">
        <f>+'جدول 3'!B26/'جدول 3'!B27*100</f>
        <v>0</v>
      </c>
      <c r="D26" s="88">
        <f>+'جدول 3'!C26/'جدول 3'!C27*100</f>
        <v>0</v>
      </c>
      <c r="E26" s="88">
        <f>+'جدول 3'!D26/'جدول 3'!D27*100</f>
        <v>0</v>
      </c>
      <c r="F26" s="88">
        <f>+'جدول 3'!E26/'جدول 3'!E27*100</f>
        <v>0</v>
      </c>
      <c r="G26" s="88">
        <f>+'جدول 3'!F26/'جدول 3'!F27*100</f>
        <v>0</v>
      </c>
      <c r="H26" s="88">
        <f>+'جدول 3'!G26/'جدول 3'!G27*100</f>
        <v>0</v>
      </c>
      <c r="I26" s="88">
        <f>+'جدول 3'!H26/'جدول 3'!H27*100</f>
        <v>0</v>
      </c>
      <c r="J26" s="88">
        <f>+'جدول 3'!I26/'جدول 3'!I27*100</f>
        <v>0</v>
      </c>
      <c r="K26" s="88">
        <f>+'جدول 3'!J26/'جدول 3'!J27*100</f>
        <v>0</v>
      </c>
      <c r="L26" s="89">
        <f>+'جدول 3'!K26/'جدول 3'!K27*100</f>
        <v>0</v>
      </c>
      <c r="M26" s="33" t="s">
        <v>69</v>
      </c>
      <c r="N26" s="71" t="s">
        <v>70</v>
      </c>
    </row>
    <row r="27" spans="3:14" ht="31.5" customHeight="1" thickBot="1">
      <c r="C27" s="79">
        <f aca="true" t="shared" si="0" ref="C27:L27">SUM(C19:C26)</f>
        <v>100.00000000000001</v>
      </c>
      <c r="D27" s="80">
        <f t="shared" si="0"/>
        <v>100</v>
      </c>
      <c r="E27" s="80">
        <f t="shared" si="0"/>
        <v>99.99999999999999</v>
      </c>
      <c r="F27" s="80">
        <f t="shared" si="0"/>
        <v>99.99999999999999</v>
      </c>
      <c r="G27" s="80">
        <f t="shared" si="0"/>
        <v>100</v>
      </c>
      <c r="H27" s="80">
        <f t="shared" si="0"/>
        <v>100</v>
      </c>
      <c r="I27" s="80">
        <f t="shared" si="0"/>
        <v>100</v>
      </c>
      <c r="J27" s="80">
        <f t="shared" si="0"/>
        <v>100.00000000000001</v>
      </c>
      <c r="K27" s="80">
        <f t="shared" si="0"/>
        <v>100</v>
      </c>
      <c r="L27" s="81">
        <f t="shared" si="0"/>
        <v>100</v>
      </c>
      <c r="M27" s="34" t="s">
        <v>71</v>
      </c>
      <c r="N27" s="72" t="s">
        <v>72</v>
      </c>
    </row>
    <row r="28" ht="27">
      <c r="C28" s="41"/>
    </row>
    <row r="29" ht="27">
      <c r="C29" s="41"/>
    </row>
    <row r="30" ht="27">
      <c r="C30" s="41"/>
    </row>
    <row r="31" ht="27">
      <c r="C31" s="41"/>
    </row>
    <row r="32" ht="27">
      <c r="C32" s="41"/>
    </row>
    <row r="33" ht="27">
      <c r="C33" s="41"/>
    </row>
    <row r="34" ht="27">
      <c r="C34" s="41"/>
    </row>
    <row r="35" ht="12.75">
      <c r="C35" s="42"/>
    </row>
  </sheetData>
  <sheetProtection/>
  <mergeCells count="11">
    <mergeCell ref="M6:N7"/>
    <mergeCell ref="G6:G7"/>
    <mergeCell ref="H6:H7"/>
    <mergeCell ref="I6:I7"/>
    <mergeCell ref="J6:J7"/>
    <mergeCell ref="C6:C8"/>
    <mergeCell ref="D6:D7"/>
    <mergeCell ref="E6:E7"/>
    <mergeCell ref="F6:F7"/>
    <mergeCell ref="K6:K7"/>
    <mergeCell ref="L6:L7"/>
  </mergeCells>
  <printOptions/>
  <pageMargins left="0.75" right="0.75" top="1" bottom="1" header="0.5" footer="0.5"/>
  <pageSetup horizontalDpi="600" verticalDpi="600" orientation="portrait" paperSize="9" r:id="rId2"/>
  <headerFooter alignWithMargins="0">
    <oddFooter>&amp;L&amp;"Arial,Bold"&amp;18 60</oddFooter>
  </headerFooter>
  <drawing r:id="rId1"/>
</worksheet>
</file>

<file path=xl/worksheets/sheet9.xml><?xml version="1.0" encoding="utf-8"?>
<worksheet xmlns="http://schemas.openxmlformats.org/spreadsheetml/2006/main" xmlns:r="http://schemas.openxmlformats.org/officeDocument/2006/relationships">
  <dimension ref="C4:P27"/>
  <sheetViews>
    <sheetView zoomScalePageLayoutView="0" workbookViewId="0" topLeftCell="C1">
      <selection activeCell="N4" sqref="N4"/>
    </sheetView>
  </sheetViews>
  <sheetFormatPr defaultColWidth="9.140625" defaultRowHeight="12.75"/>
  <cols>
    <col min="3" max="12" width="15.7109375" style="0" customWidth="1"/>
    <col min="13" max="13" width="12.140625" style="0" customWidth="1"/>
    <col min="14" max="14" width="59.00390625" style="0" customWidth="1"/>
  </cols>
  <sheetData>
    <row r="4" spans="3:14" ht="27.75">
      <c r="C4" s="65" t="s">
        <v>150</v>
      </c>
      <c r="D4" s="12"/>
      <c r="E4" s="12"/>
      <c r="F4" s="12"/>
      <c r="G4" s="12"/>
      <c r="H4" s="12"/>
      <c r="I4" s="12"/>
      <c r="J4" s="12"/>
      <c r="K4" s="12"/>
      <c r="L4" s="12"/>
      <c r="M4" s="12"/>
      <c r="N4" s="95" t="s">
        <v>153</v>
      </c>
    </row>
    <row r="5" spans="3:14" ht="25.5" thickBot="1">
      <c r="C5" s="13"/>
      <c r="D5" s="12"/>
      <c r="E5" s="12"/>
      <c r="F5" s="12"/>
      <c r="G5" s="12"/>
      <c r="H5" s="12"/>
      <c r="I5" s="12"/>
      <c r="J5" s="12"/>
      <c r="K5" s="12"/>
      <c r="L5" s="12"/>
      <c r="M5" s="12"/>
      <c r="N5" s="12"/>
    </row>
    <row r="6" spans="3:14" ht="12.75" customHeight="1">
      <c r="C6" s="162" t="s">
        <v>92</v>
      </c>
      <c r="D6" s="165" t="s">
        <v>102</v>
      </c>
      <c r="E6" s="165" t="s">
        <v>93</v>
      </c>
      <c r="F6" s="165" t="s">
        <v>94</v>
      </c>
      <c r="G6" s="165" t="s">
        <v>95</v>
      </c>
      <c r="H6" s="165" t="s">
        <v>96</v>
      </c>
      <c r="I6" s="165" t="s">
        <v>97</v>
      </c>
      <c r="J6" s="165" t="s">
        <v>98</v>
      </c>
      <c r="K6" s="165" t="s">
        <v>99</v>
      </c>
      <c r="L6" s="167" t="s">
        <v>100</v>
      </c>
      <c r="M6" s="157" t="s">
        <v>157</v>
      </c>
      <c r="N6" s="169"/>
    </row>
    <row r="7" spans="3:16" ht="109.5" customHeight="1">
      <c r="C7" s="163"/>
      <c r="D7" s="166"/>
      <c r="E7" s="166"/>
      <c r="F7" s="166"/>
      <c r="G7" s="166"/>
      <c r="H7" s="166"/>
      <c r="I7" s="166"/>
      <c r="J7" s="166"/>
      <c r="K7" s="166"/>
      <c r="L7" s="168"/>
      <c r="M7" s="170"/>
      <c r="N7" s="171"/>
      <c r="P7" s="42"/>
    </row>
    <row r="8" spans="3:14" ht="24.75" customHeight="1" thickBot="1">
      <c r="C8" s="164"/>
      <c r="D8" s="36" t="s">
        <v>90</v>
      </c>
      <c r="E8" s="36" t="s">
        <v>88</v>
      </c>
      <c r="F8" s="36" t="s">
        <v>86</v>
      </c>
      <c r="G8" s="36" t="s">
        <v>84</v>
      </c>
      <c r="H8" s="36" t="s">
        <v>82</v>
      </c>
      <c r="I8" s="36" t="s">
        <v>80</v>
      </c>
      <c r="J8" s="36" t="s">
        <v>78</v>
      </c>
      <c r="K8" s="36" t="s">
        <v>76</v>
      </c>
      <c r="L8" s="37" t="s">
        <v>74</v>
      </c>
      <c r="M8" s="14" t="s">
        <v>101</v>
      </c>
      <c r="N8" s="57" t="s">
        <v>36</v>
      </c>
    </row>
    <row r="9" spans="3:14" ht="33.75">
      <c r="C9" s="93">
        <f>SUM(D9:L9)</f>
        <v>100</v>
      </c>
      <c r="D9" s="85">
        <f>+'جدول 3'!C9/'جدول 3'!B9*100</f>
        <v>0</v>
      </c>
      <c r="E9" s="85">
        <f>+'جدول 3'!D9/'جدول 3'!B9*100</f>
        <v>0</v>
      </c>
      <c r="F9" s="85">
        <f>+'جدول 3'!E9/'جدول 3'!B9*100</f>
        <v>0</v>
      </c>
      <c r="G9" s="85">
        <f>+'جدول 3'!F9/'جدول 3'!B9*100</f>
        <v>0</v>
      </c>
      <c r="H9" s="85">
        <f>+'جدول 3'!G9/'جدول 3'!B9*100</f>
        <v>0</v>
      </c>
      <c r="I9" s="85">
        <f>+'جدول 3'!H9/'جدول 3'!B9*100</f>
        <v>0.7671611421268513</v>
      </c>
      <c r="J9" s="85">
        <f>+'جدول 3'!I9/'جدول 3'!B9*100</f>
        <v>31.751079280132906</v>
      </c>
      <c r="K9" s="85">
        <f>+'جدول 3'!J9/'جدول 3'!B9*100</f>
        <v>0.00046943433587402414</v>
      </c>
      <c r="L9" s="86">
        <f>+'جدول 3'!K9/'جدول 3'!B9*100</f>
        <v>67.48129014340437</v>
      </c>
      <c r="M9" s="38" t="s">
        <v>37</v>
      </c>
      <c r="N9" s="68" t="s">
        <v>38</v>
      </c>
    </row>
    <row r="10" spans="3:14" ht="33.75">
      <c r="C10" s="94">
        <f aca="true" t="shared" si="0" ref="C10:C27">SUM(D10:L10)</f>
        <v>100</v>
      </c>
      <c r="D10" s="88">
        <f>+'جدول 3'!C10/'جدول 3'!B10*100</f>
        <v>0</v>
      </c>
      <c r="E10" s="88">
        <f>+'جدول 3'!D10/'جدول 3'!B10*100</f>
        <v>0</v>
      </c>
      <c r="F10" s="88">
        <f>+'جدول 3'!E10/'جدول 3'!B10*100</f>
        <v>34.61738409267145</v>
      </c>
      <c r="G10" s="88">
        <f>+'جدول 3'!F10/'جدول 3'!B10*100</f>
        <v>0</v>
      </c>
      <c r="H10" s="88">
        <f>+'جدول 3'!G10/'جدول 3'!B10*100</f>
        <v>0</v>
      </c>
      <c r="I10" s="88">
        <f>+'جدول 3'!H10/'جدول 3'!B10*100</f>
        <v>0</v>
      </c>
      <c r="J10" s="88">
        <f>+'جدول 3'!I10/'جدول 3'!B10*100</f>
        <v>59.1612216597619</v>
      </c>
      <c r="K10" s="88">
        <f>+'جدول 3'!J10/'جدول 3'!B10*100</f>
        <v>0.024573827849227483</v>
      </c>
      <c r="L10" s="89">
        <f>+'جدول 3'!K10/'جدول 3'!B10*100</f>
        <v>6.19682041971742</v>
      </c>
      <c r="M10" s="39" t="s">
        <v>39</v>
      </c>
      <c r="N10" s="69" t="s">
        <v>40</v>
      </c>
    </row>
    <row r="11" spans="3:14" ht="33.75">
      <c r="C11" s="94">
        <f t="shared" si="0"/>
        <v>100</v>
      </c>
      <c r="D11" s="88">
        <f>+'جدول 3'!C11/'جدول 3'!B11*100</f>
        <v>0</v>
      </c>
      <c r="E11" s="88">
        <f>+'جدول 3'!D11/'جدول 3'!B11*100</f>
        <v>0</v>
      </c>
      <c r="F11" s="88">
        <f>+'جدول 3'!E11/'جدول 3'!B11*100</f>
        <v>2.4354154520260916</v>
      </c>
      <c r="G11" s="88">
        <f>+'جدول 3'!F11/'جدول 3'!B11*100</f>
        <v>0</v>
      </c>
      <c r="H11" s="88">
        <f>+'جدول 3'!G11/'جدول 3'!B11*100</f>
        <v>0</v>
      </c>
      <c r="I11" s="88">
        <f>+'جدول 3'!H11/'جدول 3'!B11*100</f>
        <v>0</v>
      </c>
      <c r="J11" s="88">
        <f>+'جدول 3'!I11/'جدول 3'!B11*100</f>
        <v>6.218850179037264</v>
      </c>
      <c r="K11" s="88">
        <f>+'جدول 3'!J11/'جدول 3'!B11*100</f>
        <v>91.34573436893665</v>
      </c>
      <c r="L11" s="89">
        <f>+'جدول 3'!K11/'جدول 3'!B11*100</f>
        <v>0</v>
      </c>
      <c r="M11" s="39" t="s">
        <v>41</v>
      </c>
      <c r="N11" s="69" t="s">
        <v>42</v>
      </c>
    </row>
    <row r="12" spans="3:14" ht="33.75">
      <c r="C12" s="94">
        <f t="shared" si="0"/>
        <v>99.99999999999999</v>
      </c>
      <c r="D12" s="88">
        <f>+'جدول 3'!C12/'جدول 3'!B12*100</f>
        <v>0</v>
      </c>
      <c r="E12" s="88">
        <f>+'جدول 3'!D12/'جدول 3'!B12*100</f>
        <v>0</v>
      </c>
      <c r="F12" s="88">
        <f>+'جدول 3'!E12/'جدول 3'!B12*100</f>
        <v>0</v>
      </c>
      <c r="G12" s="88">
        <f>+'جدول 3'!F12/'جدول 3'!B12*100</f>
        <v>0</v>
      </c>
      <c r="H12" s="88">
        <f>+'جدول 3'!G12/'جدول 3'!B12*100</f>
        <v>0</v>
      </c>
      <c r="I12" s="88">
        <f>+'جدول 3'!H12/'جدول 3'!B12*100</f>
        <v>0</v>
      </c>
      <c r="J12" s="88">
        <f>+'جدول 3'!I12/'جدول 3'!B12*100</f>
        <v>82.06731020700559</v>
      </c>
      <c r="K12" s="88">
        <f>+'جدول 3'!J12/'جدول 3'!B12*100</f>
        <v>0</v>
      </c>
      <c r="L12" s="89">
        <f>+'جدول 3'!K12/'جدول 3'!B12*100</f>
        <v>17.932689792994395</v>
      </c>
      <c r="M12" s="39" t="s">
        <v>43</v>
      </c>
      <c r="N12" s="69" t="s">
        <v>44</v>
      </c>
    </row>
    <row r="13" spans="3:14" ht="33.75" customHeight="1">
      <c r="C13" s="94">
        <f t="shared" si="0"/>
        <v>99.99999999999999</v>
      </c>
      <c r="D13" s="88">
        <f>+'جدول 3'!C13/'جدول 3'!B13*100</f>
        <v>0</v>
      </c>
      <c r="E13" s="88">
        <f>+'جدول 3'!D13/'جدول 3'!B13*100</f>
        <v>0</v>
      </c>
      <c r="F13" s="88">
        <f>+'جدول 3'!E13/'جدول 3'!B13*100</f>
        <v>0</v>
      </c>
      <c r="G13" s="88">
        <f>+'جدول 3'!F13/'جدول 3'!B13*100</f>
        <v>0.341243956338787</v>
      </c>
      <c r="H13" s="88">
        <f>+'جدول 3'!G13/'جدول 3'!B13*100</f>
        <v>0</v>
      </c>
      <c r="I13" s="88">
        <f>+'جدول 3'!H13/'جدول 3'!B13*100</f>
        <v>92.48435337225413</v>
      </c>
      <c r="J13" s="88">
        <f>+'جدول 3'!I13/'جدول 3'!B13*100</f>
        <v>7.174402671407066</v>
      </c>
      <c r="K13" s="88">
        <f>+'جدول 3'!J13/'جدول 3'!B13*100</f>
        <v>0</v>
      </c>
      <c r="L13" s="89">
        <f>+'جدول 3'!K13/'جدول 3'!B13*100</f>
        <v>0</v>
      </c>
      <c r="M13" s="39" t="s">
        <v>45</v>
      </c>
      <c r="N13" s="69" t="s">
        <v>46</v>
      </c>
    </row>
    <row r="14" spans="3:14" ht="33.75">
      <c r="C14" s="94">
        <f t="shared" si="0"/>
        <v>100.00000000000001</v>
      </c>
      <c r="D14" s="88">
        <f>+'جدول 3'!C14/'جدول 3'!B14*100</f>
        <v>4.586663467297628</v>
      </c>
      <c r="E14" s="88">
        <f>+'جدول 3'!D14/'جدول 3'!B14*100</f>
        <v>0</v>
      </c>
      <c r="F14" s="88">
        <f>+'جدول 3'!E14/'جدول 3'!B14*100</f>
        <v>82.61825117729697</v>
      </c>
      <c r="G14" s="88">
        <f>+'جدول 3'!F14/'جدول 3'!B14*100</f>
        <v>3.526922969069055</v>
      </c>
      <c r="H14" s="88">
        <f>+'جدول 3'!G14/'جدول 3'!B14*100</f>
        <v>4.814482615112476</v>
      </c>
      <c r="I14" s="88">
        <f>+'جدول 3'!H14/'جدول 3'!B14*100</f>
        <v>0</v>
      </c>
      <c r="J14" s="88">
        <f>+'جدول 3'!I14/'جدول 3'!B14*100</f>
        <v>4.453679771223874</v>
      </c>
      <c r="K14" s="88">
        <f>+'جدول 3'!J14/'جدول 3'!B14*100</f>
        <v>0</v>
      </c>
      <c r="L14" s="89">
        <f>+'جدول 3'!K14/'جدول 3'!B14*100</f>
        <v>0</v>
      </c>
      <c r="M14" s="39" t="s">
        <v>47</v>
      </c>
      <c r="N14" s="69" t="s">
        <v>48</v>
      </c>
    </row>
    <row r="15" spans="3:14" ht="33.75">
      <c r="C15" s="94">
        <f t="shared" si="0"/>
        <v>99.99999999999999</v>
      </c>
      <c r="D15" s="88">
        <f>+'جدول 3'!C15/'جدول 3'!B15*100</f>
        <v>2.030776721716606</v>
      </c>
      <c r="E15" s="88">
        <f>+'جدول 3'!D15/'جدول 3'!B15*100</f>
        <v>0</v>
      </c>
      <c r="F15" s="88">
        <f>+'جدول 3'!E15/'جدول 3'!B15*100</f>
        <v>0.604272805135442</v>
      </c>
      <c r="G15" s="88">
        <f>+'جدول 3'!F15/'جدول 3'!B15*100</f>
        <v>97.36495047314794</v>
      </c>
      <c r="H15" s="88">
        <f>+'جدول 3'!G15/'جدول 3'!B15*100</f>
        <v>0</v>
      </c>
      <c r="I15" s="88">
        <f>+'جدول 3'!H15/'جدول 3'!B15*100</f>
        <v>0</v>
      </c>
      <c r="J15" s="88">
        <f>+'جدول 3'!I15/'جدول 3'!B15*100</f>
        <v>0</v>
      </c>
      <c r="K15" s="88">
        <f>+'جدول 3'!J15/'جدول 3'!B15*100</f>
        <v>0</v>
      </c>
      <c r="L15" s="89">
        <f>+'جدول 3'!K15/'جدول 3'!B15*100</f>
        <v>0</v>
      </c>
      <c r="M15" s="39" t="s">
        <v>49</v>
      </c>
      <c r="N15" s="69" t="s">
        <v>50</v>
      </c>
    </row>
    <row r="16" spans="3:14" ht="30" customHeight="1">
      <c r="C16" s="94">
        <f t="shared" si="0"/>
        <v>100</v>
      </c>
      <c r="D16" s="88">
        <f>+'جدول 3'!C16/'جدول 3'!B16*100</f>
        <v>94.21248394858101</v>
      </c>
      <c r="E16" s="88">
        <f>+'جدول 3'!D16/'جدول 3'!B16*100</f>
        <v>0</v>
      </c>
      <c r="F16" s="88">
        <f>+'جدول 3'!E16/'جدول 3'!B16*100</f>
        <v>0</v>
      </c>
      <c r="G16" s="88">
        <f>+'جدول 3'!F16/'جدول 3'!B16*100</f>
        <v>0</v>
      </c>
      <c r="H16" s="88">
        <f>+'جدول 3'!G16/'جدول 3'!B16*100</f>
        <v>0</v>
      </c>
      <c r="I16" s="88">
        <f>+'جدول 3'!H16/'جدول 3'!B16*100</f>
        <v>0</v>
      </c>
      <c r="J16" s="88">
        <f>+'جدول 3'!I16/'جدول 3'!B16*100</f>
        <v>5.787516051418989</v>
      </c>
      <c r="K16" s="88">
        <f>+'جدول 3'!J16/'جدول 3'!B16*100</f>
        <v>0</v>
      </c>
      <c r="L16" s="89">
        <f>+'جدول 3'!K16/'جدول 3'!B16*100</f>
        <v>0</v>
      </c>
      <c r="M16" s="4" t="s">
        <v>51</v>
      </c>
      <c r="N16" s="69" t="s">
        <v>73</v>
      </c>
    </row>
    <row r="17" spans="3:14" ht="33.75">
      <c r="C17" s="94">
        <f t="shared" si="0"/>
        <v>100</v>
      </c>
      <c r="D17" s="88">
        <f>+'جدول 3'!C17/'جدول 3'!B17*100</f>
        <v>2.7850456049380625</v>
      </c>
      <c r="E17" s="88">
        <f>+'جدول 3'!D17/'جدول 3'!B17*100</f>
        <v>0</v>
      </c>
      <c r="F17" s="88">
        <f>+'جدول 3'!E17/'جدول 3'!B17*100</f>
        <v>4.217953566308551</v>
      </c>
      <c r="G17" s="88">
        <f>+'جدول 3'!F17/'جدول 3'!B17*100</f>
        <v>1.8431451142223565</v>
      </c>
      <c r="H17" s="88">
        <f>+'جدول 3'!G17/'جدول 3'!B17*100</f>
        <v>0.21227500462095242</v>
      </c>
      <c r="I17" s="88">
        <f>+'جدول 3'!H17/'جدول 3'!B17*100</f>
        <v>16.444007868688303</v>
      </c>
      <c r="J17" s="88">
        <f>+'جدول 3'!I17/'جدول 3'!B17*100</f>
        <v>29.03636191939631</v>
      </c>
      <c r="K17" s="88">
        <f>+'جدول 3'!J17/'جدول 3'!B17*100</f>
        <v>0.5485373749549575</v>
      </c>
      <c r="L17" s="89">
        <f>+'جدول 3'!K17/'جدول 3'!B17*100</f>
        <v>44.9126735468705</v>
      </c>
      <c r="M17" s="40" t="s">
        <v>52</v>
      </c>
      <c r="N17" s="70" t="s">
        <v>53</v>
      </c>
    </row>
    <row r="18" spans="3:14" ht="32.25" customHeight="1">
      <c r="C18" s="94">
        <f t="shared" si="0"/>
        <v>100</v>
      </c>
      <c r="D18" s="88">
        <f>+'جدول 3'!C18/'جدول 3'!B18*100</f>
        <v>51.22100328034358</v>
      </c>
      <c r="E18" s="88">
        <f>+'جدول 3'!D18/'جدول 3'!B18*100</f>
        <v>0</v>
      </c>
      <c r="F18" s="88">
        <f>+'جدول 3'!E18/'جدول 3'!B18*100</f>
        <v>0</v>
      </c>
      <c r="G18" s="88">
        <f>+'جدول 3'!F18/'جدول 3'!B18*100</f>
        <v>3.3962841305607303</v>
      </c>
      <c r="H18" s="88">
        <f>+'جدول 3'!G18/'جدول 3'!B18*100</f>
        <v>0</v>
      </c>
      <c r="I18" s="88">
        <f>+'جدول 3'!H18/'جدول 3'!B18*100</f>
        <v>0.6113384098308755</v>
      </c>
      <c r="J18" s="88">
        <f>+'جدول 3'!I18/'جدول 3'!B18*100</f>
        <v>29.04602982941978</v>
      </c>
      <c r="K18" s="88">
        <f>+'جدول 3'!J18/'جدول 3'!B18*100</f>
        <v>4.202531352074493</v>
      </c>
      <c r="L18" s="89">
        <f>+'جدول 3'!K18/'جدول 3'!B18*100</f>
        <v>11.522812997770545</v>
      </c>
      <c r="M18" s="4" t="s">
        <v>54</v>
      </c>
      <c r="N18" s="69" t="s">
        <v>55</v>
      </c>
    </row>
    <row r="19" spans="3:14" ht="33.75">
      <c r="C19" s="94">
        <f t="shared" si="0"/>
        <v>100.00000000000001</v>
      </c>
      <c r="D19" s="88">
        <f>+'جدول 3'!C19/'جدول 3'!B19*100</f>
        <v>3.8919670331518925</v>
      </c>
      <c r="E19" s="88">
        <f>+'جدول 3'!D19/'جدول 3'!B19*100</f>
        <v>0</v>
      </c>
      <c r="F19" s="88">
        <f>+'جدول 3'!E19/'جدول 3'!B19*100</f>
        <v>4.1215594118449</v>
      </c>
      <c r="G19" s="88">
        <f>+'جدول 3'!F19/'جدول 3'!B19*100</f>
        <v>1.8786394647150457</v>
      </c>
      <c r="H19" s="88">
        <f>+'جدول 3'!G19/'جدول 3'!B19*100</f>
        <v>0.20742382044774396</v>
      </c>
      <c r="I19" s="88">
        <f>+'جدول 3'!H19/'جدول 3'!B19*100</f>
        <v>16.08217913790768</v>
      </c>
      <c r="J19" s="88">
        <f>+'جدول 3'!I19/'جدول 3'!B19*100</f>
        <v>29.036582863035804</v>
      </c>
      <c r="K19" s="88">
        <f>+'جدول 3'!J19/'جدول 3'!B19*100</f>
        <v>0.6320431922434979</v>
      </c>
      <c r="L19" s="89">
        <f>+'جدول 3'!K19/'جدول 3'!B19*100</f>
        <v>44.149605076653444</v>
      </c>
      <c r="M19" s="32" t="s">
        <v>56</v>
      </c>
      <c r="N19" s="70" t="s">
        <v>57</v>
      </c>
    </row>
    <row r="20" spans="3:14" ht="33.75">
      <c r="C20" s="94">
        <f t="shared" si="0"/>
        <v>100</v>
      </c>
      <c r="D20" s="88">
        <f>+'جدول 3'!C20/'جدول 3'!B20*100</f>
        <v>0</v>
      </c>
      <c r="E20" s="88">
        <f>+'جدول 3'!D20/'جدول 3'!B20*100</f>
        <v>100</v>
      </c>
      <c r="F20" s="88">
        <f>+'جدول 3'!E20/'جدول 3'!B20*100</f>
        <v>0</v>
      </c>
      <c r="G20" s="88">
        <f>+'جدول 3'!F20/'جدول 3'!B20*100</f>
        <v>0</v>
      </c>
      <c r="H20" s="88">
        <f>+'جدول 3'!G20/'جدول 3'!B20*100</f>
        <v>0</v>
      </c>
      <c r="I20" s="88">
        <f>+'جدول 3'!H20/'جدول 3'!B20*100</f>
        <v>0</v>
      </c>
      <c r="J20" s="88">
        <f>+'جدول 3'!I20/'جدول 3'!B20*100</f>
        <v>0</v>
      </c>
      <c r="K20" s="88">
        <f>+'جدول 3'!J20/'جدول 3'!B20*100</f>
        <v>0</v>
      </c>
      <c r="L20" s="89">
        <f>+'جدول 3'!K20/'جدول 3'!B20*100</f>
        <v>0</v>
      </c>
      <c r="M20" s="4" t="s">
        <v>58</v>
      </c>
      <c r="N20" s="69" t="s">
        <v>146</v>
      </c>
    </row>
    <row r="21" spans="3:14" ht="33.75">
      <c r="C21" s="94">
        <f t="shared" si="0"/>
        <v>100</v>
      </c>
      <c r="D21" s="88">
        <f>+'جدول 3'!C21/'جدول 3'!B21*100</f>
        <v>0</v>
      </c>
      <c r="E21" s="88">
        <f>+'جدول 3'!D21/'جدول 3'!B21*100</f>
        <v>100</v>
      </c>
      <c r="F21" s="88">
        <f>+'جدول 3'!E21/'جدول 3'!B21*100</f>
        <v>0</v>
      </c>
      <c r="G21" s="88">
        <f>+'جدول 3'!F21/'جدول 3'!B21*100</f>
        <v>0</v>
      </c>
      <c r="H21" s="88">
        <f>+'جدول 3'!G21/'جدول 3'!B21*100</f>
        <v>0</v>
      </c>
      <c r="I21" s="88">
        <f>+'جدول 3'!H21/'جدول 3'!B21*100</f>
        <v>0</v>
      </c>
      <c r="J21" s="88">
        <f>+'جدول 3'!I21/'جدول 3'!B21*100</f>
        <v>0</v>
      </c>
      <c r="K21" s="88">
        <f>+'جدول 3'!J21/'جدول 3'!B21*100</f>
        <v>0</v>
      </c>
      <c r="L21" s="89">
        <f>+'جدول 3'!K21/'جدول 3'!B21*100</f>
        <v>0</v>
      </c>
      <c r="M21" s="4" t="s">
        <v>59</v>
      </c>
      <c r="N21" s="69" t="s">
        <v>60</v>
      </c>
    </row>
    <row r="22" spans="3:14" ht="32.25" customHeight="1">
      <c r="C22" s="94">
        <f t="shared" si="0"/>
        <v>99.99999999999999</v>
      </c>
      <c r="D22" s="88">
        <f>+'جدول 3'!C22/'جدول 3'!B22*100</f>
        <v>0</v>
      </c>
      <c r="E22" s="88">
        <f>+'جدول 3'!D22/'جدول 3'!B22*100</f>
        <v>78.72096323123455</v>
      </c>
      <c r="F22" s="88">
        <f>+'جدول 3'!E22/'جدول 3'!B22*100</f>
        <v>0.4489579859776154</v>
      </c>
      <c r="G22" s="88">
        <f>+'جدول 3'!F22/'جدول 3'!B22*100</f>
        <v>0</v>
      </c>
      <c r="H22" s="88">
        <f>+'جدول 3'!G22/'جدول 3'!B22*100</f>
        <v>0</v>
      </c>
      <c r="I22" s="88">
        <f>+'جدول 3'!H22/'جدول 3'!B22*100</f>
        <v>0</v>
      </c>
      <c r="J22" s="88">
        <f>+'جدول 3'!I22/'جدول 3'!B22*100</f>
        <v>20.830078782787822</v>
      </c>
      <c r="K22" s="88">
        <f>+'جدول 3'!J22/'جدول 3'!B22*100</f>
        <v>0</v>
      </c>
      <c r="L22" s="89">
        <f>+'جدول 3'!K22/'جدول 3'!B22*100</f>
        <v>0</v>
      </c>
      <c r="M22" s="4" t="s">
        <v>61</v>
      </c>
      <c r="N22" s="69" t="s">
        <v>62</v>
      </c>
    </row>
    <row r="23" spans="3:14" ht="33.75">
      <c r="C23" s="94">
        <f t="shared" si="0"/>
        <v>100</v>
      </c>
      <c r="D23" s="88">
        <f>+'جدول 3'!C23/'جدول 3'!B23*100</f>
        <v>0</v>
      </c>
      <c r="E23" s="88">
        <f>+'جدول 3'!D23/'جدول 3'!B23*100</f>
        <v>19.531859873095208</v>
      </c>
      <c r="F23" s="88">
        <f>+'جدول 3'!E23/'جدول 3'!B23*100</f>
        <v>0</v>
      </c>
      <c r="G23" s="88">
        <f>+'جدول 3'!F23/'جدول 3'!B23*100</f>
        <v>0</v>
      </c>
      <c r="H23" s="88">
        <f>+'جدول 3'!G23/'جدول 3'!B23*100</f>
        <v>0</v>
      </c>
      <c r="I23" s="88">
        <f>+'جدول 3'!H23/'جدول 3'!B23*100</f>
        <v>0</v>
      </c>
      <c r="J23" s="88">
        <f>+'جدول 3'!I23/'جدول 3'!B23*100</f>
        <v>80.4681401269048</v>
      </c>
      <c r="K23" s="88">
        <f>+'جدول 3'!J23/'جدول 3'!B23*100</f>
        <v>0</v>
      </c>
      <c r="L23" s="89">
        <f>+'جدول 3'!K23/'جدول 3'!B23*100</f>
        <v>0</v>
      </c>
      <c r="M23" s="4" t="s">
        <v>63</v>
      </c>
      <c r="N23" s="69" t="s">
        <v>64</v>
      </c>
    </row>
    <row r="24" spans="3:14" ht="28.5" customHeight="1">
      <c r="C24" s="94">
        <f t="shared" si="0"/>
        <v>100</v>
      </c>
      <c r="D24" s="88">
        <f>+'جدول 3'!C24/'جدول 3'!B24*100</f>
        <v>0</v>
      </c>
      <c r="E24" s="88">
        <f>+'جدول 3'!D24/'جدول 3'!B24*100</f>
        <v>99.63360957089745</v>
      </c>
      <c r="F24" s="88">
        <f>+'جدول 3'!E24/'جدول 3'!B24*100</f>
        <v>0.36639042910254904</v>
      </c>
      <c r="G24" s="88">
        <f>+'جدول 3'!F24/'جدول 3'!B24*100</f>
        <v>0</v>
      </c>
      <c r="H24" s="88">
        <f>+'جدول 3'!G24/'جدول 3'!B24*100</f>
        <v>0</v>
      </c>
      <c r="I24" s="88">
        <f>+'جدول 3'!H24/'جدول 3'!B24*100</f>
        <v>0</v>
      </c>
      <c r="J24" s="88">
        <f>+'جدول 3'!I24/'جدول 3'!B24*100</f>
        <v>0</v>
      </c>
      <c r="K24" s="88">
        <f>+'جدول 3'!J24/'جدول 3'!B24*100</f>
        <v>0</v>
      </c>
      <c r="L24" s="89">
        <f>+'جدول 3'!K24/'جدول 3'!B24*100</f>
        <v>0</v>
      </c>
      <c r="M24" s="4" t="s">
        <v>65</v>
      </c>
      <c r="N24" s="69" t="s">
        <v>66</v>
      </c>
    </row>
    <row r="25" spans="3:14" ht="30.75" customHeight="1">
      <c r="C25" s="94">
        <f t="shared" si="0"/>
        <v>100</v>
      </c>
      <c r="D25" s="88">
        <f>+'جدول 3'!C25/'جدول 3'!B25*100</f>
        <v>0</v>
      </c>
      <c r="E25" s="88">
        <f>+'جدول 3'!D25/'جدول 3'!B25*100</f>
        <v>0</v>
      </c>
      <c r="F25" s="88">
        <f>+'جدول 3'!E25/'جدول 3'!B25*100</f>
        <v>100</v>
      </c>
      <c r="G25" s="88">
        <f>+'جدول 3'!F25/'جدول 3'!B25*100</f>
        <v>0</v>
      </c>
      <c r="H25" s="88">
        <f>+'جدول 3'!G25/'جدول 3'!B25*100</f>
        <v>0</v>
      </c>
      <c r="I25" s="88">
        <f>+'جدول 3'!H25/'جدول 3'!B25*100</f>
        <v>0</v>
      </c>
      <c r="J25" s="88">
        <f>+'جدول 3'!I25/'جدول 3'!B25*100</f>
        <v>0</v>
      </c>
      <c r="K25" s="88">
        <f>+'جدول 3'!J25/'جدول 3'!B25*100</f>
        <v>0</v>
      </c>
      <c r="L25" s="89">
        <f>+'جدول 3'!K25/'جدول 3'!B25*100</f>
        <v>0</v>
      </c>
      <c r="M25" s="4" t="s">
        <v>67</v>
      </c>
      <c r="N25" s="69" t="s">
        <v>68</v>
      </c>
    </row>
    <row r="26" spans="3:14" ht="27.75" customHeight="1" thickBot="1">
      <c r="C26" s="94">
        <f t="shared" si="0"/>
        <v>0</v>
      </c>
      <c r="D26" s="88">
        <v>0</v>
      </c>
      <c r="E26" s="88">
        <v>0</v>
      </c>
      <c r="F26" s="88">
        <v>0</v>
      </c>
      <c r="G26" s="88">
        <v>0</v>
      </c>
      <c r="H26" s="88">
        <v>0</v>
      </c>
      <c r="I26" s="88">
        <v>0</v>
      </c>
      <c r="J26" s="88">
        <v>0</v>
      </c>
      <c r="K26" s="88">
        <v>0</v>
      </c>
      <c r="L26" s="89">
        <v>0</v>
      </c>
      <c r="M26" s="33" t="s">
        <v>69</v>
      </c>
      <c r="N26" s="71" t="s">
        <v>70</v>
      </c>
    </row>
    <row r="27" spans="3:14" ht="34.5" thickBot="1">
      <c r="C27" s="90">
        <f t="shared" si="0"/>
        <v>100</v>
      </c>
      <c r="D27" s="91">
        <f>+'جدول 3'!C27/'جدول 3'!B27*100</f>
        <v>3.721059880856227</v>
      </c>
      <c r="E27" s="91">
        <f>+'جدول 3'!D27/'جدول 3'!B27*100</f>
        <v>3.789706151886183</v>
      </c>
      <c r="F27" s="91">
        <f>+'جدول 3'!E27/'جدول 3'!B27*100</f>
        <v>4.3110588101972604</v>
      </c>
      <c r="G27" s="91">
        <f>+'جدول 3'!F27/'جدول 3'!B27*100</f>
        <v>1.7961431541425783</v>
      </c>
      <c r="H27" s="91">
        <f>+'جدول 3'!G27/'جدول 3'!B27*100</f>
        <v>0.19831526064519545</v>
      </c>
      <c r="I27" s="91">
        <f>+'جدول 3'!H27/'جدول 3'!B27*100</f>
        <v>15.375965694742245</v>
      </c>
      <c r="J27" s="91">
        <f>+'جدول 3'!I27/'جدول 3'!B27*100</f>
        <v>27.99259013979305</v>
      </c>
      <c r="K27" s="91">
        <f>+'جدول 3'!J27/'جدول 3'!B27*100</f>
        <v>0.6042884088154589</v>
      </c>
      <c r="L27" s="92">
        <f>+'جدول 3'!K27/'جدول 3'!B27*100</f>
        <v>42.21087249892181</v>
      </c>
      <c r="M27" s="34" t="s">
        <v>71</v>
      </c>
      <c r="N27" s="72" t="s">
        <v>72</v>
      </c>
    </row>
  </sheetData>
  <sheetProtection/>
  <mergeCells count="11">
    <mergeCell ref="M6:N7"/>
    <mergeCell ref="G6:G7"/>
    <mergeCell ref="H6:H7"/>
    <mergeCell ref="I6:I7"/>
    <mergeCell ref="J6:J7"/>
    <mergeCell ref="C6:C8"/>
    <mergeCell ref="D6:D7"/>
    <mergeCell ref="E6:E7"/>
    <mergeCell ref="F6:F7"/>
    <mergeCell ref="K6:K7"/>
    <mergeCell ref="L6:L7"/>
  </mergeCells>
  <printOptions/>
  <pageMargins left="0.75" right="0.75" top="1" bottom="1" header="0.5" footer="0.5"/>
  <pageSetup horizontalDpi="600" verticalDpi="600" orientation="portrait" paperSize="9" r:id="rId2"/>
  <headerFooter alignWithMargins="0">
    <oddFooter>&amp;L&amp;"Arial,Bold"&amp;18 61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m_khoshakhlagh</dc:creator>
  <cp:keywords/>
  <dc:description/>
  <cp:lastModifiedBy>M_KHOSHAKHLAGH</cp:lastModifiedBy>
  <cp:lastPrinted>2011-06-14T08:24:36Z</cp:lastPrinted>
  <dcterms:created xsi:type="dcterms:W3CDTF">2011-02-06T05:24:49Z</dcterms:created>
  <dcterms:modified xsi:type="dcterms:W3CDTF">2014-12-16T07:25:51Z</dcterms:modified>
  <cp:category/>
  <cp:version/>
  <cp:contentType/>
  <cp:contentStatus/>
</cp:coreProperties>
</file>