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740" yWindow="105" windowWidth="14805" windowHeight="8010" tabRatio="740"/>
  </bookViews>
  <sheets>
    <sheet name="جستجو" sheetId="2" r:id="rId1"/>
    <sheet name="ناوداني" sheetId="1" r:id="rId2"/>
    <sheet name="I شكل " sheetId="3" r:id="rId3"/>
    <sheet name="سپري" sheetId="4" r:id="rId4"/>
    <sheet name="نبشي بال نامساوي" sheetId="11" r:id="rId5"/>
    <sheet name="نبشي بال مساوي" sheetId="5" r:id="rId6"/>
    <sheet name="قوطي مربع" sheetId="6" r:id="rId7"/>
    <sheet name="قوطي مستطيل" sheetId="7" r:id="rId8"/>
    <sheet name="z شكل" sheetId="9" r:id="rId9"/>
  </sheets>
  <definedNames>
    <definedName name="all">جستجو!$C$12:$N$21</definedName>
    <definedName name="g">#REF!</definedName>
    <definedName name="i">'I شكل '!$C$1:$W$4</definedName>
    <definedName name="INP">'I شكل '!$B$169:$S$188</definedName>
    <definedName name="IPB">'I شكل '!$B$118:$S$141</definedName>
    <definedName name="IPB_L">'I شكل '!$B$93:$S$116</definedName>
    <definedName name="ipb_ll">'I شكل '!$B$68:$S$91</definedName>
    <definedName name="IPB_V">'I شكل '!$B$143:$S$167</definedName>
    <definedName name="ipe">'I شكل '!$B$5:$S$22</definedName>
    <definedName name="ipe_750">'I شكل '!$B$63:$S$66</definedName>
    <definedName name="ipe_a">'I شكل '!$B$44:$S$61</definedName>
    <definedName name="ipe_o">'I شكل '!$B$24:$S$36</definedName>
    <definedName name="ipe_v">'I شكل '!$B$38:$S$42</definedName>
    <definedName name="m">'قوطي مربع'!$C$1:$H$3</definedName>
    <definedName name="m.unp">#REF!</definedName>
    <definedName name="ms">'قوطي مستطيل'!$C$1:$K$3</definedName>
    <definedName name="n">ناوداني!$C$1:$X$4</definedName>
    <definedName name="nb" localSheetId="4">'نبشي بال نامساوي'!$C$1:$R$4</definedName>
    <definedName name="nb">'نبشي بال مساوي'!$C$1:$R$4</definedName>
    <definedName name="nb.1">'نبشي بال نامساوي'!$C$1:$X$4</definedName>
    <definedName name="s">سپري!$C$1:$S$4</definedName>
    <definedName name="t">سپري!$B$5:$R$14</definedName>
    <definedName name="u">جستجو!$C$12:$C$14</definedName>
    <definedName name="UNP">ناوداني!$B$5:$U$28</definedName>
    <definedName name="UPA">ناوداني!$B$30:$U$38</definedName>
    <definedName name="UPE">ناوداني!$B$40:$U$53</definedName>
    <definedName name="z">'z شكل'!$B$1:$X$4</definedName>
    <definedName name="z_شكل">'z شكل'!$A$5:$X$13</definedName>
    <definedName name="بال_مساوي">'نبشي بال مساوي'!$B$5:$T$48</definedName>
    <definedName name="بال_مساوي_غيراستاندارد">'نبشي بال مساوي'!$B$50:$T$83</definedName>
    <definedName name="بال_نامساوي">'نبشي بال نامساوي'!$B$5:$X$50</definedName>
    <definedName name="بال_نامساوي_غيراستاندارد">'نبشي بال نامساوي'!$B$52:$X$93</definedName>
    <definedName name="توليد.سرد">'قوطي مستطيل'!$B$77:$K$148</definedName>
    <definedName name="توليد.گرم">'قوطي مستطيل'!$B$4:$K$75</definedName>
    <definedName name="توليد_سرد">'قوطي مربع'!$B$71:$H$142</definedName>
    <definedName name="توليد_سرد_گرم">#REF!</definedName>
    <definedName name="توليد_گرم">'قوطي مربع'!$B$4:$H$69</definedName>
    <definedName name="شكلi">جستجو!$D$12:$D$17</definedName>
  </definedNames>
  <calcPr calcId="152511"/>
</workbook>
</file>

<file path=xl/calcChain.xml><?xml version="1.0" encoding="utf-8"?>
<calcChain xmlns="http://schemas.openxmlformats.org/spreadsheetml/2006/main">
  <c r="G28" i="2" l="1"/>
  <c r="G27" i="2" s="1"/>
  <c r="O18" i="2" l="1"/>
  <c r="O19" i="2"/>
  <c r="O20" i="2"/>
  <c r="O21" i="2"/>
  <c r="AB5" i="2"/>
  <c r="K6" i="2"/>
  <c r="J6" i="2"/>
  <c r="L5" i="2"/>
  <c r="Y7" i="2"/>
  <c r="H5" i="2"/>
  <c r="H6" i="2"/>
  <c r="AA6" i="2"/>
  <c r="F6" i="2"/>
  <c r="Z5" i="2"/>
  <c r="U5" i="2"/>
  <c r="F5" i="2"/>
  <c r="X5" i="2"/>
  <c r="K5" i="2"/>
  <c r="X7" i="2"/>
  <c r="N6" i="2"/>
  <c r="J7" i="2"/>
  <c r="O5" i="2"/>
  <c r="S5" i="2"/>
  <c r="L6" i="2"/>
  <c r="N5" i="2"/>
  <c r="W7" i="2"/>
  <c r="L7" i="2"/>
  <c r="X6" i="2"/>
  <c r="N7" i="2"/>
  <c r="M7" i="2"/>
  <c r="Z6" i="2"/>
  <c r="J5" i="2"/>
  <c r="U6" i="2"/>
  <c r="G5" i="2"/>
  <c r="I5" i="2"/>
  <c r="I6" i="2"/>
  <c r="AD7" i="2"/>
  <c r="I7" i="2"/>
  <c r="M5" i="2"/>
  <c r="AB7" i="2"/>
  <c r="K7" i="2"/>
  <c r="G6" i="2"/>
  <c r="G7" i="2"/>
  <c r="AC6" i="2"/>
  <c r="R7" i="2"/>
  <c r="F7" i="2"/>
  <c r="T7" i="2"/>
  <c r="V5" i="2"/>
  <c r="P5" i="2"/>
  <c r="AA5" i="2"/>
  <c r="T6" i="2"/>
  <c r="V6" i="2"/>
  <c r="W5" i="2"/>
  <c r="AB6" i="2"/>
  <c r="V7" i="2"/>
  <c r="O6" i="2"/>
  <c r="P7" i="2"/>
  <c r="AA7" i="2"/>
  <c r="R5" i="2"/>
  <c r="O7" i="2"/>
  <c r="Q6" i="2"/>
  <c r="AD6" i="2"/>
  <c r="Q5" i="2"/>
  <c r="S7" i="2"/>
  <c r="AC7" i="2"/>
  <c r="Y5" i="2"/>
  <c r="P6" i="2"/>
  <c r="Z7" i="2"/>
  <c r="M6" i="2"/>
  <c r="U7" i="2"/>
  <c r="S6" i="2"/>
  <c r="H7" i="2"/>
  <c r="T5" i="2"/>
  <c r="W6" i="2"/>
  <c r="R6" i="2"/>
  <c r="Y6" i="2"/>
  <c r="Q7" i="2"/>
  <c r="P12" i="2" l="1"/>
  <c r="O13" i="2"/>
  <c r="O14" i="2"/>
  <c r="O15" i="2"/>
  <c r="O16" i="2"/>
  <c r="O17" i="2"/>
  <c r="O12" i="2"/>
  <c r="C165" i="2"/>
  <c r="C145" i="2"/>
  <c r="C129" i="2"/>
  <c r="C113" i="2"/>
  <c r="C97" i="2"/>
  <c r="C81" i="2"/>
  <c r="C65" i="2"/>
  <c r="C49" i="2"/>
  <c r="C176" i="2"/>
  <c r="C160" i="2"/>
  <c r="C144" i="2"/>
  <c r="C128" i="2"/>
  <c r="C112" i="2"/>
  <c r="C96" i="2"/>
  <c r="C80" i="2"/>
  <c r="C64" i="2"/>
  <c r="C48" i="2"/>
  <c r="C175" i="2"/>
  <c r="C159" i="2"/>
  <c r="C143" i="2"/>
  <c r="C127" i="2"/>
  <c r="C111" i="2"/>
  <c r="C95" i="2"/>
  <c r="C79" i="2"/>
  <c r="C63" i="2"/>
  <c r="C47" i="2"/>
  <c r="C169" i="2"/>
  <c r="C170" i="2"/>
  <c r="C154" i="2"/>
  <c r="C138" i="2"/>
  <c r="C122" i="2"/>
  <c r="C106" i="2"/>
  <c r="C90" i="2"/>
  <c r="C74" i="2"/>
  <c r="C58" i="2"/>
  <c r="C42" i="2"/>
  <c r="C140" i="2"/>
  <c r="C108" i="2"/>
  <c r="C76" i="2"/>
  <c r="C44" i="2"/>
  <c r="C171" i="2"/>
  <c r="C139" i="2"/>
  <c r="C107" i="2"/>
  <c r="C75" i="2"/>
  <c r="C43" i="2"/>
  <c r="C161" i="2"/>
  <c r="C150" i="2"/>
  <c r="C118" i="2"/>
  <c r="C86" i="2"/>
  <c r="C54" i="2"/>
  <c r="C153" i="2"/>
  <c r="C121" i="2"/>
  <c r="C89" i="2"/>
  <c r="C57" i="2"/>
  <c r="C168" i="2"/>
  <c r="C136" i="2"/>
  <c r="C104" i="2"/>
  <c r="C88" i="2"/>
  <c r="C56" i="2"/>
  <c r="C167" i="2"/>
  <c r="C135" i="2"/>
  <c r="C103" i="2"/>
  <c r="C71" i="2"/>
  <c r="C39" i="2"/>
  <c r="C162" i="2"/>
  <c r="C146" i="2"/>
  <c r="C114" i="2"/>
  <c r="C82" i="2"/>
  <c r="C50" i="2"/>
  <c r="C173" i="2"/>
  <c r="C133" i="2"/>
  <c r="C101" i="2"/>
  <c r="C69" i="2"/>
  <c r="C180" i="2"/>
  <c r="C148" i="2"/>
  <c r="C132" i="2"/>
  <c r="C100" i="2"/>
  <c r="C68" i="2"/>
  <c r="C179" i="2"/>
  <c r="C147" i="2"/>
  <c r="C115" i="2"/>
  <c r="C83" i="2"/>
  <c r="C51" i="2"/>
  <c r="C174" i="2"/>
  <c r="C142" i="2"/>
  <c r="C110" i="2"/>
  <c r="C78" i="2"/>
  <c r="C46" i="2"/>
  <c r="C157" i="2"/>
  <c r="C141" i="2"/>
  <c r="C125" i="2"/>
  <c r="C109" i="2"/>
  <c r="C93" i="2"/>
  <c r="C77" i="2"/>
  <c r="C61" i="2"/>
  <c r="C45" i="2"/>
  <c r="C172" i="2"/>
  <c r="C156" i="2"/>
  <c r="C124" i="2"/>
  <c r="C92" i="2"/>
  <c r="C60" i="2"/>
  <c r="C155" i="2"/>
  <c r="C123" i="2"/>
  <c r="C91" i="2"/>
  <c r="C59" i="2"/>
  <c r="C166" i="2"/>
  <c r="C134" i="2"/>
  <c r="C102" i="2"/>
  <c r="C70" i="2"/>
  <c r="C38" i="2"/>
  <c r="C137" i="2"/>
  <c r="C105" i="2"/>
  <c r="C73" i="2"/>
  <c r="C41" i="2"/>
  <c r="C152" i="2"/>
  <c r="C120" i="2"/>
  <c r="C72" i="2"/>
  <c r="C40" i="2"/>
  <c r="C151" i="2"/>
  <c r="C119" i="2"/>
  <c r="C87" i="2"/>
  <c r="C55" i="2"/>
  <c r="C178" i="2"/>
  <c r="C130" i="2"/>
  <c r="C98" i="2"/>
  <c r="C66" i="2"/>
  <c r="C37" i="2"/>
  <c r="C149" i="2"/>
  <c r="C117" i="2"/>
  <c r="C85" i="2"/>
  <c r="C53" i="2"/>
  <c r="C164" i="2"/>
  <c r="C116" i="2"/>
  <c r="C84" i="2"/>
  <c r="C52" i="2"/>
  <c r="C163" i="2"/>
  <c r="C131" i="2"/>
  <c r="C99" i="2"/>
  <c r="C67" i="2"/>
  <c r="C177" i="2"/>
  <c r="C158" i="2"/>
  <c r="C126" i="2"/>
  <c r="C94" i="2"/>
  <c r="C62" i="2"/>
  <c r="F8" i="2"/>
  <c r="G42" i="2" l="1"/>
  <c r="G41" i="2"/>
  <c r="G40" i="2"/>
  <c r="G39" i="2"/>
  <c r="AA8" i="2"/>
  <c r="N8" i="2"/>
  <c r="U8" i="2"/>
  <c r="M8" i="2"/>
  <c r="S8" i="2"/>
  <c r="AB8" i="2"/>
  <c r="G8" i="2"/>
  <c r="AD8" i="2"/>
  <c r="AC8" i="2"/>
  <c r="K8" i="2"/>
  <c r="J8" i="2"/>
  <c r="Y8" i="2"/>
  <c r="X8" i="2"/>
  <c r="H8" i="2"/>
  <c r="Q8" i="2"/>
  <c r="I8" i="2"/>
  <c r="R8" i="2"/>
  <c r="T8" i="2"/>
  <c r="O8" i="2"/>
  <c r="P8" i="2"/>
  <c r="Z8" i="2"/>
  <c r="W8" i="2"/>
  <c r="V8" i="2"/>
  <c r="L8" i="2"/>
</calcChain>
</file>

<file path=xl/sharedStrings.xml><?xml version="1.0" encoding="utf-8"?>
<sst xmlns="http://schemas.openxmlformats.org/spreadsheetml/2006/main" count="840" uniqueCount="403">
  <si>
    <t>اندازه به ميليمتر</t>
  </si>
  <si>
    <t>علامت اختصاري</t>
  </si>
  <si>
    <t>براي محور خمش</t>
  </si>
  <si>
    <t>A</t>
  </si>
  <si>
    <t>G</t>
  </si>
  <si>
    <t>y-y</t>
  </si>
  <si>
    <t>Wy</t>
  </si>
  <si>
    <t>iy</t>
  </si>
  <si>
    <t>cm</t>
  </si>
  <si>
    <t>h</t>
  </si>
  <si>
    <t>b</t>
  </si>
  <si>
    <t>ts</t>
  </si>
  <si>
    <t>tg</t>
  </si>
  <si>
    <t>r2</t>
  </si>
  <si>
    <t>h-2c</t>
  </si>
  <si>
    <t>30x15</t>
  </si>
  <si>
    <t>ديواره</t>
  </si>
  <si>
    <t>_</t>
  </si>
  <si>
    <t>40x20</t>
  </si>
  <si>
    <t>50x25</t>
  </si>
  <si>
    <t>ناوداني</t>
  </si>
  <si>
    <t>تير آهن U با لبه موازي از طرف داخل بر حسب معيار استاندارد فرانسه</t>
  </si>
  <si>
    <t>UPE</t>
  </si>
  <si>
    <t>تير آهن U با لبه موازي از طرف داخل  ارتفاع پروفيل همانند IPE ميباشد</t>
  </si>
  <si>
    <t>Iу</t>
  </si>
  <si>
    <t>cm³</t>
  </si>
  <si>
    <t>r</t>
  </si>
  <si>
    <t xml:space="preserve">ناوداني      U </t>
  </si>
  <si>
    <t>ناوداني U با لبه موازي</t>
  </si>
  <si>
    <t>نوع پروفيل</t>
  </si>
  <si>
    <t>UPA</t>
  </si>
  <si>
    <t xml:space="preserve">ناوداني U </t>
  </si>
  <si>
    <t>IPE</t>
  </si>
  <si>
    <t>Sy</t>
  </si>
  <si>
    <t>علامت   ختصاري</t>
  </si>
  <si>
    <t>IPE v</t>
  </si>
  <si>
    <t>IPE o</t>
  </si>
  <si>
    <t>IPEa</t>
  </si>
  <si>
    <t>IPE 750</t>
  </si>
  <si>
    <t>IPB LL</t>
  </si>
  <si>
    <t>IPB L</t>
  </si>
  <si>
    <t>IPB</t>
  </si>
  <si>
    <t>IPEa ,IPEi</t>
  </si>
  <si>
    <t>IPB v</t>
  </si>
  <si>
    <t xml:space="preserve">تير آهن باريك I با لبه موازي (گرم غلطك خورده) </t>
  </si>
  <si>
    <t>تير آهن باريك I رديف IPE 750 (استاندارد نشده) حداقل ميزان ذكر شده ضروري مي باشد.</t>
  </si>
  <si>
    <t>تير آهن عريض I به ويژه نوع سبك HE-AA=IPBLL (استاندارد نشده)</t>
  </si>
  <si>
    <t>تير آهن عريض I با لبه موازي نوع سبك</t>
  </si>
  <si>
    <t>تير آهن عريض I با لبه موازي نوع سنگين</t>
  </si>
  <si>
    <t>INP</t>
  </si>
  <si>
    <t>تير آهن باريك I با لبه شيبدار از طرف داخل</t>
  </si>
  <si>
    <t>ts=tg=r1</t>
  </si>
  <si>
    <t>r3</t>
  </si>
  <si>
    <t>C</t>
  </si>
  <si>
    <t>h-c</t>
  </si>
  <si>
    <t>ey</t>
  </si>
  <si>
    <t>e</t>
  </si>
  <si>
    <t>w</t>
  </si>
  <si>
    <t>y-y=z-z</t>
  </si>
  <si>
    <t>ζ-ζ</t>
  </si>
  <si>
    <t>20*3</t>
  </si>
  <si>
    <t>25*3</t>
  </si>
  <si>
    <t>30*3</t>
  </si>
  <si>
    <t>35*4</t>
  </si>
  <si>
    <t>40*4</t>
  </si>
  <si>
    <t>45*4.5</t>
  </si>
  <si>
    <t>50*4</t>
  </si>
  <si>
    <t>60*5</t>
  </si>
  <si>
    <t>65*7</t>
  </si>
  <si>
    <t>70*6</t>
  </si>
  <si>
    <t>80*8</t>
  </si>
  <si>
    <t>90*7</t>
  </si>
  <si>
    <t>100*8</t>
  </si>
  <si>
    <t>120*10</t>
  </si>
  <si>
    <t>130*12</t>
  </si>
  <si>
    <t>150*10</t>
  </si>
  <si>
    <t>160*15</t>
  </si>
  <si>
    <t>180*16</t>
  </si>
  <si>
    <t>200*16</t>
  </si>
  <si>
    <t>250*28</t>
  </si>
  <si>
    <t>75*6</t>
  </si>
  <si>
    <t>T</t>
  </si>
  <si>
    <t>I شكل</t>
  </si>
  <si>
    <t>سپري</t>
  </si>
  <si>
    <t>نبشي</t>
  </si>
  <si>
    <t>رديف</t>
  </si>
  <si>
    <t>mm</t>
  </si>
  <si>
    <t>30*5</t>
  </si>
  <si>
    <t>35*5</t>
  </si>
  <si>
    <t>45*4</t>
  </si>
  <si>
    <t>50*7</t>
  </si>
  <si>
    <t>55*6</t>
  </si>
  <si>
    <t>70*9</t>
  </si>
  <si>
    <t>75*7</t>
  </si>
  <si>
    <t>80*6</t>
  </si>
  <si>
    <t>100*14</t>
  </si>
  <si>
    <t>110*10</t>
  </si>
  <si>
    <t>120*11</t>
  </si>
  <si>
    <t>140*10</t>
  </si>
  <si>
    <t>150*14</t>
  </si>
  <si>
    <t>160*17</t>
  </si>
  <si>
    <t>180*20</t>
  </si>
  <si>
    <t>200*22</t>
  </si>
  <si>
    <t>250*18</t>
  </si>
  <si>
    <t>30*20*3</t>
  </si>
  <si>
    <t>40*20*4</t>
  </si>
  <si>
    <t>40*25*4</t>
  </si>
  <si>
    <t>45*30*4</t>
  </si>
  <si>
    <t>50*30*5</t>
  </si>
  <si>
    <t>60*30*5</t>
  </si>
  <si>
    <t>60*40*5</t>
  </si>
  <si>
    <t>65*50*5</t>
  </si>
  <si>
    <t>70*50*6</t>
  </si>
  <si>
    <t>75*50*6</t>
  </si>
  <si>
    <t>80*40*6</t>
  </si>
  <si>
    <t>80*60*7</t>
  </si>
  <si>
    <t>100*50*6</t>
  </si>
  <si>
    <t>100*75*8</t>
  </si>
  <si>
    <t>120*80*8</t>
  </si>
  <si>
    <t>125*75*8</t>
  </si>
  <si>
    <t>135*65*8</t>
  </si>
  <si>
    <t>150*75*9</t>
  </si>
  <si>
    <t>150*90*10</t>
  </si>
  <si>
    <t>150*100*10</t>
  </si>
  <si>
    <t>200*100*10</t>
  </si>
  <si>
    <t>200*150*12</t>
  </si>
  <si>
    <t>100*65*7</t>
  </si>
  <si>
    <t>40*20*3</t>
  </si>
  <si>
    <t>45*30*3</t>
  </si>
  <si>
    <t>50*30*4</t>
  </si>
  <si>
    <t>50*40*4</t>
  </si>
  <si>
    <t>60*40*7</t>
  </si>
  <si>
    <t>65*50*7</t>
  </si>
  <si>
    <t>75*50*9</t>
  </si>
  <si>
    <t>75*55*5</t>
  </si>
  <si>
    <t>80*65*6</t>
  </si>
  <si>
    <t>90*60*6</t>
  </si>
  <si>
    <t>100*50*10</t>
  </si>
  <si>
    <t>100*65*9</t>
  </si>
  <si>
    <t>100*75*7</t>
  </si>
  <si>
    <t>120*80*14</t>
  </si>
  <si>
    <t>130*65*8</t>
  </si>
  <si>
    <t>130*90*12</t>
  </si>
  <si>
    <t>150*75*11</t>
  </si>
  <si>
    <t>150*90*11</t>
  </si>
  <si>
    <t>150*100*14</t>
  </si>
  <si>
    <t>160*80*10</t>
  </si>
  <si>
    <t>180*90*10</t>
  </si>
  <si>
    <t>200*100*14</t>
  </si>
  <si>
    <t>250*90*10</t>
  </si>
  <si>
    <t>B</t>
  </si>
  <si>
    <t>M</t>
  </si>
  <si>
    <t>I</t>
  </si>
  <si>
    <t>W</t>
  </si>
  <si>
    <t>i</t>
  </si>
  <si>
    <t>kg/m</t>
  </si>
  <si>
    <t>چهار گوش گرم</t>
  </si>
  <si>
    <t>H*B</t>
  </si>
  <si>
    <t>Iy</t>
  </si>
  <si>
    <t>Iz</t>
  </si>
  <si>
    <t>Wz</t>
  </si>
  <si>
    <t>iz</t>
  </si>
  <si>
    <t>50*30</t>
  </si>
  <si>
    <t>60*40</t>
  </si>
  <si>
    <t>80*40</t>
  </si>
  <si>
    <t>90*50</t>
  </si>
  <si>
    <t>100*50</t>
  </si>
  <si>
    <t>100*60</t>
  </si>
  <si>
    <t>120*60</t>
  </si>
  <si>
    <t>120*80</t>
  </si>
  <si>
    <t>140*80</t>
  </si>
  <si>
    <t>150*100</t>
  </si>
  <si>
    <t>160*80</t>
  </si>
  <si>
    <t>200*100</t>
  </si>
  <si>
    <t>200*120</t>
  </si>
  <si>
    <t>250*150</t>
  </si>
  <si>
    <t>260*180</t>
  </si>
  <si>
    <t>300*200</t>
  </si>
  <si>
    <t>350*250</t>
  </si>
  <si>
    <t>400*200</t>
  </si>
  <si>
    <t>450*250</t>
  </si>
  <si>
    <t>500*300</t>
  </si>
  <si>
    <t>180*100</t>
  </si>
  <si>
    <t>c</t>
  </si>
  <si>
    <t>z-z</t>
  </si>
  <si>
    <t>40*20</t>
  </si>
  <si>
    <t>300*100</t>
  </si>
  <si>
    <t>400*300</t>
  </si>
  <si>
    <t>tan a</t>
  </si>
  <si>
    <t>w1</t>
  </si>
  <si>
    <t>d1</t>
  </si>
  <si>
    <t>قوطي مربع</t>
  </si>
  <si>
    <t>-</t>
  </si>
  <si>
    <t>IPE_o</t>
  </si>
  <si>
    <t>IPE_v</t>
  </si>
  <si>
    <t>IPE_a</t>
  </si>
  <si>
    <t>IPE_750</t>
  </si>
  <si>
    <t>IPB_LL</t>
  </si>
  <si>
    <t>بال_مساوي</t>
  </si>
  <si>
    <t>بال_نامساوي</t>
  </si>
  <si>
    <t>توليد_گرم</t>
  </si>
  <si>
    <t>توليد_سرد</t>
  </si>
  <si>
    <t>قوطي مستطيل</t>
  </si>
  <si>
    <t>شكل Z</t>
  </si>
  <si>
    <t>توليد.گرم</t>
  </si>
  <si>
    <t>توليد.سرد</t>
  </si>
  <si>
    <t>z_شكل</t>
  </si>
  <si>
    <t>UNP</t>
  </si>
  <si>
    <t>بال_مساوي_غيراستاندارد</t>
  </si>
  <si>
    <t>بال_نامساوي_غيراستاندارد</t>
  </si>
  <si>
    <t>25*4</t>
  </si>
  <si>
    <t>30*4</t>
  </si>
  <si>
    <t>40*5</t>
  </si>
  <si>
    <t>50*5</t>
  </si>
  <si>
    <t>50*6</t>
  </si>
  <si>
    <t>60*6</t>
  </si>
  <si>
    <t>60*8</t>
  </si>
  <si>
    <t>70*7</t>
  </si>
  <si>
    <t>75*8</t>
  </si>
  <si>
    <t>80*10</t>
  </si>
  <si>
    <t>90*8</t>
  </si>
  <si>
    <t>90*9</t>
  </si>
  <si>
    <t>90*10</t>
  </si>
  <si>
    <t>100*10</t>
  </si>
  <si>
    <t>100*12</t>
  </si>
  <si>
    <t>120*12</t>
  </si>
  <si>
    <t>150*12</t>
  </si>
  <si>
    <t>150*15</t>
  </si>
  <si>
    <t>180*18</t>
  </si>
  <si>
    <t>200*18</t>
  </si>
  <si>
    <t>200*20</t>
  </si>
  <si>
    <t>200*24</t>
  </si>
  <si>
    <t>250*35</t>
  </si>
  <si>
    <t>45*5</t>
  </si>
  <si>
    <t>110*12</t>
  </si>
  <si>
    <t>120*13</t>
  </si>
  <si>
    <t>120*15</t>
  </si>
  <si>
    <t>140*13</t>
  </si>
  <si>
    <t>140*15</t>
  </si>
  <si>
    <t>150*16</t>
  </si>
  <si>
    <t>150*18</t>
  </si>
  <si>
    <t>150*20</t>
  </si>
  <si>
    <t>160*19</t>
  </si>
  <si>
    <t>180*22</t>
  </si>
  <si>
    <t>200*26</t>
  </si>
  <si>
    <t>200*28</t>
  </si>
  <si>
    <t>250*20</t>
  </si>
  <si>
    <t>250*22</t>
  </si>
  <si>
    <t>250*24</t>
  </si>
  <si>
    <t>250*26</t>
  </si>
  <si>
    <t>30*20*4</t>
  </si>
  <si>
    <t>60*40*6</t>
  </si>
  <si>
    <t>75*50*8</t>
  </si>
  <si>
    <t>80*40*8</t>
  </si>
  <si>
    <t>100*50*8</t>
  </si>
  <si>
    <t>100*65*8</t>
  </si>
  <si>
    <t>100*65*10</t>
  </si>
  <si>
    <t>100*75*10</t>
  </si>
  <si>
    <t>100*75*12</t>
  </si>
  <si>
    <t>120*80*10</t>
  </si>
  <si>
    <t>120*80*12</t>
  </si>
  <si>
    <t>125*75*10</t>
  </si>
  <si>
    <t>125*75*12</t>
  </si>
  <si>
    <t>135*65*10</t>
  </si>
  <si>
    <t>150*75*10</t>
  </si>
  <si>
    <t>150*75*12</t>
  </si>
  <si>
    <t>150*75*15</t>
  </si>
  <si>
    <t>150*90*12</t>
  </si>
  <si>
    <t>150*90*15</t>
  </si>
  <si>
    <t>150*100*12</t>
  </si>
  <si>
    <t>200*100*12</t>
  </si>
  <si>
    <t>200*100*15</t>
  </si>
  <si>
    <t>200*150*15</t>
  </si>
  <si>
    <t>45*30*5</t>
  </si>
  <si>
    <t>50*40*5</t>
  </si>
  <si>
    <t>65*50*9</t>
  </si>
  <si>
    <t>75*55*7</t>
  </si>
  <si>
    <t>75*55*9</t>
  </si>
  <si>
    <t>80*65*8</t>
  </si>
  <si>
    <t>80*65*10</t>
  </si>
  <si>
    <t>90*60*8</t>
  </si>
  <si>
    <t>100*65*11</t>
  </si>
  <si>
    <t>100*75*9</t>
  </si>
  <si>
    <t>100*75*11</t>
  </si>
  <si>
    <t>130*65*10</t>
  </si>
  <si>
    <t>130*65*12</t>
  </si>
  <si>
    <t>160*80*12</t>
  </si>
  <si>
    <t>180*90*12</t>
  </si>
  <si>
    <t>200*100*16</t>
  </si>
  <si>
    <t>250*90*12</t>
  </si>
  <si>
    <t>250*90*14</t>
  </si>
  <si>
    <t>250*90*16</t>
  </si>
  <si>
    <t>50*31</t>
  </si>
  <si>
    <t>60*41</t>
  </si>
  <si>
    <t>80*41</t>
  </si>
  <si>
    <t>80*42</t>
  </si>
  <si>
    <t>90*51</t>
  </si>
  <si>
    <t>90*52</t>
  </si>
  <si>
    <t>100*51</t>
  </si>
  <si>
    <t>100*52</t>
  </si>
  <si>
    <t>100*61</t>
  </si>
  <si>
    <t>100*62</t>
  </si>
  <si>
    <t>120*61</t>
  </si>
  <si>
    <t>120*62</t>
  </si>
  <si>
    <t>120*81</t>
  </si>
  <si>
    <t>120*82</t>
  </si>
  <si>
    <t>140*81</t>
  </si>
  <si>
    <t>140*82</t>
  </si>
  <si>
    <t>150*101</t>
  </si>
  <si>
    <t>150*102</t>
  </si>
  <si>
    <t>160*81</t>
  </si>
  <si>
    <t>160*82</t>
  </si>
  <si>
    <t>160*83</t>
  </si>
  <si>
    <t>180*101</t>
  </si>
  <si>
    <t>180*102</t>
  </si>
  <si>
    <t>180*103</t>
  </si>
  <si>
    <t>200*101</t>
  </si>
  <si>
    <t>200*102</t>
  </si>
  <si>
    <t>200*103</t>
  </si>
  <si>
    <t>200*121</t>
  </si>
  <si>
    <t>200*122</t>
  </si>
  <si>
    <t>200*123</t>
  </si>
  <si>
    <t>250*151</t>
  </si>
  <si>
    <t>250*152</t>
  </si>
  <si>
    <t>250*153</t>
  </si>
  <si>
    <t>260*181</t>
  </si>
  <si>
    <t>260*182</t>
  </si>
  <si>
    <t>260*183</t>
  </si>
  <si>
    <t>300*201</t>
  </si>
  <si>
    <t>300*202</t>
  </si>
  <si>
    <t>300*203</t>
  </si>
  <si>
    <t>350*251</t>
  </si>
  <si>
    <t>350*252</t>
  </si>
  <si>
    <t>350*253</t>
  </si>
  <si>
    <t>400*201</t>
  </si>
  <si>
    <t>400*202</t>
  </si>
  <si>
    <t>400*203</t>
  </si>
  <si>
    <t>450*251</t>
  </si>
  <si>
    <t>450*252</t>
  </si>
  <si>
    <t>450*253</t>
  </si>
  <si>
    <t>500*301</t>
  </si>
  <si>
    <t>500*302</t>
  </si>
  <si>
    <t>500*303</t>
  </si>
  <si>
    <t>40*21</t>
  </si>
  <si>
    <t>50*28</t>
  </si>
  <si>
    <t>50*29</t>
  </si>
  <si>
    <t>60*42</t>
  </si>
  <si>
    <t>60*43</t>
  </si>
  <si>
    <t>80*43</t>
  </si>
  <si>
    <t>100*63</t>
  </si>
  <si>
    <t>120*63</t>
  </si>
  <si>
    <t>150*103</t>
  </si>
  <si>
    <t>300*101</t>
  </si>
  <si>
    <t>300*102</t>
  </si>
  <si>
    <t>400*301</t>
  </si>
  <si>
    <t>400*302</t>
  </si>
  <si>
    <t>n</t>
  </si>
  <si>
    <t>s</t>
  </si>
  <si>
    <t>nb</t>
  </si>
  <si>
    <t>m</t>
  </si>
  <si>
    <t>ms</t>
  </si>
  <si>
    <t>z</t>
  </si>
  <si>
    <r>
      <t>cm</t>
    </r>
    <r>
      <rPr>
        <sz val="11"/>
        <color theme="1"/>
        <rFont val="Calibri"/>
        <family val="2"/>
      </rPr>
      <t>⁴</t>
    </r>
  </si>
  <si>
    <t>cm⁴</t>
  </si>
  <si>
    <r>
      <t>cm</t>
    </r>
    <r>
      <rPr>
        <sz val="11"/>
        <color theme="1"/>
        <rFont val="Calibri"/>
        <family val="2"/>
      </rPr>
      <t>²</t>
    </r>
  </si>
  <si>
    <t>cm²</t>
  </si>
  <si>
    <t>IPB_L</t>
  </si>
  <si>
    <t>IPB_v</t>
  </si>
  <si>
    <t>ez</t>
  </si>
  <si>
    <t>ym</t>
  </si>
  <si>
    <t>sy</t>
  </si>
  <si>
    <r>
      <t>d</t>
    </r>
    <r>
      <rPr>
        <sz val="11"/>
        <color theme="1"/>
        <rFont val="Calibri"/>
        <family val="2"/>
      </rPr>
      <t>₁</t>
    </r>
  </si>
  <si>
    <r>
      <t>w</t>
    </r>
    <r>
      <rPr>
        <sz val="11"/>
        <color theme="1"/>
        <rFont val="Calibri"/>
        <family val="2"/>
      </rPr>
      <t>₁</t>
    </r>
  </si>
  <si>
    <r>
      <t>a</t>
    </r>
    <r>
      <rPr>
        <sz val="11"/>
        <color theme="1"/>
        <rFont val="Calibri"/>
        <family val="2"/>
      </rPr>
      <t>₁</t>
    </r>
  </si>
  <si>
    <t>d₁</t>
  </si>
  <si>
    <t>w₁</t>
  </si>
  <si>
    <t>a₁</t>
  </si>
  <si>
    <r>
      <t>w</t>
    </r>
    <r>
      <rPr>
        <sz val="11"/>
        <color theme="1"/>
        <rFont val="Calibri"/>
        <family val="2"/>
      </rPr>
      <t>₂</t>
    </r>
  </si>
  <si>
    <r>
      <t>r</t>
    </r>
    <r>
      <rPr>
        <sz val="11"/>
        <color theme="1"/>
        <rFont val="Calibri"/>
        <family val="2"/>
      </rPr>
      <t>₁</t>
    </r>
  </si>
  <si>
    <r>
      <t>r</t>
    </r>
    <r>
      <rPr>
        <sz val="11"/>
        <color theme="1"/>
        <rFont val="Calibri"/>
        <family val="2"/>
      </rPr>
      <t>₂</t>
    </r>
  </si>
  <si>
    <r>
      <t>v</t>
    </r>
    <r>
      <rPr>
        <sz val="11"/>
        <color theme="1"/>
        <rFont val="Calibri"/>
        <family val="2"/>
      </rPr>
      <t>₁</t>
    </r>
  </si>
  <si>
    <t>a*s</t>
  </si>
  <si>
    <t>Iу=Iz</t>
  </si>
  <si>
    <t>Wy=Wz</t>
  </si>
  <si>
    <t>iy=iz</t>
  </si>
  <si>
    <r>
      <t>I</t>
    </r>
    <r>
      <rPr>
        <sz val="11"/>
        <color theme="1"/>
        <rFont val="Calibri"/>
        <family val="2"/>
      </rPr>
      <t>ƞ</t>
    </r>
  </si>
  <si>
    <r>
      <t>i</t>
    </r>
    <r>
      <rPr>
        <sz val="11"/>
        <color theme="1"/>
        <rFont val="Calibri"/>
        <family val="2"/>
      </rPr>
      <t>ƞ</t>
    </r>
  </si>
  <si>
    <t>ƞ-ƞ</t>
  </si>
  <si>
    <t>Iζ</t>
  </si>
  <si>
    <t>Wζ</t>
  </si>
  <si>
    <t>iζ</t>
  </si>
  <si>
    <t>a*b*s</t>
  </si>
  <si>
    <t>Iƞ</t>
  </si>
  <si>
    <t>iƞ</t>
  </si>
  <si>
    <r>
      <t>d</t>
    </r>
    <r>
      <rPr>
        <sz val="11"/>
        <color theme="1"/>
        <rFont val="Calibri"/>
        <family val="2"/>
      </rPr>
      <t>₂</t>
    </r>
  </si>
  <si>
    <r>
      <t>w</t>
    </r>
    <r>
      <rPr>
        <sz val="11"/>
        <color theme="1"/>
        <rFont val="Calibri"/>
        <family val="2"/>
      </rPr>
      <t>₃</t>
    </r>
  </si>
  <si>
    <t>سوراخهاي لبه</t>
  </si>
  <si>
    <t>تــــولــيـــد_گــــــرم</t>
  </si>
  <si>
    <t>تـــــــــوليــــــــــد_ســــــــــــــرد</t>
  </si>
  <si>
    <t>تــــــــــوليــــــــــــــــد.گــــــــــــــــــــــــــــــــرم</t>
  </si>
  <si>
    <t>تــــــــــوليـــــــــــــــــــد.ســـــــــــــــــــــــــرد</t>
  </si>
  <si>
    <t>امین</t>
  </si>
  <si>
    <t>www.amin-r.blog.ir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</si>
</sst>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0"/>
      <name val="Times New Roman"/>
      <family val="1"/>
    </font>
    <font>
      <sz val="11"/>
      <name val="Times New Roman"/>
      <family val="1"/>
    </font>
    <font>
      <b/>
      <sz val="10"/>
      <color theme="1"/>
      <name val="Times New Roman"/>
      <family val="1"/>
    </font>
    <font>
      <sz val="48"/>
      <color theme="1"/>
      <name val="Times New Roman"/>
      <family val="1"/>
    </font>
    <font>
      <b/>
      <sz val="48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b/>
      <sz val="26"/>
      <color theme="1"/>
      <name val="Times New Roman"/>
      <family val="1"/>
    </font>
    <font>
      <b/>
      <sz val="14"/>
      <color theme="1"/>
      <name val="Times New Roman"/>
      <family val="1"/>
    </font>
    <font>
      <b/>
      <sz val="36"/>
      <color theme="1"/>
      <name val="Times New Roman"/>
      <family val="1"/>
    </font>
    <font>
      <b/>
      <sz val="16"/>
      <color theme="1"/>
      <name val="Times New Roman"/>
      <family val="1"/>
    </font>
    <font>
      <b/>
      <sz val="20"/>
      <color theme="1"/>
      <name val="Times New Roman"/>
      <family val="1"/>
    </font>
    <font>
      <sz val="11"/>
      <color theme="1"/>
      <name val="Calibri"/>
      <family val="2"/>
    </font>
    <font>
      <sz val="11"/>
      <color rgb="FFFCFEBA"/>
      <name val="Times New Roman"/>
      <family val="1"/>
    </font>
    <font>
      <sz val="11"/>
      <color theme="0"/>
      <name val="Calibri"/>
      <family val="2"/>
    </font>
    <font>
      <b/>
      <sz val="36"/>
      <name val="Times New Roman"/>
      <family val="1"/>
    </font>
    <font>
      <sz val="48"/>
      <name val="Times New Roman"/>
      <family val="1"/>
    </font>
    <font>
      <b/>
      <sz val="12"/>
      <color theme="1"/>
      <name val="Times New Roman"/>
      <family val="1"/>
    </font>
    <font>
      <sz val="11"/>
      <color rgb="FF92D050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0" tint="-4.9989318521683403E-2"/>
      <name val="Times New Roman"/>
      <family val="1"/>
    </font>
    <font>
      <b/>
      <sz val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FCFEB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4FD1FF"/>
        <bgColor indexed="64"/>
      </patternFill>
    </fill>
    <fill>
      <patternFill patternType="solid">
        <fgColor rgb="FFFF85FF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218">
    <xf numFmtId="0" fontId="0" fillId="0" borderId="0" xfId="0"/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5" borderId="36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5" fillId="5" borderId="40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1" fillId="5" borderId="41" xfId="0" applyFont="1" applyFill="1" applyBorder="1" applyAlignment="1">
      <alignment horizontal="center" vertical="center"/>
    </xf>
    <xf numFmtId="0" fontId="15" fillId="5" borderId="42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4" xfId="0" applyFont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4" fillId="0" borderId="10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hidden="1"/>
    </xf>
    <xf numFmtId="0" fontId="1" fillId="5" borderId="15" xfId="0" applyFont="1" applyFill="1" applyBorder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vertical="center"/>
      <protection hidden="1"/>
    </xf>
    <xf numFmtId="0" fontId="1" fillId="0" borderId="30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1" fillId="5" borderId="45" xfId="0" applyFont="1" applyFill="1" applyBorder="1" applyAlignment="1" applyProtection="1">
      <alignment horizontal="center" vertical="center"/>
      <protection hidden="1"/>
    </xf>
    <xf numFmtId="0" fontId="1" fillId="0" borderId="45" xfId="0" applyFont="1" applyBorder="1" applyAlignment="1" applyProtection="1">
      <alignment horizontal="center" vertical="center"/>
      <protection hidden="1"/>
    </xf>
    <xf numFmtId="0" fontId="1" fillId="5" borderId="46" xfId="0" applyFont="1" applyFill="1" applyBorder="1" applyAlignment="1" applyProtection="1">
      <alignment horizontal="center" vertical="center"/>
      <protection hidden="1"/>
    </xf>
    <xf numFmtId="0" fontId="1" fillId="5" borderId="16" xfId="0" applyFont="1" applyFill="1" applyBorder="1" applyAlignment="1" applyProtection="1">
      <alignment vertical="center"/>
      <protection hidden="1"/>
    </xf>
    <xf numFmtId="0" fontId="1" fillId="0" borderId="30" xfId="0" applyFont="1" applyBorder="1" applyAlignment="1" applyProtection="1">
      <alignment vertical="center"/>
      <protection hidden="1"/>
    </xf>
    <xf numFmtId="0" fontId="1" fillId="2" borderId="30" xfId="0" applyFont="1" applyFill="1" applyBorder="1" applyAlignment="1" applyProtection="1">
      <alignment horizontal="center" vertical="center"/>
      <protection hidden="1"/>
    </xf>
    <xf numFmtId="0" fontId="1" fillId="2" borderId="48" xfId="0" applyFont="1" applyFill="1" applyBorder="1" applyAlignment="1" applyProtection="1">
      <alignment horizontal="center" vertical="center"/>
      <protection hidden="1"/>
    </xf>
    <xf numFmtId="0" fontId="1" fillId="7" borderId="50" xfId="0" applyFont="1" applyFill="1" applyBorder="1" applyAlignment="1" applyProtection="1">
      <alignment horizontal="center" vertical="center"/>
      <protection hidden="1"/>
    </xf>
    <xf numFmtId="0" fontId="20" fillId="6" borderId="51" xfId="0" applyFont="1" applyFill="1" applyBorder="1" applyAlignment="1" applyProtection="1">
      <alignment horizontal="center" vertical="center"/>
      <protection hidden="1"/>
    </xf>
    <xf numFmtId="0" fontId="20" fillId="6" borderId="52" xfId="0" applyFont="1" applyFill="1" applyBorder="1" applyAlignment="1" applyProtection="1">
      <alignment horizontal="center" vertical="center"/>
      <protection hidden="1"/>
    </xf>
    <xf numFmtId="0" fontId="20" fillId="6" borderId="52" xfId="0" applyFont="1" applyFill="1" applyBorder="1" applyAlignment="1" applyProtection="1">
      <alignment vertical="center"/>
      <protection hidden="1"/>
    </xf>
    <xf numFmtId="0" fontId="20" fillId="6" borderId="53" xfId="0" applyFont="1" applyFill="1" applyBorder="1" applyAlignment="1" applyProtection="1">
      <alignment horizontal="center" vertical="center"/>
      <protection hidden="1"/>
    </xf>
    <xf numFmtId="0" fontId="20" fillId="6" borderId="20" xfId="0" applyFont="1" applyFill="1" applyBorder="1" applyAlignment="1" applyProtection="1">
      <alignment horizontal="center" vertical="center"/>
      <protection hidden="1"/>
    </xf>
    <xf numFmtId="0" fontId="20" fillId="6" borderId="54" xfId="0" applyFont="1" applyFill="1" applyBorder="1" applyAlignment="1" applyProtection="1">
      <alignment horizontal="center" vertical="center"/>
      <protection locked="0" hidden="1"/>
    </xf>
    <xf numFmtId="0" fontId="20" fillId="6" borderId="54" xfId="0" applyFont="1" applyFill="1" applyBorder="1" applyAlignment="1" applyProtection="1">
      <alignment horizontal="center" vertical="center"/>
      <protection hidden="1"/>
    </xf>
    <xf numFmtId="0" fontId="20" fillId="6" borderId="21" xfId="0" applyFont="1" applyFill="1" applyBorder="1" applyAlignment="1" applyProtection="1">
      <alignment horizontal="center" vertical="center"/>
      <protection hidden="1"/>
    </xf>
    <xf numFmtId="0" fontId="20" fillId="6" borderId="41" xfId="0" applyFont="1" applyFill="1" applyBorder="1" applyAlignment="1" applyProtection="1">
      <alignment horizontal="center" vertical="center"/>
      <protection locked="0" hidden="1"/>
    </xf>
    <xf numFmtId="0" fontId="20" fillId="6" borderId="33" xfId="0" applyFont="1" applyFill="1" applyBorder="1" applyAlignment="1" applyProtection="1">
      <alignment horizontal="center" vertical="center"/>
      <protection hidden="1"/>
    </xf>
    <xf numFmtId="0" fontId="20" fillId="6" borderId="34" xfId="0" applyFont="1" applyFill="1" applyBorder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2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6" borderId="41" xfId="0" applyFont="1" applyFill="1" applyBorder="1" applyAlignment="1" applyProtection="1">
      <alignment horizontal="center" vertical="center"/>
      <protection hidden="1"/>
    </xf>
    <xf numFmtId="0" fontId="2" fillId="0" borderId="29" xfId="0" applyFont="1" applyBorder="1" applyAlignment="1" applyProtection="1">
      <alignment horizontal="center" vertical="center"/>
      <protection hidden="1"/>
    </xf>
    <xf numFmtId="0" fontId="21" fillId="7" borderId="49" xfId="1" applyFill="1" applyBorder="1" applyAlignment="1" applyProtection="1">
      <alignment horizontal="center" vertical="center"/>
      <protection locked="0" hidden="1"/>
    </xf>
    <xf numFmtId="0" fontId="19" fillId="8" borderId="45" xfId="0" applyFont="1" applyFill="1" applyBorder="1" applyAlignment="1" applyProtection="1">
      <alignment horizontal="center" vertical="center"/>
      <protection hidden="1"/>
    </xf>
    <xf numFmtId="0" fontId="19" fillId="8" borderId="15" xfId="0" applyFont="1" applyFill="1" applyBorder="1" applyAlignment="1" applyProtection="1">
      <alignment horizontal="center" vertical="center"/>
      <protection hidden="1"/>
    </xf>
    <xf numFmtId="0" fontId="23" fillId="8" borderId="44" xfId="0" applyFont="1" applyFill="1" applyBorder="1" applyAlignment="1" applyProtection="1">
      <alignment horizontal="center" vertical="center"/>
      <protection hidden="1"/>
    </xf>
    <xf numFmtId="0" fontId="23" fillId="8" borderId="47" xfId="0" applyFont="1" applyFill="1" applyBorder="1" applyAlignment="1" applyProtection="1">
      <alignment horizontal="center" vertical="center"/>
      <protection hidden="1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 textRotation="90"/>
    </xf>
    <xf numFmtId="0" fontId="12" fillId="4" borderId="15" xfId="0" applyFont="1" applyFill="1" applyBorder="1" applyAlignment="1">
      <alignment horizontal="center" vertical="center" textRotation="90"/>
    </xf>
    <xf numFmtId="0" fontId="12" fillId="4" borderId="24" xfId="0" applyFont="1" applyFill="1" applyBorder="1" applyAlignment="1">
      <alignment horizontal="center" vertical="center" textRotation="90"/>
    </xf>
    <xf numFmtId="0" fontId="13" fillId="4" borderId="4" xfId="0" applyFont="1" applyFill="1" applyBorder="1" applyAlignment="1">
      <alignment horizontal="center" vertical="center" textRotation="90"/>
    </xf>
    <xf numFmtId="0" fontId="13" fillId="4" borderId="15" xfId="0" applyFont="1" applyFill="1" applyBorder="1" applyAlignment="1">
      <alignment horizontal="center" vertical="center" textRotation="90"/>
    </xf>
    <xf numFmtId="0" fontId="13" fillId="4" borderId="3" xfId="0" applyFont="1" applyFill="1" applyBorder="1" applyAlignment="1">
      <alignment horizontal="center" vertical="center" textRotation="90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 textRotation="90"/>
    </xf>
    <xf numFmtId="0" fontId="11" fillId="4" borderId="18" xfId="0" applyFont="1" applyFill="1" applyBorder="1" applyAlignment="1">
      <alignment horizontal="center" vertical="center" textRotation="90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textRotation="90"/>
    </xf>
    <xf numFmtId="0" fontId="9" fillId="4" borderId="15" xfId="0" applyFont="1" applyFill="1" applyBorder="1" applyAlignment="1">
      <alignment horizontal="center" vertical="center" textRotation="90"/>
    </xf>
    <xf numFmtId="0" fontId="9" fillId="4" borderId="3" xfId="0" applyFont="1" applyFill="1" applyBorder="1" applyAlignment="1">
      <alignment horizontal="center" vertical="center" textRotation="90"/>
    </xf>
    <xf numFmtId="0" fontId="6" fillId="4" borderId="4" xfId="0" applyFont="1" applyFill="1" applyBorder="1" applyAlignment="1">
      <alignment horizontal="center" vertical="center" textRotation="90"/>
    </xf>
    <xf numFmtId="0" fontId="6" fillId="4" borderId="15" xfId="0" applyFont="1" applyFill="1" applyBorder="1" applyAlignment="1">
      <alignment horizontal="center" vertical="center" textRotation="90"/>
    </xf>
    <xf numFmtId="0" fontId="6" fillId="4" borderId="3" xfId="0" applyFont="1" applyFill="1" applyBorder="1" applyAlignment="1">
      <alignment horizontal="center" vertical="center" textRotation="90"/>
    </xf>
    <xf numFmtId="0" fontId="2" fillId="3" borderId="23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center" vertical="center" textRotation="90"/>
    </xf>
    <xf numFmtId="0" fontId="4" fillId="0" borderId="37" xfId="0" applyFont="1" applyBorder="1" applyAlignment="1">
      <alignment horizontal="center" vertical="center" textRotation="90"/>
    </xf>
    <xf numFmtId="0" fontId="7" fillId="3" borderId="26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textRotation="90"/>
    </xf>
    <xf numFmtId="0" fontId="6" fillId="4" borderId="27" xfId="0" applyFont="1" applyFill="1" applyBorder="1" applyAlignment="1">
      <alignment horizontal="center" vertical="center" textRotation="90"/>
    </xf>
    <xf numFmtId="0" fontId="10" fillId="4" borderId="4" xfId="0" applyFont="1" applyFill="1" applyBorder="1" applyAlignment="1">
      <alignment horizontal="center" vertical="center" textRotation="90"/>
    </xf>
    <xf numFmtId="0" fontId="10" fillId="4" borderId="15" xfId="0" applyFont="1" applyFill="1" applyBorder="1" applyAlignment="1">
      <alignment horizontal="center" vertical="center" textRotation="90"/>
    </xf>
    <xf numFmtId="0" fontId="10" fillId="4" borderId="3" xfId="0" applyFont="1" applyFill="1" applyBorder="1" applyAlignment="1">
      <alignment horizontal="center" vertical="center" textRotation="90"/>
    </xf>
    <xf numFmtId="0" fontId="1" fillId="0" borderId="28" xfId="0" applyFont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 textRotation="90"/>
    </xf>
    <xf numFmtId="0" fontId="4" fillId="0" borderId="15" xfId="0" applyFont="1" applyBorder="1" applyAlignment="1">
      <alignment horizontal="center" vertical="center" textRotation="90"/>
    </xf>
    <xf numFmtId="0" fontId="4" fillId="0" borderId="36" xfId="0" applyFont="1" applyBorder="1" applyAlignment="1">
      <alignment horizontal="center" vertical="center" textRotation="90"/>
    </xf>
    <xf numFmtId="0" fontId="1" fillId="0" borderId="19" xfId="0" applyFont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1" fillId="4" borderId="43" xfId="0" applyFont="1" applyFill="1" applyBorder="1" applyAlignment="1">
      <alignment horizontal="center" vertical="center" textRotation="90"/>
    </xf>
    <xf numFmtId="0" fontId="11" fillId="4" borderId="32" xfId="0" applyFont="1" applyFill="1" applyBorder="1" applyAlignment="1">
      <alignment horizontal="center" vertical="center" textRotation="90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7" fillId="4" borderId="32" xfId="0" applyFont="1" applyFill="1" applyBorder="1" applyAlignment="1">
      <alignment horizontal="center" vertical="center" textRotation="90"/>
    </xf>
    <xf numFmtId="0" fontId="2" fillId="3" borderId="1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 textRotation="90"/>
    </xf>
    <xf numFmtId="0" fontId="6" fillId="4" borderId="32" xfId="0" applyFont="1" applyFill="1" applyBorder="1" applyAlignment="1">
      <alignment horizontal="center" vertical="center" textRotation="90"/>
    </xf>
    <xf numFmtId="0" fontId="18" fillId="4" borderId="32" xfId="0" applyFont="1" applyFill="1" applyBorder="1" applyAlignment="1">
      <alignment horizontal="center" vertical="center" textRotation="9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85FF"/>
      <color rgb="FF4FD1FF"/>
      <color rgb="FF0099FF"/>
      <color rgb="FFFCFE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Drop" dropStyle="combo" dx="16" fmlaLink="$C$9" fmlaRange="$C$27:$C$33" noThreeD="1" sel="7" val="0"/>
</file>

<file path=xl/ctrlProps/ctrlProp2.xml><?xml version="1.0" encoding="utf-8"?>
<formControlPr xmlns="http://schemas.microsoft.com/office/spreadsheetml/2009/9/main" objectType="Drop" dropLines="15" dropStyle="combo" dx="16" fmlaLink="$E$9" fmlaRange="$C$37:$C$180" noThreeD="1" sel="7" val="4"/>
</file>

<file path=xl/ctrlProps/ctrlProp3.xml><?xml version="1.0" encoding="utf-8"?>
<formControlPr xmlns="http://schemas.microsoft.com/office/spreadsheetml/2009/9/main" objectType="Drop" dropLines="10" dropStyle="combo" dx="16" fmlaLink="$D$9" fmlaRange="$O$12:$O$21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</xdr:row>
          <xdr:rowOff>0</xdr:rowOff>
        </xdr:from>
        <xdr:to>
          <xdr:col>3</xdr:col>
          <xdr:colOff>0</xdr:colOff>
          <xdr:row>7</xdr:row>
          <xdr:rowOff>180975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0</xdr:rowOff>
        </xdr:from>
        <xdr:to>
          <xdr:col>4</xdr:col>
          <xdr:colOff>962025</xdr:colOff>
          <xdr:row>7</xdr:row>
          <xdr:rowOff>180975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</xdr:row>
          <xdr:rowOff>0</xdr:rowOff>
        </xdr:from>
        <xdr:to>
          <xdr:col>4</xdr:col>
          <xdr:colOff>0</xdr:colOff>
          <xdr:row>7</xdr:row>
          <xdr:rowOff>180975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min-r.blog.ir/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234"/>
  <sheetViews>
    <sheetView showGridLines="0" showRowColHeaders="0" tabSelected="1" zoomScaleNormal="100" workbookViewId="0">
      <selection activeCell="D2" sqref="D2"/>
    </sheetView>
  </sheetViews>
  <sheetFormatPr defaultColWidth="9" defaultRowHeight="15" x14ac:dyDescent="0.25"/>
  <cols>
    <col min="1" max="1" width="9.42578125" style="100" customWidth="1"/>
    <col min="2" max="2" width="3.28515625" style="100" customWidth="1"/>
    <col min="3" max="3" width="14.85546875" style="128" customWidth="1"/>
    <col min="4" max="4" width="23.42578125" style="100" customWidth="1"/>
    <col min="5" max="5" width="14.5703125" style="100" customWidth="1"/>
    <col min="6" max="7" width="8.42578125" style="100" customWidth="1"/>
    <col min="8" max="8" width="7.7109375" style="100" customWidth="1"/>
    <col min="9" max="9" width="8.28515625" style="100" customWidth="1"/>
    <col min="10" max="10" width="8.5703125" style="100" customWidth="1"/>
    <col min="11" max="11" width="8" style="100" customWidth="1"/>
    <col min="12" max="12" width="8.140625" style="100" customWidth="1"/>
    <col min="13" max="13" width="8.85546875" style="100" customWidth="1"/>
    <col min="14" max="14" width="10.28515625" style="100" customWidth="1"/>
    <col min="15" max="15" width="9.28515625" style="100" customWidth="1"/>
    <col min="16" max="16" width="10" style="100" customWidth="1"/>
    <col min="17" max="17" width="8.140625" style="100" customWidth="1"/>
    <col min="18" max="18" width="8" style="100" customWidth="1"/>
    <col min="19" max="19" width="10.28515625" style="100" customWidth="1"/>
    <col min="20" max="20" width="7.85546875" style="100" customWidth="1"/>
    <col min="21" max="21" width="7.42578125" style="100" customWidth="1"/>
    <col min="22" max="23" width="6.42578125" style="100" customWidth="1"/>
    <col min="24" max="30" width="9" style="100"/>
    <col min="31" max="31" width="3" style="100" customWidth="1"/>
    <col min="32" max="16384" width="9" style="100"/>
  </cols>
  <sheetData>
    <row r="1" spans="2:36" ht="15.75" thickBot="1" x14ac:dyDescent="0.3"/>
    <row r="2" spans="2:36" ht="15.75" thickBot="1" x14ac:dyDescent="0.3">
      <c r="D2" s="131" t="s">
        <v>402</v>
      </c>
      <c r="E2" s="114" t="s">
        <v>401</v>
      </c>
    </row>
    <row r="3" spans="2:36" ht="15.75" thickBot="1" x14ac:dyDescent="0.3"/>
    <row r="4" spans="2:36" ht="15" customHeight="1" thickBot="1" x14ac:dyDescent="0.3">
      <c r="B4" s="115"/>
      <c r="C4" s="129"/>
      <c r="D4" s="116"/>
      <c r="E4" s="116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6"/>
      <c r="Y4" s="116"/>
      <c r="Z4" s="116"/>
      <c r="AA4" s="116"/>
      <c r="AB4" s="116"/>
      <c r="AC4" s="116"/>
      <c r="AD4" s="116"/>
      <c r="AE4" s="118"/>
    </row>
    <row r="5" spans="2:36" ht="15" customHeight="1" x14ac:dyDescent="0.25">
      <c r="B5" s="124"/>
      <c r="C5" s="134" t="s">
        <v>29</v>
      </c>
      <c r="D5" s="132" t="s">
        <v>85</v>
      </c>
      <c r="E5" s="132" t="s">
        <v>1</v>
      </c>
      <c r="F5" s="107" t="str">
        <f ca="1">T(IFERROR(INDEX(INDIRECT($G$27),2,F36),""))</f>
        <v/>
      </c>
      <c r="G5" s="108" t="str">
        <f t="shared" ref="G5:AB5" ca="1" si="0">T(IFERROR(INDEX(INDIRECT($G$27),2,G36),""))</f>
        <v/>
      </c>
      <c r="H5" s="107" t="str">
        <f t="shared" ca="1" si="0"/>
        <v/>
      </c>
      <c r="I5" s="108" t="str">
        <f t="shared" ca="1" si="0"/>
        <v/>
      </c>
      <c r="J5" s="107" t="str">
        <f t="shared" ca="1" si="0"/>
        <v/>
      </c>
      <c r="K5" s="108" t="str">
        <f t="shared" ca="1" si="0"/>
        <v/>
      </c>
      <c r="L5" s="107" t="str">
        <f t="shared" ca="1" si="0"/>
        <v/>
      </c>
      <c r="M5" s="108" t="str">
        <f t="shared" ca="1" si="0"/>
        <v/>
      </c>
      <c r="N5" s="107" t="str">
        <f t="shared" ca="1" si="0"/>
        <v/>
      </c>
      <c r="O5" s="108" t="str">
        <f t="shared" ca="1" si="0"/>
        <v>y-y</v>
      </c>
      <c r="P5" s="107" t="str">
        <f t="shared" ca="1" si="0"/>
        <v>y-y</v>
      </c>
      <c r="Q5" s="108" t="str">
        <f t="shared" ca="1" si="0"/>
        <v>y-y</v>
      </c>
      <c r="R5" s="107" t="str">
        <f t="shared" ca="1" si="0"/>
        <v>z-z</v>
      </c>
      <c r="S5" s="108" t="str">
        <f t="shared" ca="1" si="0"/>
        <v>z-z</v>
      </c>
      <c r="T5" s="107" t="str">
        <f t="shared" ca="1" si="0"/>
        <v>z-z</v>
      </c>
      <c r="U5" s="108" t="str">
        <f t="shared" ca="1" si="0"/>
        <v>ƞ-ƞ</v>
      </c>
      <c r="V5" s="107" t="str">
        <f t="shared" ca="1" si="0"/>
        <v>ƞ-ƞ</v>
      </c>
      <c r="W5" s="108" t="str">
        <f t="shared" ca="1" si="0"/>
        <v>ƞ-ƞ</v>
      </c>
      <c r="X5" s="107" t="str">
        <f t="shared" ca="1" si="0"/>
        <v>ζ-ζ</v>
      </c>
      <c r="Y5" s="108" t="str">
        <f t="shared" ca="1" si="0"/>
        <v>ζ-ζ</v>
      </c>
      <c r="Z5" s="107" t="str">
        <f t="shared" ca="1" si="0"/>
        <v>ζ-ζ</v>
      </c>
      <c r="AA5" s="108" t="str">
        <f t="shared" ca="1" si="0"/>
        <v/>
      </c>
      <c r="AB5" s="107" t="str">
        <f t="shared" ca="1" si="0"/>
        <v/>
      </c>
      <c r="AC5" s="108"/>
      <c r="AD5" s="109"/>
      <c r="AE5" s="119"/>
    </row>
    <row r="6" spans="2:36" ht="15" customHeight="1" x14ac:dyDescent="0.25">
      <c r="B6" s="124"/>
      <c r="C6" s="135"/>
      <c r="D6" s="133"/>
      <c r="E6" s="133"/>
      <c r="F6" s="101" t="str">
        <f ca="1">T(IFERROR(INDEX(INDIRECT($G$27),3,F36),""))</f>
        <v>h</v>
      </c>
      <c r="G6" s="102" t="str">
        <f t="shared" ref="G6:AB6" ca="1" si="1">T(IFERROR(INDEX(INDIRECT($G$27),3,G36),""))</f>
        <v>b</v>
      </c>
      <c r="H6" s="101" t="str">
        <f t="shared" ca="1" si="1"/>
        <v>ts</v>
      </c>
      <c r="I6" s="102" t="str">
        <f t="shared" ca="1" si="1"/>
        <v>tg</v>
      </c>
      <c r="J6" s="101" t="str">
        <f t="shared" ca="1" si="1"/>
        <v>r2</v>
      </c>
      <c r="K6" s="102" t="str">
        <f t="shared" ca="1" si="1"/>
        <v>c</v>
      </c>
      <c r="L6" s="101" t="str">
        <f t="shared" ca="1" si="1"/>
        <v>A</v>
      </c>
      <c r="M6" s="102" t="str">
        <f t="shared" ca="1" si="1"/>
        <v>G</v>
      </c>
      <c r="N6" s="101" t="str">
        <f t="shared" ca="1" si="1"/>
        <v/>
      </c>
      <c r="O6" s="102" t="str">
        <f t="shared" ca="1" si="1"/>
        <v>I</v>
      </c>
      <c r="P6" s="101" t="str">
        <f t="shared" ca="1" si="1"/>
        <v>W</v>
      </c>
      <c r="Q6" s="102" t="str">
        <f t="shared" ca="1" si="1"/>
        <v>i</v>
      </c>
      <c r="R6" s="101" t="str">
        <f t="shared" ca="1" si="1"/>
        <v>I</v>
      </c>
      <c r="S6" s="102" t="str">
        <f t="shared" ca="1" si="1"/>
        <v>W</v>
      </c>
      <c r="T6" s="101" t="str">
        <f t="shared" ca="1" si="1"/>
        <v>i</v>
      </c>
      <c r="U6" s="102" t="str">
        <f t="shared" ca="1" si="1"/>
        <v>I</v>
      </c>
      <c r="V6" s="101" t="str">
        <f t="shared" ca="1" si="1"/>
        <v>W</v>
      </c>
      <c r="W6" s="102" t="str">
        <f t="shared" ca="1" si="1"/>
        <v>i</v>
      </c>
      <c r="X6" s="101" t="str">
        <f t="shared" ca="1" si="1"/>
        <v>I</v>
      </c>
      <c r="Y6" s="102" t="str">
        <f t="shared" ca="1" si="1"/>
        <v>W</v>
      </c>
      <c r="Z6" s="101" t="str">
        <f t="shared" ca="1" si="1"/>
        <v>i</v>
      </c>
      <c r="AA6" s="102" t="str">
        <f t="shared" ca="1" si="1"/>
        <v>d1</v>
      </c>
      <c r="AB6" s="101" t="str">
        <f t="shared" ca="1" si="1"/>
        <v>w1</v>
      </c>
      <c r="AC6" s="103" t="str">
        <f t="shared" ref="AC6:AD6" ca="1" si="2">IFERROR(INDEX(INDIRECT($G$27),3,AC35),"")</f>
        <v/>
      </c>
      <c r="AD6" s="110" t="str">
        <f t="shared" ca="1" si="2"/>
        <v/>
      </c>
      <c r="AE6" s="119"/>
    </row>
    <row r="7" spans="2:36" ht="15" customHeight="1" x14ac:dyDescent="0.25">
      <c r="B7" s="124"/>
      <c r="C7" s="135"/>
      <c r="D7" s="133"/>
      <c r="E7" s="133"/>
      <c r="F7" s="101" t="str">
        <f ca="1">T(IFERROR(INDEX(INDIRECT($G$27),4,F36),""))</f>
        <v>mm</v>
      </c>
      <c r="G7" s="102" t="str">
        <f t="shared" ref="G7:AA7" ca="1" si="3">T(IFERROR(INDEX(INDIRECT($G$27),4,G36),""))</f>
        <v>mm</v>
      </c>
      <c r="H7" s="101" t="str">
        <f t="shared" ca="1" si="3"/>
        <v>mm</v>
      </c>
      <c r="I7" s="102" t="str">
        <f t="shared" ca="1" si="3"/>
        <v>mm</v>
      </c>
      <c r="J7" s="101" t="str">
        <f t="shared" ca="1" si="3"/>
        <v>mm</v>
      </c>
      <c r="K7" s="102" t="str">
        <f t="shared" ca="1" si="3"/>
        <v>mm</v>
      </c>
      <c r="L7" s="101" t="str">
        <f t="shared" ca="1" si="3"/>
        <v>cm²</v>
      </c>
      <c r="M7" s="102" t="str">
        <f t="shared" ca="1" si="3"/>
        <v>kg/m</v>
      </c>
      <c r="N7" s="101" t="str">
        <f t="shared" ca="1" si="3"/>
        <v>tan a</v>
      </c>
      <c r="O7" s="102" t="str">
        <f t="shared" ca="1" si="3"/>
        <v>cm⁴</v>
      </c>
      <c r="P7" s="101" t="str">
        <f t="shared" ca="1" si="3"/>
        <v>cm³</v>
      </c>
      <c r="Q7" s="102" t="str">
        <f t="shared" ca="1" si="3"/>
        <v>cm</v>
      </c>
      <c r="R7" s="101" t="str">
        <f t="shared" ca="1" si="3"/>
        <v>cm⁴</v>
      </c>
      <c r="S7" s="102" t="str">
        <f t="shared" ca="1" si="3"/>
        <v>cm³</v>
      </c>
      <c r="T7" s="101" t="str">
        <f t="shared" ca="1" si="3"/>
        <v>cm</v>
      </c>
      <c r="U7" s="102" t="str">
        <f t="shared" ca="1" si="3"/>
        <v>cm⁴</v>
      </c>
      <c r="V7" s="101" t="str">
        <f t="shared" ca="1" si="3"/>
        <v>cm³</v>
      </c>
      <c r="W7" s="102" t="str">
        <f t="shared" ca="1" si="3"/>
        <v>cm</v>
      </c>
      <c r="X7" s="101" t="str">
        <f t="shared" ca="1" si="3"/>
        <v>cm⁴</v>
      </c>
      <c r="Y7" s="102" t="str">
        <f t="shared" ca="1" si="3"/>
        <v>cm³</v>
      </c>
      <c r="Z7" s="101" t="str">
        <f t="shared" ca="1" si="3"/>
        <v>cm</v>
      </c>
      <c r="AA7" s="102" t="str">
        <f t="shared" ca="1" si="3"/>
        <v>mm</v>
      </c>
      <c r="AB7" s="101" t="str">
        <f t="shared" ref="AB7:AD7" ca="1" si="4">IFERROR(INDEX(INDIRECT($G$27),4,AB36),"")</f>
        <v>mm</v>
      </c>
      <c r="AC7" s="103" t="str">
        <f t="shared" ca="1" si="4"/>
        <v/>
      </c>
      <c r="AD7" s="110" t="str">
        <f t="shared" ca="1" si="4"/>
        <v/>
      </c>
      <c r="AE7" s="119"/>
    </row>
    <row r="8" spans="2:36" ht="15" customHeight="1" thickBot="1" x14ac:dyDescent="0.3">
      <c r="B8" s="124"/>
      <c r="C8" s="130"/>
      <c r="D8" s="104"/>
      <c r="E8" s="111"/>
      <c r="F8" s="112">
        <f ca="1">IFERROR(INDEX((INDIRECT($P$12)),جستجو!$E$9,G36),"")</f>
        <v>120</v>
      </c>
      <c r="G8" s="112">
        <f ca="1">IFERROR(INDEX((INDIRECT($P$12)),جستجو!$E$9,H36),"")</f>
        <v>60</v>
      </c>
      <c r="H8" s="112">
        <f ca="1">IFERROR(INDEX((INDIRECT($P$12)),جستجو!$E$9,I36),"")</f>
        <v>7</v>
      </c>
      <c r="I8" s="112">
        <f ca="1">IFERROR(INDEX((INDIRECT($P$12)),جستجو!$E$9,J36),"")</f>
        <v>9</v>
      </c>
      <c r="J8" s="112">
        <f ca="1">IFERROR(INDEX((INDIRECT($P$12)),جستجو!$E$9,K36),"")</f>
        <v>4.5</v>
      </c>
      <c r="K8" s="112">
        <f ca="1">IFERROR(INDEX((INDIRECT($P$12)),جستجو!$E$9,L36),"")</f>
        <v>18</v>
      </c>
      <c r="L8" s="112">
        <f ca="1">IFERROR(INDEX((INDIRECT($P$12)),جستجو!$E$9,M36),"")</f>
        <v>18.2</v>
      </c>
      <c r="M8" s="112">
        <f ca="1">IFERROR(INDEX((INDIRECT($P$12)),جستجو!$E$9,N36),"")</f>
        <v>14.3</v>
      </c>
      <c r="N8" s="112">
        <f ca="1">IFERROR(INDEX((INDIRECT($P$12)),جستجو!$E$9,O36),"")</f>
        <v>0.433</v>
      </c>
      <c r="O8" s="112">
        <f ca="1">IFERROR(INDEX((INDIRECT($P$12)),جستجو!$E$9,P36),"")</f>
        <v>402</v>
      </c>
      <c r="P8" s="112">
        <f ca="1">IFERROR(INDEX((INDIRECT($P$12)),جستجو!$E$9,Q36),"")</f>
        <v>67</v>
      </c>
      <c r="Q8" s="112">
        <f ca="1">IFERROR(INDEX((INDIRECT($P$12)),جستجو!$E$9,R36),"")</f>
        <v>4.7</v>
      </c>
      <c r="R8" s="112">
        <f ca="1">IFERROR(INDEX((INDIRECT($P$12)),جستجو!$E$9,S36),"")</f>
        <v>106</v>
      </c>
      <c r="S8" s="112">
        <f ca="1">IFERROR(INDEX((INDIRECT($P$12)),جستجو!$E$9,T36),"")</f>
        <v>18.8</v>
      </c>
      <c r="T8" s="112">
        <f ca="1">IFERROR(INDEX((INDIRECT($P$12)),جستجو!$E$9,U36),"")</f>
        <v>2.42</v>
      </c>
      <c r="U8" s="112">
        <f ca="1">IFERROR(INDEX((INDIRECT($P$12)),جستجو!$E$9,V36),"")</f>
        <v>470</v>
      </c>
      <c r="V8" s="112">
        <f ca="1">IFERROR(INDEX((INDIRECT($P$12)),جستجو!$E$9,W36),"")</f>
        <v>60.6</v>
      </c>
      <c r="W8" s="112">
        <f ca="1">IFERROR(INDEX((INDIRECT($P$12)),جستجو!$E$9,X36),"")</f>
        <v>5.08</v>
      </c>
      <c r="X8" s="112">
        <f ca="1">IFERROR(INDEX((INDIRECT($P$12)),جستجو!$E$9,Y36),"")</f>
        <v>37.700000000000003</v>
      </c>
      <c r="Y8" s="112">
        <f ca="1">IFERROR(INDEX((INDIRECT($P$12)),جستجو!$E$9,Z36),"")</f>
        <v>12.5</v>
      </c>
      <c r="Z8" s="112">
        <f ca="1">IFERROR(INDEX((INDIRECT($P$12)),جستجو!$E$9,AA36),"")</f>
        <v>1.44</v>
      </c>
      <c r="AA8" s="112">
        <f ca="1">IFERROR(INDEX((INDIRECT($P$12)),جستجو!$E$9,AB36),"")</f>
        <v>17</v>
      </c>
      <c r="AB8" s="112">
        <f ca="1">IFERROR(INDEX((INDIRECT($P$12)),جستجو!$E$9,AC36),"")</f>
        <v>35</v>
      </c>
      <c r="AC8" s="112" t="str">
        <f ca="1">IFERROR(INDEX((INDIRECT($P$12)),جستجو!$E$9,AD36),"")</f>
        <v/>
      </c>
      <c r="AD8" s="113" t="str">
        <f ca="1">IFERROR(INDEX((INDIRECT($P$12)),جستجو!$E$9,AE36),"")</f>
        <v/>
      </c>
      <c r="AE8" s="119"/>
    </row>
    <row r="9" spans="2:36" ht="15" customHeight="1" thickBot="1" x14ac:dyDescent="0.3">
      <c r="B9" s="125"/>
      <c r="C9" s="123">
        <v>7</v>
      </c>
      <c r="D9" s="120">
        <v>1</v>
      </c>
      <c r="E9" s="120">
        <v>7</v>
      </c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2"/>
    </row>
    <row r="10" spans="2:36" ht="15" customHeight="1" x14ac:dyDescent="0.25">
      <c r="B10" s="126"/>
      <c r="C10" s="106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06"/>
      <c r="AC10" s="106"/>
      <c r="AD10" s="106"/>
      <c r="AE10" s="106"/>
      <c r="AF10" s="106"/>
      <c r="AG10" s="106"/>
      <c r="AH10" s="106"/>
      <c r="AI10" s="106"/>
      <c r="AJ10" s="106"/>
    </row>
    <row r="11" spans="2:36" ht="15" customHeight="1" x14ac:dyDescent="0.25">
      <c r="B11" s="126"/>
      <c r="C11" s="106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06"/>
      <c r="AC11" s="106"/>
      <c r="AD11" s="106"/>
      <c r="AE11" s="106"/>
      <c r="AF11" s="106"/>
      <c r="AG11" s="106"/>
      <c r="AH11" s="106"/>
      <c r="AI11" s="106"/>
      <c r="AJ11" s="106"/>
    </row>
    <row r="12" spans="2:36" x14ac:dyDescent="0.25">
      <c r="B12" s="126"/>
      <c r="C12" s="106" t="s">
        <v>207</v>
      </c>
      <c r="D12" s="127" t="s">
        <v>32</v>
      </c>
      <c r="E12" s="127" t="s">
        <v>81</v>
      </c>
      <c r="F12" s="127" t="s">
        <v>198</v>
      </c>
      <c r="G12" s="127" t="s">
        <v>200</v>
      </c>
      <c r="H12" s="127" t="s">
        <v>204</v>
      </c>
      <c r="I12" s="127" t="s">
        <v>206</v>
      </c>
      <c r="J12" s="126"/>
      <c r="K12" s="127"/>
      <c r="L12" s="127"/>
      <c r="M12" s="127"/>
      <c r="N12" s="127"/>
      <c r="O12" s="127" t="str">
        <f t="shared" ref="O12:O21" si="5">INDEX(all,E37,$C$9)</f>
        <v>z_شكل</v>
      </c>
      <c r="P12" s="127" t="str">
        <f>INDEX(all,D9,C9)</f>
        <v>z_شكل</v>
      </c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06"/>
      <c r="AC12" s="106"/>
      <c r="AD12" s="106"/>
      <c r="AE12" s="106"/>
      <c r="AF12" s="106"/>
      <c r="AG12" s="106"/>
      <c r="AH12" s="106"/>
      <c r="AI12" s="106"/>
      <c r="AJ12" s="106"/>
    </row>
    <row r="13" spans="2:36" x14ac:dyDescent="0.25">
      <c r="B13" s="126"/>
      <c r="C13" s="106" t="s">
        <v>30</v>
      </c>
      <c r="D13" s="127" t="s">
        <v>193</v>
      </c>
      <c r="E13" s="127" t="s">
        <v>192</v>
      </c>
      <c r="F13" s="127" t="s">
        <v>208</v>
      </c>
      <c r="G13" s="127" t="s">
        <v>201</v>
      </c>
      <c r="H13" s="127" t="s">
        <v>205</v>
      </c>
      <c r="I13" s="127" t="s">
        <v>192</v>
      </c>
      <c r="J13" s="126"/>
      <c r="K13" s="127"/>
      <c r="L13" s="127"/>
      <c r="M13" s="127"/>
      <c r="N13" s="127"/>
      <c r="O13" s="127" t="str">
        <f t="shared" si="5"/>
        <v>-</v>
      </c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06"/>
      <c r="AC13" s="106"/>
      <c r="AD13" s="106"/>
      <c r="AE13" s="106"/>
      <c r="AF13" s="106"/>
      <c r="AG13" s="106"/>
      <c r="AH13" s="106"/>
      <c r="AI13" s="106"/>
      <c r="AJ13" s="106"/>
    </row>
    <row r="14" spans="2:36" x14ac:dyDescent="0.25">
      <c r="B14" s="126"/>
      <c r="C14" s="106" t="s">
        <v>22</v>
      </c>
      <c r="D14" s="127" t="s">
        <v>194</v>
      </c>
      <c r="E14" s="127" t="s">
        <v>192</v>
      </c>
      <c r="F14" s="127" t="s">
        <v>199</v>
      </c>
      <c r="G14" s="127" t="s">
        <v>192</v>
      </c>
      <c r="H14" s="127" t="s">
        <v>192</v>
      </c>
      <c r="I14" s="127" t="s">
        <v>192</v>
      </c>
      <c r="J14" s="126"/>
      <c r="K14" s="127"/>
      <c r="L14" s="127"/>
      <c r="M14" s="127"/>
      <c r="N14" s="127"/>
      <c r="O14" s="127" t="str">
        <f t="shared" si="5"/>
        <v>-</v>
      </c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06"/>
      <c r="AC14" s="106"/>
      <c r="AD14" s="106"/>
      <c r="AE14" s="106"/>
      <c r="AF14" s="106"/>
      <c r="AG14" s="106"/>
      <c r="AH14" s="106"/>
      <c r="AI14" s="106"/>
      <c r="AJ14" s="106"/>
    </row>
    <row r="15" spans="2:36" x14ac:dyDescent="0.25">
      <c r="B15" s="126"/>
      <c r="C15" s="106" t="s">
        <v>192</v>
      </c>
      <c r="D15" s="127" t="s">
        <v>195</v>
      </c>
      <c r="E15" s="127" t="s">
        <v>192</v>
      </c>
      <c r="F15" s="127" t="s">
        <v>209</v>
      </c>
      <c r="G15" s="127" t="s">
        <v>192</v>
      </c>
      <c r="H15" s="127" t="s">
        <v>192</v>
      </c>
      <c r="I15" s="127" t="s">
        <v>192</v>
      </c>
      <c r="J15" s="126"/>
      <c r="K15" s="127"/>
      <c r="L15" s="127"/>
      <c r="M15" s="127"/>
      <c r="N15" s="127"/>
      <c r="O15" s="127" t="str">
        <f t="shared" si="5"/>
        <v>-</v>
      </c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06"/>
      <c r="AC15" s="106"/>
      <c r="AD15" s="106"/>
      <c r="AE15" s="106"/>
      <c r="AF15" s="106"/>
      <c r="AG15" s="106"/>
      <c r="AH15" s="106"/>
      <c r="AI15" s="106"/>
      <c r="AJ15" s="106"/>
    </row>
    <row r="16" spans="2:36" x14ac:dyDescent="0.25">
      <c r="B16" s="126"/>
      <c r="C16" s="106" t="s">
        <v>192</v>
      </c>
      <c r="D16" s="127" t="s">
        <v>196</v>
      </c>
      <c r="E16" s="127" t="s">
        <v>192</v>
      </c>
      <c r="F16" s="127" t="s">
        <v>192</v>
      </c>
      <c r="G16" s="127" t="s">
        <v>192</v>
      </c>
      <c r="H16" s="127" t="s">
        <v>192</v>
      </c>
      <c r="I16" s="127" t="s">
        <v>192</v>
      </c>
      <c r="J16" s="126"/>
      <c r="K16" s="127"/>
      <c r="L16" s="127"/>
      <c r="M16" s="127"/>
      <c r="N16" s="127"/>
      <c r="O16" s="127" t="str">
        <f t="shared" si="5"/>
        <v>-</v>
      </c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06"/>
      <c r="AC16" s="106"/>
      <c r="AD16" s="106"/>
      <c r="AE16" s="106"/>
      <c r="AF16" s="106"/>
      <c r="AG16" s="106"/>
      <c r="AH16" s="106"/>
      <c r="AI16" s="106"/>
      <c r="AJ16" s="106"/>
    </row>
    <row r="17" spans="2:36" x14ac:dyDescent="0.25">
      <c r="B17" s="126"/>
      <c r="C17" s="106" t="s">
        <v>192</v>
      </c>
      <c r="D17" s="127" t="s">
        <v>197</v>
      </c>
      <c r="E17" s="127" t="s">
        <v>192</v>
      </c>
      <c r="F17" s="127" t="s">
        <v>192</v>
      </c>
      <c r="G17" s="127" t="s">
        <v>192</v>
      </c>
      <c r="H17" s="127" t="s">
        <v>192</v>
      </c>
      <c r="I17" s="127" t="s">
        <v>192</v>
      </c>
      <c r="J17" s="126"/>
      <c r="K17" s="127"/>
      <c r="L17" s="127"/>
      <c r="M17" s="127"/>
      <c r="N17" s="127"/>
      <c r="O17" s="127" t="str">
        <f t="shared" si="5"/>
        <v>-</v>
      </c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06"/>
      <c r="AC17" s="106"/>
      <c r="AD17" s="106"/>
      <c r="AE17" s="106"/>
      <c r="AF17" s="106"/>
      <c r="AG17" s="106"/>
      <c r="AH17" s="106"/>
      <c r="AI17" s="106"/>
      <c r="AJ17" s="106"/>
    </row>
    <row r="18" spans="2:36" x14ac:dyDescent="0.25">
      <c r="B18" s="126"/>
      <c r="C18" s="106" t="s">
        <v>192</v>
      </c>
      <c r="D18" s="127" t="s">
        <v>366</v>
      </c>
      <c r="E18" s="127" t="s">
        <v>192</v>
      </c>
      <c r="F18" s="127" t="s">
        <v>192</v>
      </c>
      <c r="G18" s="127" t="s">
        <v>192</v>
      </c>
      <c r="H18" s="127" t="s">
        <v>192</v>
      </c>
      <c r="I18" s="127" t="s">
        <v>192</v>
      </c>
      <c r="J18" s="126"/>
      <c r="K18" s="127"/>
      <c r="L18" s="127"/>
      <c r="M18" s="127"/>
      <c r="N18" s="127"/>
      <c r="O18" s="127" t="str">
        <f t="shared" si="5"/>
        <v>-</v>
      </c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06"/>
      <c r="AC18" s="106"/>
      <c r="AD18" s="106"/>
      <c r="AE18" s="106"/>
      <c r="AF18" s="106"/>
      <c r="AG18" s="106"/>
      <c r="AH18" s="106"/>
      <c r="AI18" s="106"/>
      <c r="AJ18" s="106"/>
    </row>
    <row r="19" spans="2:36" x14ac:dyDescent="0.25">
      <c r="B19" s="126"/>
      <c r="C19" s="106" t="s">
        <v>192</v>
      </c>
      <c r="D19" s="127" t="s">
        <v>41</v>
      </c>
      <c r="E19" s="127" t="s">
        <v>192</v>
      </c>
      <c r="F19" s="127" t="s">
        <v>192</v>
      </c>
      <c r="G19" s="127" t="s">
        <v>192</v>
      </c>
      <c r="H19" s="127" t="s">
        <v>192</v>
      </c>
      <c r="I19" s="127" t="s">
        <v>192</v>
      </c>
      <c r="J19" s="126"/>
      <c r="K19" s="127"/>
      <c r="L19" s="127"/>
      <c r="M19" s="127"/>
      <c r="N19" s="127"/>
      <c r="O19" s="127" t="str">
        <f t="shared" si="5"/>
        <v>-</v>
      </c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06"/>
      <c r="AC19" s="106"/>
      <c r="AD19" s="106"/>
      <c r="AE19" s="106"/>
      <c r="AF19" s="106"/>
      <c r="AG19" s="106"/>
      <c r="AH19" s="106"/>
      <c r="AI19" s="106"/>
      <c r="AJ19" s="106"/>
    </row>
    <row r="20" spans="2:36" x14ac:dyDescent="0.25">
      <c r="B20" s="126"/>
      <c r="C20" s="106" t="s">
        <v>192</v>
      </c>
      <c r="D20" s="127" t="s">
        <v>367</v>
      </c>
      <c r="E20" s="127" t="s">
        <v>192</v>
      </c>
      <c r="F20" s="127" t="s">
        <v>192</v>
      </c>
      <c r="G20" s="127" t="s">
        <v>192</v>
      </c>
      <c r="H20" s="127" t="s">
        <v>192</v>
      </c>
      <c r="I20" s="127" t="s">
        <v>192</v>
      </c>
      <c r="J20" s="126"/>
      <c r="K20" s="127"/>
      <c r="L20" s="127"/>
      <c r="M20" s="127"/>
      <c r="N20" s="127"/>
      <c r="O20" s="127" t="str">
        <f t="shared" si="5"/>
        <v>-</v>
      </c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06"/>
      <c r="AC20" s="106"/>
      <c r="AD20" s="106"/>
      <c r="AE20" s="106"/>
      <c r="AF20" s="106"/>
      <c r="AG20" s="106"/>
      <c r="AH20" s="106"/>
      <c r="AI20" s="106"/>
      <c r="AJ20" s="106"/>
    </row>
    <row r="21" spans="2:36" x14ac:dyDescent="0.25">
      <c r="B21" s="126"/>
      <c r="C21" s="106" t="s">
        <v>192</v>
      </c>
      <c r="D21" s="127" t="s">
        <v>49</v>
      </c>
      <c r="E21" s="127" t="s">
        <v>192</v>
      </c>
      <c r="F21" s="127" t="s">
        <v>192</v>
      </c>
      <c r="G21" s="127" t="s">
        <v>192</v>
      </c>
      <c r="H21" s="127" t="s">
        <v>192</v>
      </c>
      <c r="I21" s="127" t="s">
        <v>192</v>
      </c>
      <c r="J21" s="126"/>
      <c r="K21" s="127"/>
      <c r="L21" s="127"/>
      <c r="M21" s="127"/>
      <c r="N21" s="127"/>
      <c r="O21" s="127" t="str">
        <f t="shared" si="5"/>
        <v>-</v>
      </c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06"/>
      <c r="AC21" s="106"/>
      <c r="AD21" s="106"/>
      <c r="AE21" s="106"/>
      <c r="AF21" s="106"/>
      <c r="AG21" s="106"/>
      <c r="AH21" s="106"/>
      <c r="AI21" s="106"/>
      <c r="AJ21" s="106"/>
    </row>
    <row r="22" spans="2:36" x14ac:dyDescent="0.25">
      <c r="B22" s="126"/>
      <c r="C22" s="106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06"/>
      <c r="AC22" s="106"/>
      <c r="AD22" s="106"/>
      <c r="AE22" s="106"/>
      <c r="AF22" s="106"/>
      <c r="AG22" s="106"/>
      <c r="AH22" s="106"/>
      <c r="AI22" s="106"/>
      <c r="AJ22" s="106"/>
    </row>
    <row r="23" spans="2:36" x14ac:dyDescent="0.25">
      <c r="B23" s="126"/>
      <c r="C23" s="106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06"/>
      <c r="AC23" s="106"/>
      <c r="AD23" s="106"/>
      <c r="AE23" s="106"/>
      <c r="AF23" s="106"/>
      <c r="AG23" s="106"/>
      <c r="AH23" s="106"/>
      <c r="AI23" s="106"/>
      <c r="AJ23" s="106"/>
    </row>
    <row r="24" spans="2:36" x14ac:dyDescent="0.25">
      <c r="B24" s="126"/>
      <c r="C24" s="106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06"/>
      <c r="AC24" s="106"/>
      <c r="AD24" s="106"/>
      <c r="AE24" s="106"/>
      <c r="AF24" s="106"/>
      <c r="AG24" s="106"/>
      <c r="AH24" s="106"/>
      <c r="AI24" s="106"/>
      <c r="AJ24" s="106"/>
    </row>
    <row r="25" spans="2:36" x14ac:dyDescent="0.25">
      <c r="B25" s="126"/>
      <c r="C25" s="106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06"/>
      <c r="AC25" s="106"/>
      <c r="AD25" s="106"/>
      <c r="AE25" s="106"/>
      <c r="AF25" s="106"/>
      <c r="AG25" s="106"/>
      <c r="AH25" s="106"/>
      <c r="AI25" s="106"/>
      <c r="AJ25" s="106"/>
    </row>
    <row r="26" spans="2:36" x14ac:dyDescent="0.25">
      <c r="B26" s="126"/>
      <c r="C26" s="106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06"/>
      <c r="AC26" s="106"/>
      <c r="AD26" s="106"/>
      <c r="AE26" s="106"/>
      <c r="AF26" s="106"/>
      <c r="AG26" s="106"/>
      <c r="AH26" s="106"/>
      <c r="AI26" s="106"/>
      <c r="AJ26" s="106"/>
    </row>
    <row r="27" spans="2:36" x14ac:dyDescent="0.25">
      <c r="B27" s="126"/>
      <c r="C27" s="106" t="s">
        <v>20</v>
      </c>
      <c r="D27" s="127"/>
      <c r="E27" s="127"/>
      <c r="F27" s="126"/>
      <c r="G27" s="127" t="str">
        <f>IF(G28="nb",IF(OR(D9=3,D9=4)=TRUE,"nb.1",INDEX(H27:O27,1,C9)),INDEX(H27:O27,1,C9))</f>
        <v>z</v>
      </c>
      <c r="H27" s="127" t="s">
        <v>356</v>
      </c>
      <c r="I27" s="127" t="s">
        <v>154</v>
      </c>
      <c r="J27" s="127" t="s">
        <v>357</v>
      </c>
      <c r="K27" s="127" t="s">
        <v>358</v>
      </c>
      <c r="L27" s="127" t="s">
        <v>359</v>
      </c>
      <c r="M27" s="127" t="s">
        <v>360</v>
      </c>
      <c r="N27" s="127" t="s">
        <v>361</v>
      </c>
      <c r="O27" s="127" t="s">
        <v>361</v>
      </c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06"/>
      <c r="AC27" s="106"/>
      <c r="AD27" s="106"/>
      <c r="AE27" s="106"/>
      <c r="AF27" s="106"/>
      <c r="AG27" s="106"/>
      <c r="AH27" s="106"/>
      <c r="AI27" s="106"/>
      <c r="AJ27" s="106"/>
    </row>
    <row r="28" spans="2:36" x14ac:dyDescent="0.25">
      <c r="B28" s="126"/>
      <c r="C28" s="106" t="s">
        <v>82</v>
      </c>
      <c r="D28" s="127"/>
      <c r="E28" s="127"/>
      <c r="F28" s="126"/>
      <c r="G28" s="127" t="str">
        <f>INDEX(H27:O27,1,C9)</f>
        <v>z</v>
      </c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06"/>
      <c r="AC28" s="106"/>
      <c r="AD28" s="106"/>
      <c r="AE28" s="106"/>
      <c r="AF28" s="106"/>
      <c r="AG28" s="106"/>
      <c r="AH28" s="106"/>
      <c r="AI28" s="106"/>
      <c r="AJ28" s="106"/>
    </row>
    <row r="29" spans="2:36" x14ac:dyDescent="0.25">
      <c r="B29" s="126"/>
      <c r="C29" s="106" t="s">
        <v>83</v>
      </c>
      <c r="D29" s="127"/>
      <c r="E29" s="127"/>
      <c r="F29" s="126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06"/>
      <c r="AC29" s="106"/>
      <c r="AD29" s="106"/>
      <c r="AE29" s="106"/>
      <c r="AF29" s="106"/>
      <c r="AG29" s="106"/>
      <c r="AH29" s="106"/>
      <c r="AI29" s="106"/>
      <c r="AJ29" s="106"/>
    </row>
    <row r="30" spans="2:36" x14ac:dyDescent="0.25">
      <c r="B30" s="126"/>
      <c r="C30" s="106" t="s">
        <v>84</v>
      </c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06"/>
      <c r="AC30" s="106"/>
      <c r="AD30" s="106"/>
      <c r="AE30" s="106"/>
      <c r="AF30" s="106"/>
      <c r="AG30" s="106"/>
      <c r="AH30" s="106"/>
      <c r="AI30" s="106"/>
      <c r="AJ30" s="106"/>
    </row>
    <row r="31" spans="2:36" x14ac:dyDescent="0.25">
      <c r="B31" s="126"/>
      <c r="C31" s="106" t="s">
        <v>191</v>
      </c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06"/>
      <c r="AC31" s="106"/>
      <c r="AD31" s="106"/>
      <c r="AE31" s="106"/>
      <c r="AF31" s="106"/>
      <c r="AG31" s="106"/>
      <c r="AH31" s="106"/>
      <c r="AI31" s="106"/>
      <c r="AJ31" s="106"/>
    </row>
    <row r="32" spans="2:36" x14ac:dyDescent="0.25">
      <c r="B32" s="126"/>
      <c r="C32" s="106" t="s">
        <v>202</v>
      </c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06"/>
      <c r="AC32" s="106"/>
      <c r="AD32" s="106"/>
      <c r="AE32" s="106"/>
      <c r="AF32" s="106"/>
      <c r="AG32" s="106"/>
      <c r="AH32" s="106"/>
      <c r="AI32" s="106"/>
      <c r="AJ32" s="106"/>
    </row>
    <row r="33" spans="2:36" x14ac:dyDescent="0.25">
      <c r="B33" s="126"/>
      <c r="C33" s="106" t="s">
        <v>203</v>
      </c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06"/>
      <c r="AC33" s="106"/>
      <c r="AD33" s="106"/>
      <c r="AE33" s="106"/>
      <c r="AF33" s="106"/>
      <c r="AG33" s="106"/>
      <c r="AH33" s="106"/>
      <c r="AI33" s="106"/>
      <c r="AJ33" s="106"/>
    </row>
    <row r="34" spans="2:36" x14ac:dyDescent="0.25">
      <c r="B34" s="126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06"/>
      <c r="AC34" s="106"/>
      <c r="AD34" s="106"/>
      <c r="AE34" s="106"/>
      <c r="AF34" s="106"/>
      <c r="AG34" s="106"/>
      <c r="AH34" s="106"/>
      <c r="AI34" s="106"/>
      <c r="AJ34" s="106"/>
    </row>
    <row r="35" spans="2:36" x14ac:dyDescent="0.25">
      <c r="B35" s="126"/>
      <c r="C35" s="106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06"/>
      <c r="AC35" s="106"/>
      <c r="AD35" s="106"/>
      <c r="AE35" s="106"/>
      <c r="AF35" s="106"/>
      <c r="AG35" s="106"/>
      <c r="AH35" s="106"/>
      <c r="AI35" s="106"/>
      <c r="AJ35" s="106"/>
    </row>
    <row r="36" spans="2:36" x14ac:dyDescent="0.25">
      <c r="B36" s="126"/>
      <c r="C36" s="106"/>
      <c r="D36" s="127"/>
      <c r="E36" s="127"/>
      <c r="F36" s="127">
        <v>1</v>
      </c>
      <c r="G36" s="127">
        <v>2</v>
      </c>
      <c r="H36" s="127">
        <v>3</v>
      </c>
      <c r="I36" s="127">
        <v>4</v>
      </c>
      <c r="J36" s="127">
        <v>5</v>
      </c>
      <c r="K36" s="127">
        <v>6</v>
      </c>
      <c r="L36" s="127">
        <v>7</v>
      </c>
      <c r="M36" s="127">
        <v>8</v>
      </c>
      <c r="N36" s="127">
        <v>9</v>
      </c>
      <c r="O36" s="127">
        <v>10</v>
      </c>
      <c r="P36" s="127">
        <v>11</v>
      </c>
      <c r="Q36" s="127">
        <v>12</v>
      </c>
      <c r="R36" s="127">
        <v>13</v>
      </c>
      <c r="S36" s="127">
        <v>14</v>
      </c>
      <c r="T36" s="127">
        <v>15</v>
      </c>
      <c r="U36" s="127">
        <v>16</v>
      </c>
      <c r="V36" s="127">
        <v>17</v>
      </c>
      <c r="W36" s="127">
        <v>18</v>
      </c>
      <c r="X36" s="127">
        <v>19</v>
      </c>
      <c r="Y36" s="127">
        <v>20</v>
      </c>
      <c r="Z36" s="127">
        <v>21</v>
      </c>
      <c r="AA36" s="127">
        <v>22</v>
      </c>
      <c r="AB36" s="106">
        <v>23</v>
      </c>
      <c r="AC36" s="106">
        <v>24</v>
      </c>
      <c r="AD36" s="106">
        <v>25</v>
      </c>
      <c r="AE36" s="106">
        <v>26</v>
      </c>
      <c r="AF36" s="106">
        <v>27</v>
      </c>
      <c r="AG36" s="106">
        <v>28</v>
      </c>
      <c r="AH36" s="106">
        <v>29</v>
      </c>
      <c r="AI36" s="106">
        <v>30</v>
      </c>
      <c r="AJ36" s="106">
        <v>31</v>
      </c>
    </row>
    <row r="37" spans="2:36" x14ac:dyDescent="0.25">
      <c r="B37" s="126"/>
      <c r="C37" s="106">
        <f ca="1">IF(OR($C$9=5,$C$9=6)=TRUE,IFERROR(INDEX(INDIRECT($P$12),E37,1)&amp;"*"&amp;INDEX(INDIRECT($P$12),E37,2),""),IFERROR(INDEX(INDIRECT($P$12),E37,1),"-"))</f>
        <v>30</v>
      </c>
      <c r="D37" s="127"/>
      <c r="E37" s="127">
        <v>1</v>
      </c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06"/>
      <c r="AC37" s="106"/>
      <c r="AD37" s="106"/>
      <c r="AE37" s="106"/>
      <c r="AF37" s="106"/>
      <c r="AG37" s="106"/>
      <c r="AH37" s="106"/>
      <c r="AI37" s="106"/>
      <c r="AJ37" s="106"/>
    </row>
    <row r="38" spans="2:36" x14ac:dyDescent="0.25">
      <c r="B38" s="126"/>
      <c r="C38" s="106">
        <f t="shared" ref="C38:C101" ca="1" si="6">IF(OR($C$9=5,$C$9=6)=TRUE,IFERROR(INDEX(INDIRECT($P$12),E38,1)&amp;"*"&amp;INDEX(INDIRECT($P$12),E38,2),""),IFERROR(INDEX(INDIRECT($P$12),E38,1),"-"))</f>
        <v>40</v>
      </c>
      <c r="D38" s="127"/>
      <c r="E38" s="127">
        <v>2</v>
      </c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06"/>
      <c r="AC38" s="106"/>
      <c r="AD38" s="106"/>
      <c r="AE38" s="106"/>
      <c r="AF38" s="106"/>
      <c r="AG38" s="106"/>
      <c r="AH38" s="106"/>
      <c r="AI38" s="106"/>
      <c r="AJ38" s="106"/>
    </row>
    <row r="39" spans="2:36" x14ac:dyDescent="0.25">
      <c r="B39" s="126"/>
      <c r="C39" s="106">
        <f t="shared" ca="1" si="6"/>
        <v>50</v>
      </c>
      <c r="D39" s="127"/>
      <c r="E39" s="127">
        <v>3</v>
      </c>
      <c r="F39" s="127"/>
      <c r="G39" s="127" t="str">
        <f>IF($C$9=1,ناوداني!$A$54,IF(جستجو!$C$9=2,'I شكل '!A43,IF(جستجو!$C$9=3,"","")))</f>
        <v/>
      </c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06"/>
      <c r="AC39" s="106"/>
      <c r="AD39" s="106"/>
      <c r="AE39" s="106"/>
      <c r="AF39" s="106"/>
      <c r="AG39" s="106"/>
      <c r="AH39" s="106"/>
      <c r="AI39" s="106"/>
      <c r="AJ39" s="106"/>
    </row>
    <row r="40" spans="2:36" x14ac:dyDescent="0.25">
      <c r="B40" s="126"/>
      <c r="C40" s="106">
        <f t="shared" ca="1" si="6"/>
        <v>60</v>
      </c>
      <c r="D40" s="127"/>
      <c r="E40" s="127">
        <v>4</v>
      </c>
      <c r="F40" s="127"/>
      <c r="G40" s="127" t="str">
        <f>IF($C$9=1,"",IF(جستجو!$C$9=2,'I شكل '!A62,IF(جستجو!$C$9=3,"","")))</f>
        <v/>
      </c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06"/>
      <c r="AC40" s="106"/>
      <c r="AD40" s="106"/>
      <c r="AE40" s="106"/>
      <c r="AF40" s="106"/>
      <c r="AG40" s="106"/>
      <c r="AH40" s="106"/>
      <c r="AI40" s="106"/>
      <c r="AJ40" s="106"/>
    </row>
    <row r="41" spans="2:36" x14ac:dyDescent="0.25">
      <c r="B41" s="126"/>
      <c r="C41" s="106">
        <f t="shared" ca="1" si="6"/>
        <v>80</v>
      </c>
      <c r="D41" s="127"/>
      <c r="E41" s="127">
        <v>5</v>
      </c>
      <c r="F41" s="127"/>
      <c r="G41" s="127" t="str">
        <f>IF($C$9=1,"",IF(جستجو!$C$9=2,'I شكل '!A67,IF(جستجو!$C$9=3,"","")))</f>
        <v/>
      </c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06"/>
      <c r="AC41" s="106"/>
      <c r="AD41" s="106"/>
      <c r="AE41" s="106"/>
      <c r="AF41" s="106"/>
      <c r="AG41" s="106"/>
      <c r="AH41" s="106"/>
      <c r="AI41" s="106"/>
      <c r="AJ41" s="106"/>
    </row>
    <row r="42" spans="2:36" x14ac:dyDescent="0.25">
      <c r="B42" s="126"/>
      <c r="C42" s="106">
        <f t="shared" ca="1" si="6"/>
        <v>100</v>
      </c>
      <c r="D42" s="127"/>
      <c r="E42" s="127">
        <v>6</v>
      </c>
      <c r="F42" s="127"/>
      <c r="G42" s="127" t="str">
        <f>IF($C$9=1,"",IF(جستجو!$C$9=2,'I شكل '!A92,IF(جستجو!$C$9=3,"","")))</f>
        <v/>
      </c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06"/>
      <c r="AC42" s="106"/>
      <c r="AD42" s="106"/>
      <c r="AE42" s="106"/>
      <c r="AF42" s="106"/>
      <c r="AG42" s="106"/>
      <c r="AH42" s="106"/>
      <c r="AI42" s="106"/>
      <c r="AJ42" s="106"/>
    </row>
    <row r="43" spans="2:36" x14ac:dyDescent="0.25">
      <c r="B43" s="126"/>
      <c r="C43" s="106">
        <f t="shared" ca="1" si="6"/>
        <v>120</v>
      </c>
      <c r="D43" s="127"/>
      <c r="E43" s="127">
        <v>7</v>
      </c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06"/>
      <c r="AC43" s="106"/>
      <c r="AD43" s="106"/>
      <c r="AE43" s="106"/>
      <c r="AF43" s="106"/>
      <c r="AG43" s="106"/>
      <c r="AH43" s="106"/>
      <c r="AI43" s="106"/>
      <c r="AJ43" s="106"/>
    </row>
    <row r="44" spans="2:36" x14ac:dyDescent="0.25">
      <c r="B44" s="126"/>
      <c r="C44" s="106">
        <f t="shared" ca="1" si="6"/>
        <v>140</v>
      </c>
      <c r="D44" s="127"/>
      <c r="E44" s="127">
        <v>8</v>
      </c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06"/>
      <c r="AC44" s="106"/>
      <c r="AD44" s="106"/>
      <c r="AE44" s="106"/>
      <c r="AF44" s="106"/>
      <c r="AG44" s="106"/>
      <c r="AH44" s="106"/>
      <c r="AI44" s="106"/>
      <c r="AJ44" s="106"/>
    </row>
    <row r="45" spans="2:36" x14ac:dyDescent="0.25">
      <c r="B45" s="126"/>
      <c r="C45" s="106">
        <f t="shared" ca="1" si="6"/>
        <v>160</v>
      </c>
      <c r="D45" s="127"/>
      <c r="E45" s="127">
        <v>9</v>
      </c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06"/>
      <c r="AC45" s="106"/>
      <c r="AD45" s="106"/>
      <c r="AE45" s="106"/>
      <c r="AF45" s="106"/>
      <c r="AG45" s="106"/>
      <c r="AH45" s="106"/>
      <c r="AI45" s="106"/>
      <c r="AJ45" s="106"/>
    </row>
    <row r="46" spans="2:36" x14ac:dyDescent="0.25">
      <c r="B46" s="126"/>
      <c r="C46" s="106" t="str">
        <f t="shared" ca="1" si="6"/>
        <v>-</v>
      </c>
      <c r="D46" s="127"/>
      <c r="E46" s="127">
        <v>10</v>
      </c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06"/>
      <c r="AC46" s="106"/>
      <c r="AD46" s="106"/>
      <c r="AE46" s="106"/>
      <c r="AF46" s="106"/>
      <c r="AG46" s="106"/>
      <c r="AH46" s="106"/>
      <c r="AI46" s="106"/>
      <c r="AJ46" s="106"/>
    </row>
    <row r="47" spans="2:36" x14ac:dyDescent="0.25">
      <c r="B47" s="126"/>
      <c r="C47" s="106" t="str">
        <f t="shared" ca="1" si="6"/>
        <v>-</v>
      </c>
      <c r="D47" s="127"/>
      <c r="E47" s="127">
        <v>11</v>
      </c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06"/>
      <c r="AC47" s="106"/>
      <c r="AD47" s="106"/>
      <c r="AE47" s="106"/>
      <c r="AF47" s="106"/>
      <c r="AG47" s="106"/>
      <c r="AH47" s="106"/>
      <c r="AI47" s="106"/>
      <c r="AJ47" s="106"/>
    </row>
    <row r="48" spans="2:36" x14ac:dyDescent="0.25">
      <c r="B48" s="126"/>
      <c r="C48" s="106" t="str">
        <f t="shared" ca="1" si="6"/>
        <v>-</v>
      </c>
      <c r="D48" s="127"/>
      <c r="E48" s="127">
        <v>12</v>
      </c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06"/>
      <c r="AC48" s="106"/>
      <c r="AD48" s="106"/>
      <c r="AE48" s="106"/>
      <c r="AF48" s="106"/>
      <c r="AG48" s="106"/>
      <c r="AH48" s="106"/>
      <c r="AI48" s="106"/>
      <c r="AJ48" s="106"/>
    </row>
    <row r="49" spans="2:36" x14ac:dyDescent="0.25">
      <c r="B49" s="126"/>
      <c r="C49" s="106" t="str">
        <f t="shared" ca="1" si="6"/>
        <v>-</v>
      </c>
      <c r="D49" s="127"/>
      <c r="E49" s="127">
        <v>13</v>
      </c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06"/>
      <c r="AC49" s="106"/>
      <c r="AD49" s="106"/>
      <c r="AE49" s="106"/>
      <c r="AF49" s="106"/>
      <c r="AG49" s="106"/>
      <c r="AH49" s="106"/>
      <c r="AI49" s="106"/>
      <c r="AJ49" s="106"/>
    </row>
    <row r="50" spans="2:36" x14ac:dyDescent="0.25">
      <c r="B50" s="126"/>
      <c r="C50" s="106" t="str">
        <f t="shared" ca="1" si="6"/>
        <v>-</v>
      </c>
      <c r="D50" s="127"/>
      <c r="E50" s="127">
        <v>14</v>
      </c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06"/>
      <c r="AC50" s="106"/>
      <c r="AD50" s="106"/>
      <c r="AE50" s="106"/>
      <c r="AF50" s="106"/>
      <c r="AG50" s="106"/>
      <c r="AH50" s="106"/>
      <c r="AI50" s="106"/>
      <c r="AJ50" s="106"/>
    </row>
    <row r="51" spans="2:36" x14ac:dyDescent="0.25">
      <c r="B51" s="126"/>
      <c r="C51" s="106" t="str">
        <f t="shared" ca="1" si="6"/>
        <v>-</v>
      </c>
      <c r="D51" s="127"/>
      <c r="E51" s="127">
        <v>15</v>
      </c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06"/>
      <c r="AC51" s="106"/>
      <c r="AD51" s="106"/>
      <c r="AE51" s="106"/>
      <c r="AF51" s="106"/>
      <c r="AG51" s="106"/>
      <c r="AH51" s="106"/>
      <c r="AI51" s="106"/>
      <c r="AJ51" s="106"/>
    </row>
    <row r="52" spans="2:36" x14ac:dyDescent="0.25">
      <c r="B52" s="126"/>
      <c r="C52" s="106" t="str">
        <f t="shared" ca="1" si="6"/>
        <v>-</v>
      </c>
      <c r="D52" s="127"/>
      <c r="E52" s="127">
        <v>16</v>
      </c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06"/>
      <c r="AC52" s="106"/>
      <c r="AD52" s="106"/>
      <c r="AE52" s="106"/>
      <c r="AF52" s="106"/>
      <c r="AG52" s="106"/>
      <c r="AH52" s="106"/>
      <c r="AI52" s="106"/>
      <c r="AJ52" s="106"/>
    </row>
    <row r="53" spans="2:36" x14ac:dyDescent="0.25">
      <c r="B53" s="126"/>
      <c r="C53" s="106" t="str">
        <f t="shared" ca="1" si="6"/>
        <v>-</v>
      </c>
      <c r="D53" s="127"/>
      <c r="E53" s="127">
        <v>17</v>
      </c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06"/>
      <c r="AC53" s="106"/>
      <c r="AD53" s="106"/>
      <c r="AE53" s="106"/>
      <c r="AF53" s="106"/>
      <c r="AG53" s="106"/>
      <c r="AH53" s="106"/>
      <c r="AI53" s="106"/>
      <c r="AJ53" s="106"/>
    </row>
    <row r="54" spans="2:36" x14ac:dyDescent="0.25">
      <c r="B54" s="126"/>
      <c r="C54" s="106" t="str">
        <f t="shared" ca="1" si="6"/>
        <v>-</v>
      </c>
      <c r="D54" s="127"/>
      <c r="E54" s="127">
        <v>18</v>
      </c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06"/>
      <c r="AC54" s="106"/>
      <c r="AD54" s="106"/>
      <c r="AE54" s="106"/>
      <c r="AF54" s="106"/>
      <c r="AG54" s="106"/>
      <c r="AH54" s="106"/>
      <c r="AI54" s="106"/>
      <c r="AJ54" s="106"/>
    </row>
    <row r="55" spans="2:36" x14ac:dyDescent="0.25">
      <c r="B55" s="126"/>
      <c r="C55" s="106" t="str">
        <f t="shared" ca="1" si="6"/>
        <v>-</v>
      </c>
      <c r="D55" s="127"/>
      <c r="E55" s="127">
        <v>19</v>
      </c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06"/>
      <c r="AC55" s="106"/>
      <c r="AD55" s="106"/>
      <c r="AE55" s="106"/>
      <c r="AF55" s="106"/>
      <c r="AG55" s="106"/>
      <c r="AH55" s="106"/>
      <c r="AI55" s="106"/>
      <c r="AJ55" s="106"/>
    </row>
    <row r="56" spans="2:36" x14ac:dyDescent="0.25">
      <c r="B56" s="126"/>
      <c r="C56" s="106" t="str">
        <f t="shared" ca="1" si="6"/>
        <v>-</v>
      </c>
      <c r="D56" s="127"/>
      <c r="E56" s="127">
        <v>20</v>
      </c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06"/>
      <c r="AC56" s="106"/>
      <c r="AD56" s="106"/>
      <c r="AE56" s="106"/>
      <c r="AF56" s="106"/>
      <c r="AG56" s="106"/>
      <c r="AH56" s="106"/>
      <c r="AI56" s="106"/>
      <c r="AJ56" s="106"/>
    </row>
    <row r="57" spans="2:36" x14ac:dyDescent="0.25">
      <c r="B57" s="126"/>
      <c r="C57" s="106" t="str">
        <f t="shared" ca="1" si="6"/>
        <v>-</v>
      </c>
      <c r="D57" s="127"/>
      <c r="E57" s="127">
        <v>21</v>
      </c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06"/>
      <c r="AC57" s="106"/>
      <c r="AD57" s="106"/>
      <c r="AE57" s="106"/>
      <c r="AF57" s="106"/>
      <c r="AG57" s="106"/>
      <c r="AH57" s="106"/>
      <c r="AI57" s="106"/>
      <c r="AJ57" s="106"/>
    </row>
    <row r="58" spans="2:36" x14ac:dyDescent="0.25">
      <c r="B58" s="126"/>
      <c r="C58" s="106" t="str">
        <f t="shared" ca="1" si="6"/>
        <v>-</v>
      </c>
      <c r="D58" s="127"/>
      <c r="E58" s="127">
        <v>22</v>
      </c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06"/>
      <c r="AC58" s="106"/>
      <c r="AD58" s="106"/>
      <c r="AE58" s="106"/>
      <c r="AF58" s="106"/>
      <c r="AG58" s="106"/>
      <c r="AH58" s="106"/>
      <c r="AI58" s="106"/>
      <c r="AJ58" s="106"/>
    </row>
    <row r="59" spans="2:36" x14ac:dyDescent="0.25">
      <c r="B59" s="126"/>
      <c r="C59" s="106" t="str">
        <f t="shared" ca="1" si="6"/>
        <v>-</v>
      </c>
      <c r="D59" s="127"/>
      <c r="E59" s="127">
        <v>23</v>
      </c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06"/>
      <c r="AC59" s="106"/>
      <c r="AD59" s="106"/>
      <c r="AE59" s="106"/>
      <c r="AF59" s="106"/>
      <c r="AG59" s="106"/>
      <c r="AH59" s="106"/>
      <c r="AI59" s="106"/>
      <c r="AJ59" s="106"/>
    </row>
    <row r="60" spans="2:36" x14ac:dyDescent="0.25">
      <c r="B60" s="126"/>
      <c r="C60" s="106" t="str">
        <f t="shared" ca="1" si="6"/>
        <v>-</v>
      </c>
      <c r="D60" s="127"/>
      <c r="E60" s="127">
        <v>24</v>
      </c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06"/>
      <c r="AC60" s="106"/>
      <c r="AD60" s="106"/>
      <c r="AE60" s="106"/>
      <c r="AF60" s="106"/>
      <c r="AG60" s="106"/>
      <c r="AH60" s="106"/>
      <c r="AI60" s="106"/>
      <c r="AJ60" s="106"/>
    </row>
    <row r="61" spans="2:36" x14ac:dyDescent="0.25">
      <c r="B61" s="126"/>
      <c r="C61" s="106" t="str">
        <f t="shared" ca="1" si="6"/>
        <v>-</v>
      </c>
      <c r="D61" s="127"/>
      <c r="E61" s="127">
        <v>25</v>
      </c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06"/>
      <c r="AC61" s="106"/>
      <c r="AD61" s="106"/>
      <c r="AE61" s="106"/>
      <c r="AF61" s="106"/>
      <c r="AG61" s="106"/>
      <c r="AH61" s="106"/>
      <c r="AI61" s="106"/>
      <c r="AJ61" s="106"/>
    </row>
    <row r="62" spans="2:36" x14ac:dyDescent="0.25">
      <c r="B62" s="126"/>
      <c r="C62" s="106" t="str">
        <f t="shared" ca="1" si="6"/>
        <v>-</v>
      </c>
      <c r="D62" s="127"/>
      <c r="E62" s="127">
        <v>26</v>
      </c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06"/>
      <c r="AC62" s="106"/>
      <c r="AD62" s="106"/>
      <c r="AE62" s="106"/>
      <c r="AF62" s="106"/>
      <c r="AG62" s="106"/>
      <c r="AH62" s="106"/>
      <c r="AI62" s="106"/>
      <c r="AJ62" s="106"/>
    </row>
    <row r="63" spans="2:36" x14ac:dyDescent="0.25">
      <c r="B63" s="126"/>
      <c r="C63" s="106" t="str">
        <f t="shared" ca="1" si="6"/>
        <v>-</v>
      </c>
      <c r="D63" s="127"/>
      <c r="E63" s="127">
        <v>27</v>
      </c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06"/>
      <c r="AC63" s="106"/>
      <c r="AD63" s="106"/>
      <c r="AE63" s="106"/>
      <c r="AF63" s="106"/>
      <c r="AG63" s="106"/>
      <c r="AH63" s="106"/>
      <c r="AI63" s="106"/>
      <c r="AJ63" s="106"/>
    </row>
    <row r="64" spans="2:36" x14ac:dyDescent="0.25">
      <c r="B64" s="126"/>
      <c r="C64" s="106" t="str">
        <f t="shared" ca="1" si="6"/>
        <v>-</v>
      </c>
      <c r="D64" s="127"/>
      <c r="E64" s="127">
        <v>28</v>
      </c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06"/>
      <c r="AC64" s="106"/>
      <c r="AD64" s="106"/>
      <c r="AE64" s="106"/>
      <c r="AF64" s="106"/>
      <c r="AG64" s="106"/>
      <c r="AH64" s="106"/>
      <c r="AI64" s="106"/>
      <c r="AJ64" s="106"/>
    </row>
    <row r="65" spans="2:36" x14ac:dyDescent="0.25">
      <c r="B65" s="126"/>
      <c r="C65" s="106" t="str">
        <f t="shared" ca="1" si="6"/>
        <v>-</v>
      </c>
      <c r="D65" s="127"/>
      <c r="E65" s="127">
        <v>29</v>
      </c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06"/>
      <c r="AC65" s="106"/>
      <c r="AD65" s="106"/>
      <c r="AE65" s="106"/>
      <c r="AF65" s="106"/>
      <c r="AG65" s="106"/>
      <c r="AH65" s="106"/>
      <c r="AI65" s="106"/>
      <c r="AJ65" s="106"/>
    </row>
    <row r="66" spans="2:36" x14ac:dyDescent="0.25">
      <c r="B66" s="126"/>
      <c r="C66" s="106" t="str">
        <f t="shared" ca="1" si="6"/>
        <v>-</v>
      </c>
      <c r="D66" s="127"/>
      <c r="E66" s="127">
        <v>30</v>
      </c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06"/>
      <c r="AC66" s="106"/>
      <c r="AD66" s="106"/>
      <c r="AE66" s="106"/>
      <c r="AF66" s="106"/>
      <c r="AG66" s="106"/>
      <c r="AH66" s="106"/>
      <c r="AI66" s="106"/>
      <c r="AJ66" s="106"/>
    </row>
    <row r="67" spans="2:36" x14ac:dyDescent="0.25">
      <c r="B67" s="126"/>
      <c r="C67" s="106" t="str">
        <f t="shared" ca="1" si="6"/>
        <v>-</v>
      </c>
      <c r="D67" s="127"/>
      <c r="E67" s="127">
        <v>31</v>
      </c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06"/>
      <c r="AC67" s="106"/>
      <c r="AD67" s="106"/>
      <c r="AE67" s="106"/>
      <c r="AF67" s="106"/>
      <c r="AG67" s="106"/>
      <c r="AH67" s="106"/>
      <c r="AI67" s="106"/>
      <c r="AJ67" s="106"/>
    </row>
    <row r="68" spans="2:36" x14ac:dyDescent="0.25">
      <c r="B68" s="126"/>
      <c r="C68" s="106" t="str">
        <f t="shared" ca="1" si="6"/>
        <v>-</v>
      </c>
      <c r="D68" s="127"/>
      <c r="E68" s="127">
        <v>32</v>
      </c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06"/>
      <c r="AC68" s="106"/>
      <c r="AD68" s="106"/>
      <c r="AE68" s="106"/>
      <c r="AF68" s="106"/>
      <c r="AG68" s="106"/>
      <c r="AH68" s="106"/>
      <c r="AI68" s="106"/>
      <c r="AJ68" s="106"/>
    </row>
    <row r="69" spans="2:36" x14ac:dyDescent="0.25">
      <c r="B69" s="126"/>
      <c r="C69" s="106" t="str">
        <f t="shared" ca="1" si="6"/>
        <v>-</v>
      </c>
      <c r="D69" s="127"/>
      <c r="E69" s="127">
        <v>33</v>
      </c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06"/>
      <c r="AC69" s="106"/>
      <c r="AD69" s="106"/>
      <c r="AE69" s="106"/>
      <c r="AF69" s="106"/>
      <c r="AG69" s="106"/>
      <c r="AH69" s="106"/>
      <c r="AI69" s="106"/>
      <c r="AJ69" s="106"/>
    </row>
    <row r="70" spans="2:36" x14ac:dyDescent="0.25">
      <c r="B70" s="126"/>
      <c r="C70" s="106" t="str">
        <f t="shared" ca="1" si="6"/>
        <v>-</v>
      </c>
      <c r="D70" s="127"/>
      <c r="E70" s="127">
        <v>34</v>
      </c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06"/>
      <c r="AC70" s="106"/>
      <c r="AD70" s="106"/>
      <c r="AE70" s="106"/>
      <c r="AF70" s="106"/>
      <c r="AG70" s="106"/>
      <c r="AH70" s="106"/>
      <c r="AI70" s="106"/>
      <c r="AJ70" s="106"/>
    </row>
    <row r="71" spans="2:36" x14ac:dyDescent="0.25">
      <c r="B71" s="126"/>
      <c r="C71" s="106" t="str">
        <f t="shared" ca="1" si="6"/>
        <v>-</v>
      </c>
      <c r="D71" s="127"/>
      <c r="E71" s="127">
        <v>35</v>
      </c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06"/>
      <c r="AC71" s="106"/>
      <c r="AD71" s="106"/>
      <c r="AE71" s="106"/>
      <c r="AF71" s="106"/>
      <c r="AG71" s="106"/>
      <c r="AH71" s="106"/>
      <c r="AI71" s="106"/>
      <c r="AJ71" s="106"/>
    </row>
    <row r="72" spans="2:36" x14ac:dyDescent="0.25">
      <c r="B72" s="126"/>
      <c r="C72" s="106" t="str">
        <f t="shared" ca="1" si="6"/>
        <v>-</v>
      </c>
      <c r="D72" s="127"/>
      <c r="E72" s="127">
        <v>36</v>
      </c>
      <c r="F72" s="127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06"/>
      <c r="AC72" s="106"/>
      <c r="AD72" s="106"/>
      <c r="AE72" s="106"/>
      <c r="AF72" s="106"/>
      <c r="AG72" s="106"/>
      <c r="AH72" s="106"/>
      <c r="AI72" s="106"/>
      <c r="AJ72" s="106"/>
    </row>
    <row r="73" spans="2:36" x14ac:dyDescent="0.25">
      <c r="B73" s="126"/>
      <c r="C73" s="106" t="str">
        <f t="shared" ca="1" si="6"/>
        <v>-</v>
      </c>
      <c r="D73" s="127"/>
      <c r="E73" s="127">
        <v>37</v>
      </c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06"/>
      <c r="AC73" s="106"/>
      <c r="AD73" s="106"/>
      <c r="AE73" s="106"/>
      <c r="AF73" s="106"/>
      <c r="AG73" s="106"/>
      <c r="AH73" s="106"/>
      <c r="AI73" s="106"/>
      <c r="AJ73" s="106"/>
    </row>
    <row r="74" spans="2:36" x14ac:dyDescent="0.25">
      <c r="B74" s="126"/>
      <c r="C74" s="106" t="str">
        <f t="shared" ca="1" si="6"/>
        <v>-</v>
      </c>
      <c r="D74" s="127"/>
      <c r="E74" s="127">
        <v>38</v>
      </c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06"/>
      <c r="AC74" s="106"/>
      <c r="AD74" s="106"/>
      <c r="AE74" s="106"/>
      <c r="AF74" s="106"/>
      <c r="AG74" s="106"/>
      <c r="AH74" s="106"/>
      <c r="AI74" s="106"/>
      <c r="AJ74" s="106"/>
    </row>
    <row r="75" spans="2:36" x14ac:dyDescent="0.25">
      <c r="B75" s="126"/>
      <c r="C75" s="106" t="str">
        <f t="shared" ca="1" si="6"/>
        <v>-</v>
      </c>
      <c r="D75" s="127"/>
      <c r="E75" s="127">
        <v>39</v>
      </c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06"/>
      <c r="AC75" s="106"/>
      <c r="AD75" s="106"/>
      <c r="AE75" s="106"/>
      <c r="AF75" s="106"/>
      <c r="AG75" s="106"/>
      <c r="AH75" s="106"/>
      <c r="AI75" s="106"/>
      <c r="AJ75" s="106"/>
    </row>
    <row r="76" spans="2:36" x14ac:dyDescent="0.25">
      <c r="B76" s="126"/>
      <c r="C76" s="106" t="str">
        <f t="shared" ca="1" si="6"/>
        <v>-</v>
      </c>
      <c r="D76" s="127"/>
      <c r="E76" s="127">
        <v>40</v>
      </c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7"/>
      <c r="Z76" s="127"/>
      <c r="AA76" s="127"/>
      <c r="AB76" s="106"/>
      <c r="AC76" s="106"/>
      <c r="AD76" s="106"/>
      <c r="AE76" s="106"/>
      <c r="AF76" s="106"/>
      <c r="AG76" s="106"/>
      <c r="AH76" s="106"/>
      <c r="AI76" s="106"/>
      <c r="AJ76" s="106"/>
    </row>
    <row r="77" spans="2:36" x14ac:dyDescent="0.25">
      <c r="B77" s="126"/>
      <c r="C77" s="106" t="str">
        <f t="shared" ca="1" si="6"/>
        <v>-</v>
      </c>
      <c r="D77" s="127"/>
      <c r="E77" s="127">
        <v>41</v>
      </c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127"/>
      <c r="Z77" s="127"/>
      <c r="AA77" s="127"/>
      <c r="AB77" s="106"/>
      <c r="AC77" s="106"/>
      <c r="AD77" s="106"/>
      <c r="AE77" s="106"/>
      <c r="AF77" s="106"/>
      <c r="AG77" s="106"/>
      <c r="AH77" s="106"/>
      <c r="AI77" s="106"/>
      <c r="AJ77" s="106"/>
    </row>
    <row r="78" spans="2:36" x14ac:dyDescent="0.25">
      <c r="B78" s="126"/>
      <c r="C78" s="106" t="str">
        <f t="shared" ca="1" si="6"/>
        <v>-</v>
      </c>
      <c r="D78" s="127"/>
      <c r="E78" s="127">
        <v>42</v>
      </c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7"/>
      <c r="V78" s="127"/>
      <c r="W78" s="127"/>
      <c r="X78" s="127"/>
      <c r="Y78" s="127"/>
      <c r="Z78" s="127"/>
      <c r="AA78" s="127"/>
      <c r="AB78" s="106"/>
      <c r="AC78" s="106"/>
      <c r="AD78" s="106"/>
      <c r="AE78" s="106"/>
      <c r="AF78" s="106"/>
      <c r="AG78" s="106"/>
      <c r="AH78" s="106"/>
      <c r="AI78" s="106"/>
      <c r="AJ78" s="106"/>
    </row>
    <row r="79" spans="2:36" x14ac:dyDescent="0.25">
      <c r="B79" s="126"/>
      <c r="C79" s="106" t="str">
        <f t="shared" ca="1" si="6"/>
        <v>-</v>
      </c>
      <c r="D79" s="127"/>
      <c r="E79" s="127">
        <v>43</v>
      </c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  <c r="T79" s="127"/>
      <c r="U79" s="127"/>
      <c r="V79" s="127"/>
      <c r="W79" s="127"/>
      <c r="X79" s="127"/>
      <c r="Y79" s="127"/>
      <c r="Z79" s="127"/>
      <c r="AA79" s="127"/>
      <c r="AB79" s="106"/>
      <c r="AC79" s="106"/>
      <c r="AD79" s="106"/>
      <c r="AE79" s="106"/>
      <c r="AF79" s="106"/>
      <c r="AG79" s="106"/>
      <c r="AH79" s="106"/>
      <c r="AI79" s="106"/>
      <c r="AJ79" s="106"/>
    </row>
    <row r="80" spans="2:36" x14ac:dyDescent="0.25">
      <c r="B80" s="126"/>
      <c r="C80" s="106" t="str">
        <f t="shared" ca="1" si="6"/>
        <v>-</v>
      </c>
      <c r="D80" s="127"/>
      <c r="E80" s="127">
        <v>44</v>
      </c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7"/>
      <c r="T80" s="127"/>
      <c r="U80" s="127"/>
      <c r="V80" s="127"/>
      <c r="W80" s="127"/>
      <c r="X80" s="127"/>
      <c r="Y80" s="127"/>
      <c r="Z80" s="127"/>
      <c r="AA80" s="127"/>
      <c r="AB80" s="106"/>
      <c r="AC80" s="106"/>
      <c r="AD80" s="106"/>
      <c r="AE80" s="106"/>
      <c r="AF80" s="106"/>
      <c r="AG80" s="106"/>
      <c r="AH80" s="106"/>
      <c r="AI80" s="106"/>
      <c r="AJ80" s="106"/>
    </row>
    <row r="81" spans="2:36" x14ac:dyDescent="0.25">
      <c r="B81" s="126"/>
      <c r="C81" s="106" t="str">
        <f t="shared" ca="1" si="6"/>
        <v>-</v>
      </c>
      <c r="D81" s="127"/>
      <c r="E81" s="127">
        <v>45</v>
      </c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127"/>
      <c r="Z81" s="127"/>
      <c r="AA81" s="127"/>
      <c r="AB81" s="106"/>
      <c r="AC81" s="106"/>
      <c r="AD81" s="106"/>
      <c r="AE81" s="106"/>
      <c r="AF81" s="106"/>
      <c r="AG81" s="106"/>
      <c r="AH81" s="106"/>
      <c r="AI81" s="106"/>
      <c r="AJ81" s="106"/>
    </row>
    <row r="82" spans="2:36" x14ac:dyDescent="0.25">
      <c r="B82" s="126"/>
      <c r="C82" s="106" t="str">
        <f t="shared" ca="1" si="6"/>
        <v>-</v>
      </c>
      <c r="D82" s="127"/>
      <c r="E82" s="127">
        <v>46</v>
      </c>
      <c r="F82" s="127"/>
      <c r="G82" s="127"/>
      <c r="H82" s="127"/>
      <c r="I82" s="127"/>
      <c r="J82" s="127"/>
      <c r="K82" s="127"/>
      <c r="L82" s="127"/>
      <c r="M82" s="127"/>
      <c r="N82" s="127"/>
      <c r="O82" s="127"/>
      <c r="P82" s="127"/>
      <c r="Q82" s="127"/>
      <c r="R82" s="127"/>
      <c r="S82" s="127"/>
      <c r="T82" s="127"/>
      <c r="U82" s="127"/>
      <c r="V82" s="127"/>
      <c r="W82" s="127"/>
      <c r="X82" s="127"/>
      <c r="Y82" s="127"/>
      <c r="Z82" s="127"/>
      <c r="AA82" s="127"/>
      <c r="AB82" s="106"/>
      <c r="AC82" s="106"/>
      <c r="AD82" s="106"/>
      <c r="AE82" s="106"/>
      <c r="AF82" s="106"/>
      <c r="AG82" s="106"/>
      <c r="AH82" s="106"/>
      <c r="AI82" s="106"/>
      <c r="AJ82" s="106"/>
    </row>
    <row r="83" spans="2:36" x14ac:dyDescent="0.25">
      <c r="B83" s="126"/>
      <c r="C83" s="106" t="str">
        <f t="shared" ca="1" si="6"/>
        <v>-</v>
      </c>
      <c r="D83" s="127"/>
      <c r="E83" s="127">
        <v>47</v>
      </c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27"/>
      <c r="V83" s="127"/>
      <c r="W83" s="127"/>
      <c r="X83" s="127"/>
      <c r="Y83" s="127"/>
      <c r="Z83" s="127"/>
      <c r="AA83" s="127"/>
      <c r="AB83" s="106"/>
      <c r="AC83" s="106"/>
      <c r="AD83" s="106"/>
      <c r="AE83" s="106"/>
      <c r="AF83" s="106"/>
      <c r="AG83" s="106"/>
      <c r="AH83" s="106"/>
      <c r="AI83" s="106"/>
      <c r="AJ83" s="106"/>
    </row>
    <row r="84" spans="2:36" x14ac:dyDescent="0.25">
      <c r="B84" s="126"/>
      <c r="C84" s="106" t="str">
        <f t="shared" ca="1" si="6"/>
        <v>-</v>
      </c>
      <c r="D84" s="127"/>
      <c r="E84" s="127">
        <v>48</v>
      </c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127"/>
      <c r="Y84" s="127"/>
      <c r="Z84" s="127"/>
      <c r="AA84" s="127"/>
      <c r="AB84" s="106"/>
      <c r="AC84" s="106"/>
      <c r="AD84" s="106"/>
      <c r="AE84" s="106"/>
      <c r="AF84" s="106"/>
      <c r="AG84" s="106"/>
      <c r="AH84" s="106"/>
      <c r="AI84" s="106"/>
      <c r="AJ84" s="106"/>
    </row>
    <row r="85" spans="2:36" x14ac:dyDescent="0.25">
      <c r="B85" s="126"/>
      <c r="C85" s="106" t="str">
        <f t="shared" ca="1" si="6"/>
        <v>-</v>
      </c>
      <c r="D85" s="127"/>
      <c r="E85" s="127">
        <v>49</v>
      </c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U85" s="127"/>
      <c r="V85" s="127"/>
      <c r="W85" s="127"/>
      <c r="X85" s="127"/>
      <c r="Y85" s="127"/>
      <c r="Z85" s="127"/>
      <c r="AA85" s="127"/>
      <c r="AB85" s="106"/>
      <c r="AC85" s="106"/>
      <c r="AD85" s="106"/>
      <c r="AE85" s="106"/>
      <c r="AF85" s="106"/>
      <c r="AG85" s="106"/>
      <c r="AH85" s="106"/>
      <c r="AI85" s="106"/>
      <c r="AJ85" s="106"/>
    </row>
    <row r="86" spans="2:36" x14ac:dyDescent="0.25">
      <c r="B86" s="126"/>
      <c r="C86" s="106" t="str">
        <f t="shared" ca="1" si="6"/>
        <v>-</v>
      </c>
      <c r="D86" s="127"/>
      <c r="E86" s="127">
        <v>50</v>
      </c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7"/>
      <c r="T86" s="127"/>
      <c r="U86" s="127"/>
      <c r="V86" s="127"/>
      <c r="W86" s="127"/>
      <c r="X86" s="127"/>
      <c r="Y86" s="127"/>
      <c r="Z86" s="127"/>
      <c r="AA86" s="127"/>
      <c r="AB86" s="106"/>
      <c r="AC86" s="106"/>
      <c r="AD86" s="106"/>
      <c r="AE86" s="106"/>
      <c r="AF86" s="106"/>
      <c r="AG86" s="106"/>
      <c r="AH86" s="106"/>
      <c r="AI86" s="106"/>
      <c r="AJ86" s="106"/>
    </row>
    <row r="87" spans="2:36" x14ac:dyDescent="0.25">
      <c r="B87" s="126"/>
      <c r="C87" s="106" t="str">
        <f t="shared" ca="1" si="6"/>
        <v>-</v>
      </c>
      <c r="D87" s="127"/>
      <c r="E87" s="127">
        <v>51</v>
      </c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  <c r="T87" s="127"/>
      <c r="U87" s="127"/>
      <c r="V87" s="127"/>
      <c r="W87" s="127"/>
      <c r="X87" s="127"/>
      <c r="Y87" s="127"/>
      <c r="Z87" s="127"/>
      <c r="AA87" s="127"/>
      <c r="AB87" s="106"/>
      <c r="AC87" s="106"/>
      <c r="AD87" s="106"/>
      <c r="AE87" s="106"/>
      <c r="AF87" s="106"/>
      <c r="AG87" s="106"/>
      <c r="AH87" s="106"/>
      <c r="AI87" s="106"/>
      <c r="AJ87" s="106"/>
    </row>
    <row r="88" spans="2:36" x14ac:dyDescent="0.25">
      <c r="B88" s="126"/>
      <c r="C88" s="106" t="str">
        <f t="shared" ca="1" si="6"/>
        <v>-</v>
      </c>
      <c r="D88" s="127"/>
      <c r="E88" s="127">
        <v>52</v>
      </c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27"/>
      <c r="V88" s="127"/>
      <c r="W88" s="127"/>
      <c r="X88" s="127"/>
      <c r="Y88" s="127"/>
      <c r="Z88" s="127"/>
      <c r="AA88" s="127"/>
      <c r="AB88" s="106"/>
      <c r="AC88" s="106"/>
      <c r="AD88" s="106"/>
      <c r="AE88" s="106"/>
      <c r="AF88" s="106"/>
      <c r="AG88" s="106"/>
      <c r="AH88" s="106"/>
      <c r="AI88" s="106"/>
      <c r="AJ88" s="106"/>
    </row>
    <row r="89" spans="2:36" x14ac:dyDescent="0.25">
      <c r="B89" s="126"/>
      <c r="C89" s="106" t="str">
        <f t="shared" ca="1" si="6"/>
        <v>-</v>
      </c>
      <c r="D89" s="127"/>
      <c r="E89" s="127">
        <v>53</v>
      </c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127"/>
      <c r="Q89" s="127"/>
      <c r="R89" s="127"/>
      <c r="S89" s="127"/>
      <c r="T89" s="127"/>
      <c r="U89" s="127"/>
      <c r="V89" s="127"/>
      <c r="W89" s="127"/>
      <c r="X89" s="127"/>
      <c r="Y89" s="127"/>
      <c r="Z89" s="127"/>
      <c r="AA89" s="127"/>
      <c r="AB89" s="106"/>
      <c r="AC89" s="106"/>
      <c r="AD89" s="106"/>
      <c r="AE89" s="106"/>
      <c r="AF89" s="106"/>
      <c r="AG89" s="106"/>
      <c r="AH89" s="106"/>
      <c r="AI89" s="106"/>
      <c r="AJ89" s="106"/>
    </row>
    <row r="90" spans="2:36" x14ac:dyDescent="0.25">
      <c r="B90" s="126"/>
      <c r="C90" s="106" t="str">
        <f t="shared" ca="1" si="6"/>
        <v>-</v>
      </c>
      <c r="D90" s="127"/>
      <c r="E90" s="127">
        <v>54</v>
      </c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7"/>
      <c r="T90" s="127"/>
      <c r="U90" s="127"/>
      <c r="V90" s="127"/>
      <c r="W90" s="127"/>
      <c r="X90" s="127"/>
      <c r="Y90" s="127"/>
      <c r="Z90" s="127"/>
      <c r="AA90" s="127"/>
      <c r="AB90" s="106"/>
      <c r="AC90" s="106"/>
      <c r="AD90" s="106"/>
      <c r="AE90" s="106"/>
      <c r="AF90" s="106"/>
      <c r="AG90" s="106"/>
      <c r="AH90" s="106"/>
      <c r="AI90" s="106"/>
      <c r="AJ90" s="106"/>
    </row>
    <row r="91" spans="2:36" x14ac:dyDescent="0.25">
      <c r="B91" s="126"/>
      <c r="C91" s="106" t="str">
        <f t="shared" ca="1" si="6"/>
        <v>-</v>
      </c>
      <c r="D91" s="127"/>
      <c r="E91" s="127">
        <v>55</v>
      </c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S91" s="127"/>
      <c r="T91" s="127"/>
      <c r="U91" s="127"/>
      <c r="V91" s="127"/>
      <c r="W91" s="127"/>
      <c r="X91" s="127"/>
      <c r="Y91" s="127"/>
      <c r="Z91" s="127"/>
      <c r="AA91" s="127"/>
      <c r="AB91" s="106"/>
      <c r="AC91" s="106"/>
      <c r="AD91" s="106"/>
      <c r="AE91" s="106"/>
      <c r="AF91" s="106"/>
      <c r="AG91" s="106"/>
      <c r="AH91" s="106"/>
      <c r="AI91" s="106"/>
      <c r="AJ91" s="106"/>
    </row>
    <row r="92" spans="2:36" x14ac:dyDescent="0.25">
      <c r="B92" s="126"/>
      <c r="C92" s="106" t="str">
        <f t="shared" ca="1" si="6"/>
        <v>-</v>
      </c>
      <c r="D92" s="127"/>
      <c r="E92" s="127">
        <v>56</v>
      </c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7"/>
      <c r="V92" s="127"/>
      <c r="W92" s="127"/>
      <c r="X92" s="127"/>
      <c r="Y92" s="127"/>
      <c r="Z92" s="127"/>
      <c r="AA92" s="127"/>
      <c r="AB92" s="106"/>
      <c r="AC92" s="106"/>
      <c r="AD92" s="106"/>
      <c r="AE92" s="106"/>
      <c r="AF92" s="106"/>
      <c r="AG92" s="106"/>
      <c r="AH92" s="106"/>
      <c r="AI92" s="106"/>
      <c r="AJ92" s="106"/>
    </row>
    <row r="93" spans="2:36" x14ac:dyDescent="0.25">
      <c r="B93" s="126"/>
      <c r="C93" s="106" t="str">
        <f t="shared" ca="1" si="6"/>
        <v>-</v>
      </c>
      <c r="D93" s="127"/>
      <c r="E93" s="127">
        <v>57</v>
      </c>
      <c r="F93" s="127"/>
      <c r="G93" s="127"/>
      <c r="H93" s="127"/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7"/>
      <c r="U93" s="127"/>
      <c r="V93" s="127"/>
      <c r="W93" s="127"/>
      <c r="X93" s="127"/>
      <c r="Y93" s="127"/>
      <c r="Z93" s="127"/>
      <c r="AA93" s="127"/>
      <c r="AB93" s="106"/>
      <c r="AC93" s="106"/>
      <c r="AD93" s="106"/>
      <c r="AE93" s="106"/>
      <c r="AF93" s="106"/>
      <c r="AG93" s="106"/>
      <c r="AH93" s="106"/>
      <c r="AI93" s="106"/>
      <c r="AJ93" s="106"/>
    </row>
    <row r="94" spans="2:36" x14ac:dyDescent="0.25">
      <c r="B94" s="126"/>
      <c r="C94" s="106" t="str">
        <f t="shared" ca="1" si="6"/>
        <v>-</v>
      </c>
      <c r="D94" s="127"/>
      <c r="E94" s="127">
        <v>58</v>
      </c>
      <c r="F94" s="127"/>
      <c r="G94" s="127"/>
      <c r="H94" s="127"/>
      <c r="I94" s="127"/>
      <c r="J94" s="127"/>
      <c r="K94" s="127"/>
      <c r="L94" s="127"/>
      <c r="M94" s="127"/>
      <c r="N94" s="127"/>
      <c r="O94" s="127"/>
      <c r="P94" s="127"/>
      <c r="Q94" s="127"/>
      <c r="R94" s="127"/>
      <c r="S94" s="127"/>
      <c r="T94" s="127"/>
      <c r="U94" s="127"/>
      <c r="V94" s="127"/>
      <c r="W94" s="127"/>
      <c r="X94" s="127"/>
      <c r="Y94" s="127"/>
      <c r="Z94" s="127"/>
      <c r="AA94" s="127"/>
      <c r="AB94" s="106"/>
      <c r="AC94" s="106"/>
      <c r="AD94" s="106"/>
      <c r="AE94" s="106"/>
      <c r="AF94" s="106"/>
      <c r="AG94" s="106"/>
      <c r="AH94" s="106"/>
      <c r="AI94" s="106"/>
      <c r="AJ94" s="106"/>
    </row>
    <row r="95" spans="2:36" x14ac:dyDescent="0.25">
      <c r="B95" s="126"/>
      <c r="C95" s="106" t="str">
        <f t="shared" ca="1" si="6"/>
        <v>-</v>
      </c>
      <c r="D95" s="127"/>
      <c r="E95" s="127">
        <v>59</v>
      </c>
      <c r="F95" s="127"/>
      <c r="G95" s="127"/>
      <c r="H95" s="127"/>
      <c r="I95" s="127"/>
      <c r="J95" s="127"/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  <c r="Y95" s="127"/>
      <c r="Z95" s="127"/>
      <c r="AA95" s="127"/>
      <c r="AB95" s="106"/>
      <c r="AC95" s="106"/>
      <c r="AD95" s="106"/>
      <c r="AE95" s="106"/>
      <c r="AF95" s="106"/>
      <c r="AG95" s="106"/>
      <c r="AH95" s="106"/>
      <c r="AI95" s="106"/>
      <c r="AJ95" s="106"/>
    </row>
    <row r="96" spans="2:36" x14ac:dyDescent="0.25">
      <c r="B96" s="126"/>
      <c r="C96" s="106" t="str">
        <f t="shared" ca="1" si="6"/>
        <v>-</v>
      </c>
      <c r="D96" s="127"/>
      <c r="E96" s="127">
        <v>60</v>
      </c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  <c r="Y96" s="127"/>
      <c r="Z96" s="127"/>
      <c r="AA96" s="127"/>
      <c r="AB96" s="106"/>
      <c r="AC96" s="106"/>
      <c r="AD96" s="106"/>
      <c r="AE96" s="106"/>
      <c r="AF96" s="106"/>
      <c r="AG96" s="106"/>
      <c r="AH96" s="106"/>
      <c r="AI96" s="106"/>
      <c r="AJ96" s="106"/>
    </row>
    <row r="97" spans="2:36" x14ac:dyDescent="0.25">
      <c r="B97" s="126"/>
      <c r="C97" s="106" t="str">
        <f t="shared" ca="1" si="6"/>
        <v>-</v>
      </c>
      <c r="D97" s="127"/>
      <c r="E97" s="127">
        <v>61</v>
      </c>
      <c r="F97" s="127"/>
      <c r="G97" s="127"/>
      <c r="H97" s="127"/>
      <c r="I97" s="127"/>
      <c r="J97" s="127"/>
      <c r="K97" s="127"/>
      <c r="L97" s="127"/>
      <c r="M97" s="127"/>
      <c r="N97" s="127"/>
      <c r="O97" s="127"/>
      <c r="P97" s="127"/>
      <c r="Q97" s="127"/>
      <c r="R97" s="127"/>
      <c r="S97" s="127"/>
      <c r="T97" s="127"/>
      <c r="U97" s="127"/>
      <c r="V97" s="127"/>
      <c r="W97" s="127"/>
      <c r="X97" s="127"/>
      <c r="Y97" s="127"/>
      <c r="Z97" s="127"/>
      <c r="AA97" s="127"/>
      <c r="AB97" s="106"/>
      <c r="AC97" s="106"/>
      <c r="AD97" s="106"/>
      <c r="AE97" s="106"/>
      <c r="AF97" s="106"/>
      <c r="AG97" s="106"/>
      <c r="AH97" s="106"/>
      <c r="AI97" s="106"/>
      <c r="AJ97" s="106"/>
    </row>
    <row r="98" spans="2:36" x14ac:dyDescent="0.25">
      <c r="B98" s="126"/>
      <c r="C98" s="106" t="str">
        <f t="shared" ca="1" si="6"/>
        <v>-</v>
      </c>
      <c r="D98" s="127"/>
      <c r="E98" s="127">
        <v>62</v>
      </c>
      <c r="F98" s="127"/>
      <c r="G98" s="127"/>
      <c r="H98" s="127"/>
      <c r="I98" s="127"/>
      <c r="J98" s="127"/>
      <c r="K98" s="127"/>
      <c r="L98" s="127"/>
      <c r="M98" s="127"/>
      <c r="N98" s="127"/>
      <c r="O98" s="127"/>
      <c r="P98" s="127"/>
      <c r="Q98" s="127"/>
      <c r="R98" s="127"/>
      <c r="S98" s="127"/>
      <c r="T98" s="127"/>
      <c r="U98" s="127"/>
      <c r="V98" s="127"/>
      <c r="W98" s="127"/>
      <c r="X98" s="127"/>
      <c r="Y98" s="127"/>
      <c r="Z98" s="127"/>
      <c r="AA98" s="127"/>
      <c r="AB98" s="106"/>
      <c r="AC98" s="106"/>
      <c r="AD98" s="106"/>
      <c r="AE98" s="106"/>
      <c r="AF98" s="106"/>
      <c r="AG98" s="106"/>
      <c r="AH98" s="106"/>
      <c r="AI98" s="106"/>
      <c r="AJ98" s="106"/>
    </row>
    <row r="99" spans="2:36" x14ac:dyDescent="0.25">
      <c r="B99" s="126"/>
      <c r="C99" s="106" t="str">
        <f t="shared" ca="1" si="6"/>
        <v>-</v>
      </c>
      <c r="D99" s="127"/>
      <c r="E99" s="127">
        <v>63</v>
      </c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27"/>
      <c r="Q99" s="127"/>
      <c r="R99" s="127"/>
      <c r="S99" s="127"/>
      <c r="T99" s="127"/>
      <c r="U99" s="127"/>
      <c r="V99" s="127"/>
      <c r="W99" s="127"/>
      <c r="X99" s="127"/>
      <c r="Y99" s="127"/>
      <c r="Z99" s="127"/>
      <c r="AA99" s="127"/>
      <c r="AB99" s="106"/>
      <c r="AC99" s="106"/>
      <c r="AD99" s="106"/>
      <c r="AE99" s="106"/>
      <c r="AF99" s="106"/>
      <c r="AG99" s="106"/>
      <c r="AH99" s="106"/>
      <c r="AI99" s="106"/>
      <c r="AJ99" s="106"/>
    </row>
    <row r="100" spans="2:36" x14ac:dyDescent="0.25">
      <c r="B100" s="126"/>
      <c r="C100" s="106" t="str">
        <f t="shared" ca="1" si="6"/>
        <v>-</v>
      </c>
      <c r="D100" s="127"/>
      <c r="E100" s="127">
        <v>64</v>
      </c>
      <c r="F100" s="127"/>
      <c r="G100" s="127"/>
      <c r="H100" s="127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  <c r="S100" s="127"/>
      <c r="T100" s="127"/>
      <c r="U100" s="127"/>
      <c r="V100" s="127"/>
      <c r="W100" s="127"/>
      <c r="X100" s="127"/>
      <c r="Y100" s="127"/>
      <c r="Z100" s="127"/>
      <c r="AA100" s="127"/>
      <c r="AB100" s="106"/>
      <c r="AC100" s="106"/>
      <c r="AD100" s="106"/>
      <c r="AE100" s="106"/>
      <c r="AF100" s="106"/>
      <c r="AG100" s="106"/>
      <c r="AH100" s="106"/>
      <c r="AI100" s="106"/>
      <c r="AJ100" s="106"/>
    </row>
    <row r="101" spans="2:36" x14ac:dyDescent="0.25">
      <c r="B101" s="126"/>
      <c r="C101" s="106" t="str">
        <f t="shared" ca="1" si="6"/>
        <v>-</v>
      </c>
      <c r="D101" s="127"/>
      <c r="E101" s="127">
        <v>65</v>
      </c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U101" s="127"/>
      <c r="V101" s="127"/>
      <c r="W101" s="127"/>
      <c r="X101" s="127"/>
      <c r="Y101" s="127"/>
      <c r="Z101" s="127"/>
      <c r="AA101" s="127"/>
      <c r="AB101" s="106"/>
      <c r="AC101" s="106"/>
      <c r="AD101" s="106"/>
      <c r="AE101" s="106"/>
      <c r="AF101" s="106"/>
      <c r="AG101" s="106"/>
      <c r="AH101" s="106"/>
      <c r="AI101" s="106"/>
      <c r="AJ101" s="106"/>
    </row>
    <row r="102" spans="2:36" x14ac:dyDescent="0.25">
      <c r="B102" s="126"/>
      <c r="C102" s="106" t="str">
        <f t="shared" ref="C102:C165" ca="1" si="7">IF(OR($C$9=5,$C$9=6)=TRUE,IFERROR(INDEX(INDIRECT($P$12),E102,1)&amp;"*"&amp;INDEX(INDIRECT($P$12),E102,2),""),IFERROR(INDEX(INDIRECT($P$12),E102,1),"-"))</f>
        <v>-</v>
      </c>
      <c r="D102" s="127"/>
      <c r="E102" s="127">
        <v>66</v>
      </c>
      <c r="F102" s="127"/>
      <c r="G102" s="127"/>
      <c r="H102" s="127"/>
      <c r="I102" s="127"/>
      <c r="J102" s="127"/>
      <c r="K102" s="127"/>
      <c r="L102" s="127"/>
      <c r="M102" s="127"/>
      <c r="N102" s="127"/>
      <c r="O102" s="127"/>
      <c r="P102" s="127"/>
      <c r="Q102" s="127"/>
      <c r="R102" s="127"/>
      <c r="S102" s="127"/>
      <c r="T102" s="127"/>
      <c r="U102" s="127"/>
      <c r="V102" s="127"/>
      <c r="W102" s="127"/>
      <c r="X102" s="127"/>
      <c r="Y102" s="127"/>
      <c r="Z102" s="127"/>
      <c r="AA102" s="127"/>
      <c r="AB102" s="106"/>
      <c r="AC102" s="106"/>
      <c r="AD102" s="106"/>
      <c r="AE102" s="106"/>
      <c r="AF102" s="106"/>
      <c r="AG102" s="106"/>
      <c r="AH102" s="106"/>
      <c r="AI102" s="106"/>
      <c r="AJ102" s="106"/>
    </row>
    <row r="103" spans="2:36" x14ac:dyDescent="0.25">
      <c r="B103" s="126"/>
      <c r="C103" s="106" t="str">
        <f t="shared" ca="1" si="7"/>
        <v>-</v>
      </c>
      <c r="D103" s="127"/>
      <c r="E103" s="127">
        <v>67</v>
      </c>
      <c r="F103" s="127"/>
      <c r="G103" s="127"/>
      <c r="H103" s="127"/>
      <c r="I103" s="127"/>
      <c r="J103" s="127"/>
      <c r="K103" s="127"/>
      <c r="L103" s="127"/>
      <c r="M103" s="127"/>
      <c r="N103" s="127"/>
      <c r="O103" s="127"/>
      <c r="P103" s="127"/>
      <c r="Q103" s="127"/>
      <c r="R103" s="127"/>
      <c r="S103" s="127"/>
      <c r="T103" s="127"/>
      <c r="U103" s="127"/>
      <c r="V103" s="127"/>
      <c r="W103" s="127"/>
      <c r="X103" s="127"/>
      <c r="Y103" s="127"/>
      <c r="Z103" s="127"/>
      <c r="AA103" s="127"/>
      <c r="AB103" s="106"/>
      <c r="AC103" s="106"/>
      <c r="AD103" s="106"/>
      <c r="AE103" s="106"/>
      <c r="AF103" s="106"/>
      <c r="AG103" s="106"/>
      <c r="AH103" s="106"/>
      <c r="AI103" s="106"/>
      <c r="AJ103" s="106"/>
    </row>
    <row r="104" spans="2:36" x14ac:dyDescent="0.25">
      <c r="B104" s="126"/>
      <c r="C104" s="106" t="str">
        <f t="shared" ca="1" si="7"/>
        <v>-</v>
      </c>
      <c r="D104" s="127"/>
      <c r="E104" s="127">
        <v>68</v>
      </c>
      <c r="F104" s="127"/>
      <c r="G104" s="127"/>
      <c r="H104" s="127"/>
      <c r="I104" s="127"/>
      <c r="J104" s="127"/>
      <c r="K104" s="127"/>
      <c r="L104" s="127"/>
      <c r="M104" s="127"/>
      <c r="N104" s="127"/>
      <c r="O104" s="127"/>
      <c r="P104" s="127"/>
      <c r="Q104" s="127"/>
      <c r="R104" s="127"/>
      <c r="S104" s="127"/>
      <c r="T104" s="127"/>
      <c r="U104" s="127"/>
      <c r="V104" s="127"/>
      <c r="W104" s="127"/>
      <c r="X104" s="127"/>
      <c r="Y104" s="127"/>
      <c r="Z104" s="127"/>
      <c r="AA104" s="127"/>
      <c r="AB104" s="106"/>
      <c r="AC104" s="106"/>
      <c r="AD104" s="106"/>
      <c r="AE104" s="106"/>
      <c r="AF104" s="106"/>
      <c r="AG104" s="106"/>
      <c r="AH104" s="106"/>
      <c r="AI104" s="106"/>
      <c r="AJ104" s="106"/>
    </row>
    <row r="105" spans="2:36" x14ac:dyDescent="0.25">
      <c r="B105" s="126"/>
      <c r="C105" s="106" t="str">
        <f t="shared" ca="1" si="7"/>
        <v>-</v>
      </c>
      <c r="D105" s="127"/>
      <c r="E105" s="127">
        <v>69</v>
      </c>
      <c r="F105" s="127"/>
      <c r="G105" s="127"/>
      <c r="H105" s="127"/>
      <c r="I105" s="127"/>
      <c r="J105" s="127"/>
      <c r="K105" s="127"/>
      <c r="L105" s="127"/>
      <c r="M105" s="127"/>
      <c r="N105" s="127"/>
      <c r="O105" s="127"/>
      <c r="P105" s="127"/>
      <c r="Q105" s="127"/>
      <c r="R105" s="127"/>
      <c r="S105" s="127"/>
      <c r="T105" s="127"/>
      <c r="U105" s="127"/>
      <c r="V105" s="127"/>
      <c r="W105" s="127"/>
      <c r="X105" s="127"/>
      <c r="Y105" s="127"/>
      <c r="Z105" s="127"/>
      <c r="AA105" s="127"/>
      <c r="AB105" s="106"/>
      <c r="AC105" s="106"/>
      <c r="AD105" s="106"/>
      <c r="AE105" s="106"/>
      <c r="AF105" s="106"/>
      <c r="AG105" s="106"/>
      <c r="AH105" s="106"/>
      <c r="AI105" s="106"/>
      <c r="AJ105" s="106"/>
    </row>
    <row r="106" spans="2:36" x14ac:dyDescent="0.25">
      <c r="B106" s="126"/>
      <c r="C106" s="106" t="str">
        <f t="shared" ca="1" si="7"/>
        <v>-</v>
      </c>
      <c r="D106" s="127"/>
      <c r="E106" s="127">
        <v>70</v>
      </c>
      <c r="F106" s="127"/>
      <c r="G106" s="127"/>
      <c r="H106" s="127"/>
      <c r="I106" s="127"/>
      <c r="J106" s="127"/>
      <c r="K106" s="127"/>
      <c r="L106" s="127"/>
      <c r="M106" s="127"/>
      <c r="N106" s="127"/>
      <c r="O106" s="127"/>
      <c r="P106" s="127"/>
      <c r="Q106" s="127"/>
      <c r="R106" s="127"/>
      <c r="S106" s="127"/>
      <c r="T106" s="127"/>
      <c r="U106" s="127"/>
      <c r="V106" s="127"/>
      <c r="W106" s="127"/>
      <c r="X106" s="127"/>
      <c r="Y106" s="127"/>
      <c r="Z106" s="127"/>
      <c r="AA106" s="127"/>
      <c r="AB106" s="106"/>
      <c r="AC106" s="106"/>
      <c r="AD106" s="106"/>
      <c r="AE106" s="106"/>
      <c r="AF106" s="106"/>
      <c r="AG106" s="106"/>
      <c r="AH106" s="106"/>
      <c r="AI106" s="106"/>
      <c r="AJ106" s="106"/>
    </row>
    <row r="107" spans="2:36" x14ac:dyDescent="0.25">
      <c r="B107" s="126"/>
      <c r="C107" s="106" t="str">
        <f t="shared" ca="1" si="7"/>
        <v>-</v>
      </c>
      <c r="D107" s="127"/>
      <c r="E107" s="127">
        <v>71</v>
      </c>
      <c r="F107" s="127"/>
      <c r="G107" s="127"/>
      <c r="H107" s="127"/>
      <c r="I107" s="127"/>
      <c r="J107" s="127"/>
      <c r="K107" s="127"/>
      <c r="L107" s="127"/>
      <c r="M107" s="127"/>
      <c r="N107" s="127"/>
      <c r="O107" s="127"/>
      <c r="P107" s="127"/>
      <c r="Q107" s="127"/>
      <c r="R107" s="127"/>
      <c r="S107" s="127"/>
      <c r="T107" s="127"/>
      <c r="U107" s="127"/>
      <c r="V107" s="127"/>
      <c r="W107" s="127"/>
      <c r="X107" s="127"/>
      <c r="Y107" s="127"/>
      <c r="Z107" s="127"/>
      <c r="AA107" s="127"/>
      <c r="AB107" s="106"/>
      <c r="AC107" s="106"/>
      <c r="AD107" s="106"/>
      <c r="AE107" s="106"/>
      <c r="AF107" s="106"/>
      <c r="AG107" s="106"/>
      <c r="AH107" s="106"/>
      <c r="AI107" s="106"/>
      <c r="AJ107" s="106"/>
    </row>
    <row r="108" spans="2:36" x14ac:dyDescent="0.25">
      <c r="B108" s="126"/>
      <c r="C108" s="106" t="str">
        <f t="shared" ca="1" si="7"/>
        <v>-</v>
      </c>
      <c r="D108" s="127"/>
      <c r="E108" s="127">
        <v>72</v>
      </c>
      <c r="F108" s="127"/>
      <c r="G108" s="127"/>
      <c r="H108" s="127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  <c r="S108" s="127"/>
      <c r="T108" s="127"/>
      <c r="U108" s="127"/>
      <c r="V108" s="127"/>
      <c r="W108" s="127"/>
      <c r="X108" s="127"/>
      <c r="Y108" s="127"/>
      <c r="Z108" s="127"/>
      <c r="AA108" s="127"/>
      <c r="AB108" s="106"/>
      <c r="AC108" s="106"/>
      <c r="AD108" s="106"/>
      <c r="AE108" s="106"/>
      <c r="AF108" s="106"/>
      <c r="AG108" s="106"/>
      <c r="AH108" s="106"/>
      <c r="AI108" s="106"/>
      <c r="AJ108" s="106"/>
    </row>
    <row r="109" spans="2:36" x14ac:dyDescent="0.25">
      <c r="B109" s="126"/>
      <c r="C109" s="106" t="str">
        <f t="shared" ca="1" si="7"/>
        <v>-</v>
      </c>
      <c r="D109" s="127"/>
      <c r="E109" s="127">
        <v>73</v>
      </c>
      <c r="F109" s="127"/>
      <c r="G109" s="127"/>
      <c r="H109" s="127"/>
      <c r="I109" s="127"/>
      <c r="J109" s="127"/>
      <c r="K109" s="127"/>
      <c r="L109" s="127"/>
      <c r="M109" s="127"/>
      <c r="N109" s="127"/>
      <c r="O109" s="127"/>
      <c r="P109" s="127"/>
      <c r="Q109" s="127"/>
      <c r="R109" s="127"/>
      <c r="S109" s="127"/>
      <c r="T109" s="127"/>
      <c r="U109" s="127"/>
      <c r="V109" s="127"/>
      <c r="W109" s="127"/>
      <c r="X109" s="127"/>
      <c r="Y109" s="127"/>
      <c r="Z109" s="127"/>
      <c r="AA109" s="127"/>
      <c r="AB109" s="106"/>
      <c r="AC109" s="106"/>
      <c r="AD109" s="106"/>
      <c r="AE109" s="106"/>
      <c r="AF109" s="106"/>
      <c r="AG109" s="106"/>
      <c r="AH109" s="106"/>
      <c r="AI109" s="106"/>
      <c r="AJ109" s="106"/>
    </row>
    <row r="110" spans="2:36" x14ac:dyDescent="0.25">
      <c r="B110" s="126"/>
      <c r="C110" s="106" t="str">
        <f t="shared" ca="1" si="7"/>
        <v>-</v>
      </c>
      <c r="D110" s="127"/>
      <c r="E110" s="127">
        <v>74</v>
      </c>
      <c r="F110" s="127"/>
      <c r="G110" s="127"/>
      <c r="H110" s="127"/>
      <c r="I110" s="127"/>
      <c r="J110" s="127"/>
      <c r="K110" s="127"/>
      <c r="L110" s="127"/>
      <c r="M110" s="127"/>
      <c r="N110" s="127"/>
      <c r="O110" s="127"/>
      <c r="P110" s="127"/>
      <c r="Q110" s="127"/>
      <c r="R110" s="127"/>
      <c r="S110" s="127"/>
      <c r="T110" s="127"/>
      <c r="U110" s="127"/>
      <c r="V110" s="127"/>
      <c r="W110" s="127"/>
      <c r="X110" s="127"/>
      <c r="Y110" s="127"/>
      <c r="Z110" s="127"/>
      <c r="AA110" s="127"/>
      <c r="AB110" s="106"/>
      <c r="AC110" s="106"/>
      <c r="AD110" s="106"/>
      <c r="AE110" s="106"/>
      <c r="AF110" s="106"/>
      <c r="AG110" s="106"/>
      <c r="AH110" s="106"/>
      <c r="AI110" s="106"/>
      <c r="AJ110" s="106"/>
    </row>
    <row r="111" spans="2:36" x14ac:dyDescent="0.25">
      <c r="C111" s="106" t="str">
        <f t="shared" ca="1" si="7"/>
        <v>-</v>
      </c>
      <c r="D111" s="106"/>
      <c r="E111" s="106">
        <v>75</v>
      </c>
      <c r="F111" s="106"/>
      <c r="G111" s="106"/>
      <c r="H111" s="106"/>
      <c r="I111" s="106"/>
      <c r="J111" s="106"/>
      <c r="K111" s="106"/>
      <c r="L111" s="106"/>
      <c r="M111" s="106"/>
      <c r="N111" s="106"/>
      <c r="O111" s="106"/>
      <c r="P111" s="106"/>
      <c r="Q111" s="106"/>
      <c r="R111" s="106"/>
      <c r="S111" s="106"/>
      <c r="T111" s="106"/>
      <c r="U111" s="106"/>
      <c r="V111" s="106"/>
      <c r="W111" s="106"/>
      <c r="X111" s="106"/>
      <c r="Y111" s="106"/>
      <c r="Z111" s="106"/>
      <c r="AA111" s="106"/>
      <c r="AB111" s="106"/>
      <c r="AC111" s="106"/>
      <c r="AD111" s="106"/>
      <c r="AE111" s="106"/>
      <c r="AF111" s="106"/>
      <c r="AG111" s="106"/>
      <c r="AH111" s="106"/>
      <c r="AI111" s="106"/>
      <c r="AJ111" s="106"/>
    </row>
    <row r="112" spans="2:36" x14ac:dyDescent="0.25">
      <c r="C112" s="106" t="str">
        <f t="shared" ca="1" si="7"/>
        <v>-</v>
      </c>
      <c r="D112" s="106"/>
      <c r="E112" s="106">
        <v>76</v>
      </c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  <c r="AA112" s="106"/>
      <c r="AB112" s="106"/>
      <c r="AC112" s="106"/>
      <c r="AD112" s="106"/>
      <c r="AE112" s="106"/>
      <c r="AF112" s="106"/>
      <c r="AG112" s="106"/>
      <c r="AH112" s="106"/>
      <c r="AI112" s="106"/>
      <c r="AJ112" s="106"/>
    </row>
    <row r="113" spans="3:36" x14ac:dyDescent="0.25">
      <c r="C113" s="106" t="str">
        <f t="shared" ca="1" si="7"/>
        <v>-</v>
      </c>
      <c r="D113" s="106"/>
      <c r="E113" s="106">
        <v>77</v>
      </c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  <c r="AA113" s="106"/>
      <c r="AB113" s="106"/>
      <c r="AC113" s="106"/>
      <c r="AD113" s="106"/>
      <c r="AE113" s="106"/>
      <c r="AF113" s="106"/>
      <c r="AG113" s="106"/>
      <c r="AH113" s="106"/>
      <c r="AI113" s="106"/>
      <c r="AJ113" s="106"/>
    </row>
    <row r="114" spans="3:36" x14ac:dyDescent="0.25">
      <c r="C114" s="106" t="str">
        <f t="shared" ca="1" si="7"/>
        <v>-</v>
      </c>
      <c r="D114" s="106"/>
      <c r="E114" s="106">
        <v>78</v>
      </c>
      <c r="F114" s="106"/>
      <c r="G114" s="106"/>
      <c r="H114" s="106"/>
      <c r="I114" s="106"/>
      <c r="J114" s="106"/>
      <c r="K114" s="106"/>
      <c r="L114" s="106"/>
      <c r="M114" s="106"/>
      <c r="N114" s="106"/>
      <c r="O114" s="106"/>
      <c r="P114" s="106"/>
      <c r="Q114" s="106"/>
      <c r="R114" s="106"/>
      <c r="S114" s="106"/>
      <c r="T114" s="106"/>
      <c r="U114" s="106"/>
      <c r="V114" s="106"/>
      <c r="W114" s="106"/>
      <c r="X114" s="106"/>
      <c r="Y114" s="106"/>
      <c r="Z114" s="106"/>
      <c r="AA114" s="106"/>
      <c r="AB114" s="106"/>
      <c r="AC114" s="106"/>
      <c r="AD114" s="106"/>
      <c r="AE114" s="106"/>
      <c r="AF114" s="106"/>
      <c r="AG114" s="106"/>
      <c r="AH114" s="106"/>
      <c r="AI114" s="106"/>
      <c r="AJ114" s="106"/>
    </row>
    <row r="115" spans="3:36" x14ac:dyDescent="0.25">
      <c r="C115" s="106" t="str">
        <f t="shared" ca="1" si="7"/>
        <v>-</v>
      </c>
      <c r="D115" s="106"/>
      <c r="E115" s="106">
        <v>79</v>
      </c>
      <c r="F115" s="106"/>
      <c r="G115" s="106"/>
      <c r="H115" s="106"/>
      <c r="I115" s="106"/>
      <c r="J115" s="106"/>
      <c r="K115" s="106"/>
      <c r="L115" s="106"/>
      <c r="M115" s="106"/>
      <c r="N115" s="106"/>
      <c r="O115" s="106"/>
      <c r="P115" s="106"/>
      <c r="Q115" s="106"/>
      <c r="R115" s="106"/>
      <c r="S115" s="106"/>
      <c r="T115" s="106"/>
      <c r="U115" s="106"/>
      <c r="V115" s="106"/>
      <c r="W115" s="106"/>
      <c r="X115" s="106"/>
      <c r="Y115" s="106"/>
      <c r="Z115" s="106"/>
      <c r="AA115" s="106"/>
      <c r="AB115" s="106"/>
      <c r="AC115" s="106"/>
      <c r="AD115" s="106"/>
      <c r="AE115" s="106"/>
      <c r="AF115" s="106"/>
      <c r="AG115" s="106"/>
      <c r="AH115" s="106"/>
      <c r="AI115" s="106"/>
      <c r="AJ115" s="106"/>
    </row>
    <row r="116" spans="3:36" x14ac:dyDescent="0.25">
      <c r="C116" s="106" t="str">
        <f t="shared" ca="1" si="7"/>
        <v>-</v>
      </c>
      <c r="D116" s="106"/>
      <c r="E116" s="106">
        <v>80</v>
      </c>
      <c r="F116" s="106"/>
      <c r="G116" s="106"/>
      <c r="H116" s="106"/>
      <c r="I116" s="106"/>
      <c r="J116" s="106"/>
      <c r="K116" s="106"/>
      <c r="L116" s="106"/>
      <c r="M116" s="106"/>
      <c r="N116" s="106"/>
      <c r="O116" s="106"/>
      <c r="P116" s="106"/>
      <c r="Q116" s="106"/>
      <c r="R116" s="106"/>
      <c r="S116" s="106"/>
      <c r="T116" s="106"/>
      <c r="U116" s="106"/>
      <c r="V116" s="106"/>
      <c r="W116" s="106"/>
      <c r="X116" s="106"/>
      <c r="Y116" s="106"/>
      <c r="Z116" s="106"/>
      <c r="AA116" s="106"/>
      <c r="AB116" s="106"/>
      <c r="AC116" s="106"/>
      <c r="AD116" s="106"/>
      <c r="AE116" s="106"/>
      <c r="AF116" s="106"/>
      <c r="AG116" s="106"/>
      <c r="AH116" s="106"/>
      <c r="AI116" s="106"/>
      <c r="AJ116" s="106"/>
    </row>
    <row r="117" spans="3:36" x14ac:dyDescent="0.25">
      <c r="C117" s="106" t="str">
        <f t="shared" ca="1" si="7"/>
        <v>-</v>
      </c>
      <c r="D117" s="106"/>
      <c r="E117" s="106">
        <v>81</v>
      </c>
      <c r="F117" s="106"/>
      <c r="G117" s="106"/>
      <c r="H117" s="106"/>
      <c r="I117" s="106"/>
      <c r="J117" s="106"/>
      <c r="K117" s="106"/>
      <c r="L117" s="106"/>
      <c r="M117" s="106"/>
      <c r="N117" s="106"/>
      <c r="O117" s="106"/>
      <c r="P117" s="106"/>
      <c r="Q117" s="106"/>
      <c r="R117" s="106"/>
      <c r="S117" s="106"/>
      <c r="T117" s="106"/>
      <c r="U117" s="106"/>
      <c r="V117" s="106"/>
      <c r="W117" s="106"/>
      <c r="X117" s="106"/>
      <c r="Y117" s="106"/>
      <c r="Z117" s="106"/>
      <c r="AA117" s="106"/>
      <c r="AB117" s="106"/>
      <c r="AC117" s="106"/>
      <c r="AD117" s="106"/>
      <c r="AE117" s="106"/>
      <c r="AF117" s="106"/>
      <c r="AG117" s="106"/>
      <c r="AH117" s="106"/>
      <c r="AI117" s="106"/>
      <c r="AJ117" s="106"/>
    </row>
    <row r="118" spans="3:36" x14ac:dyDescent="0.25">
      <c r="C118" s="106" t="str">
        <f t="shared" ca="1" si="7"/>
        <v>-</v>
      </c>
      <c r="D118" s="106"/>
      <c r="E118" s="106">
        <v>82</v>
      </c>
      <c r="F118" s="106"/>
      <c r="G118" s="106"/>
      <c r="H118" s="106"/>
      <c r="I118" s="106"/>
      <c r="J118" s="106"/>
      <c r="K118" s="106"/>
      <c r="L118" s="106"/>
      <c r="M118" s="106"/>
      <c r="N118" s="106"/>
      <c r="O118" s="106"/>
      <c r="P118" s="106"/>
      <c r="Q118" s="106"/>
      <c r="R118" s="106"/>
      <c r="S118" s="106"/>
      <c r="T118" s="106"/>
      <c r="U118" s="106"/>
      <c r="V118" s="106"/>
      <c r="W118" s="106"/>
      <c r="X118" s="106"/>
      <c r="Y118" s="106"/>
      <c r="Z118" s="106"/>
      <c r="AA118" s="106"/>
      <c r="AB118" s="106"/>
      <c r="AC118" s="106"/>
      <c r="AD118" s="106"/>
      <c r="AE118" s="106"/>
      <c r="AF118" s="106"/>
      <c r="AG118" s="106"/>
      <c r="AH118" s="106"/>
      <c r="AI118" s="106"/>
      <c r="AJ118" s="106"/>
    </row>
    <row r="119" spans="3:36" x14ac:dyDescent="0.25">
      <c r="C119" s="106" t="str">
        <f t="shared" ca="1" si="7"/>
        <v>-</v>
      </c>
      <c r="D119" s="106"/>
      <c r="E119" s="106">
        <v>83</v>
      </c>
      <c r="F119" s="106"/>
      <c r="G119" s="106"/>
      <c r="H119" s="106"/>
      <c r="I119" s="106"/>
      <c r="J119" s="106"/>
      <c r="K119" s="106"/>
      <c r="L119" s="106"/>
      <c r="M119" s="106"/>
      <c r="N119" s="106"/>
      <c r="O119" s="106"/>
      <c r="P119" s="106"/>
      <c r="Q119" s="106"/>
      <c r="R119" s="106"/>
      <c r="S119" s="106"/>
      <c r="T119" s="106"/>
      <c r="U119" s="106"/>
      <c r="V119" s="106"/>
      <c r="W119" s="106"/>
      <c r="X119" s="106"/>
      <c r="Y119" s="106"/>
      <c r="Z119" s="106"/>
      <c r="AA119" s="106"/>
      <c r="AB119" s="106"/>
      <c r="AC119" s="106"/>
      <c r="AD119" s="106"/>
      <c r="AE119" s="106"/>
      <c r="AF119" s="106"/>
      <c r="AG119" s="106"/>
      <c r="AH119" s="106"/>
      <c r="AI119" s="106"/>
      <c r="AJ119" s="106"/>
    </row>
    <row r="120" spans="3:36" x14ac:dyDescent="0.25">
      <c r="C120" s="106" t="str">
        <f t="shared" ca="1" si="7"/>
        <v>-</v>
      </c>
      <c r="D120" s="106"/>
      <c r="E120" s="106">
        <v>84</v>
      </c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6"/>
      <c r="R120" s="106"/>
      <c r="S120" s="106"/>
      <c r="T120" s="106"/>
      <c r="U120" s="106"/>
      <c r="V120" s="106"/>
      <c r="W120" s="106"/>
      <c r="X120" s="106"/>
      <c r="Y120" s="106"/>
      <c r="Z120" s="106"/>
      <c r="AA120" s="106"/>
      <c r="AB120" s="106"/>
      <c r="AC120" s="106"/>
      <c r="AD120" s="106"/>
      <c r="AE120" s="106"/>
      <c r="AF120" s="106"/>
      <c r="AG120" s="106"/>
      <c r="AH120" s="106"/>
      <c r="AI120" s="106"/>
      <c r="AJ120" s="106"/>
    </row>
    <row r="121" spans="3:36" x14ac:dyDescent="0.25">
      <c r="C121" s="106" t="str">
        <f t="shared" ca="1" si="7"/>
        <v>-</v>
      </c>
      <c r="D121" s="106"/>
      <c r="E121" s="106">
        <v>85</v>
      </c>
      <c r="F121" s="106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06"/>
      <c r="R121" s="106"/>
      <c r="S121" s="106"/>
      <c r="T121" s="106"/>
      <c r="U121" s="106"/>
      <c r="V121" s="106"/>
      <c r="W121" s="106"/>
      <c r="X121" s="106"/>
      <c r="Y121" s="106"/>
      <c r="Z121" s="106"/>
      <c r="AA121" s="106"/>
      <c r="AB121" s="106"/>
      <c r="AC121" s="106"/>
      <c r="AD121" s="106"/>
      <c r="AE121" s="106"/>
      <c r="AF121" s="106"/>
      <c r="AG121" s="106"/>
      <c r="AH121" s="106"/>
      <c r="AI121" s="106"/>
      <c r="AJ121" s="106"/>
    </row>
    <row r="122" spans="3:36" x14ac:dyDescent="0.25">
      <c r="C122" s="106" t="str">
        <f t="shared" ca="1" si="7"/>
        <v>-</v>
      </c>
      <c r="D122" s="106"/>
      <c r="E122" s="106">
        <v>86</v>
      </c>
      <c r="F122" s="106"/>
      <c r="G122" s="106"/>
      <c r="H122" s="106"/>
      <c r="I122" s="106"/>
      <c r="J122" s="106"/>
      <c r="K122" s="106"/>
      <c r="L122" s="106"/>
      <c r="M122" s="106"/>
      <c r="N122" s="106"/>
      <c r="O122" s="106"/>
      <c r="P122" s="106"/>
      <c r="Q122" s="106"/>
      <c r="R122" s="106"/>
      <c r="S122" s="106"/>
      <c r="T122" s="106"/>
      <c r="U122" s="106"/>
      <c r="V122" s="106"/>
      <c r="W122" s="106"/>
      <c r="X122" s="106"/>
      <c r="Y122" s="106"/>
      <c r="Z122" s="106"/>
      <c r="AA122" s="106"/>
      <c r="AB122" s="106"/>
      <c r="AC122" s="106"/>
      <c r="AD122" s="106"/>
      <c r="AE122" s="106"/>
      <c r="AF122" s="106"/>
      <c r="AG122" s="106"/>
      <c r="AH122" s="106"/>
      <c r="AI122" s="106"/>
      <c r="AJ122" s="106"/>
    </row>
    <row r="123" spans="3:36" x14ac:dyDescent="0.25">
      <c r="C123" s="106" t="str">
        <f t="shared" ca="1" si="7"/>
        <v>-</v>
      </c>
      <c r="D123" s="106"/>
      <c r="E123" s="106">
        <v>87</v>
      </c>
      <c r="F123" s="106"/>
      <c r="G123" s="106"/>
      <c r="H123" s="106"/>
      <c r="I123" s="106"/>
      <c r="J123" s="106"/>
      <c r="K123" s="106"/>
      <c r="L123" s="106"/>
      <c r="M123" s="106"/>
      <c r="N123" s="106"/>
      <c r="O123" s="106"/>
      <c r="P123" s="106"/>
      <c r="Q123" s="106"/>
      <c r="R123" s="106"/>
      <c r="S123" s="106"/>
      <c r="T123" s="106"/>
      <c r="U123" s="106"/>
      <c r="V123" s="106"/>
      <c r="W123" s="106"/>
      <c r="X123" s="106"/>
      <c r="Y123" s="106"/>
      <c r="Z123" s="106"/>
      <c r="AA123" s="106"/>
      <c r="AB123" s="106"/>
      <c r="AC123" s="106"/>
      <c r="AD123" s="106"/>
      <c r="AE123" s="106"/>
      <c r="AF123" s="106"/>
      <c r="AG123" s="106"/>
      <c r="AH123" s="106"/>
      <c r="AI123" s="106"/>
      <c r="AJ123" s="106"/>
    </row>
    <row r="124" spans="3:36" x14ac:dyDescent="0.25">
      <c r="C124" s="106" t="str">
        <f t="shared" ca="1" si="7"/>
        <v>-</v>
      </c>
      <c r="D124" s="106"/>
      <c r="E124" s="106">
        <v>88</v>
      </c>
      <c r="F124" s="106"/>
      <c r="G124" s="106"/>
      <c r="H124" s="106"/>
      <c r="I124" s="106"/>
      <c r="J124" s="106"/>
      <c r="K124" s="106"/>
      <c r="L124" s="106"/>
      <c r="M124" s="106"/>
      <c r="N124" s="106"/>
      <c r="O124" s="106"/>
      <c r="P124" s="106"/>
      <c r="Q124" s="106"/>
      <c r="R124" s="106"/>
      <c r="S124" s="106"/>
      <c r="T124" s="106"/>
      <c r="U124" s="106"/>
      <c r="V124" s="106"/>
      <c r="W124" s="106"/>
      <c r="X124" s="106"/>
      <c r="Y124" s="106"/>
      <c r="Z124" s="106"/>
      <c r="AA124" s="106"/>
      <c r="AB124" s="106"/>
      <c r="AC124" s="106"/>
      <c r="AD124" s="106"/>
      <c r="AE124" s="106"/>
      <c r="AF124" s="106"/>
      <c r="AG124" s="106"/>
      <c r="AH124" s="106"/>
      <c r="AI124" s="106"/>
      <c r="AJ124" s="106"/>
    </row>
    <row r="125" spans="3:36" x14ac:dyDescent="0.25">
      <c r="C125" s="106" t="str">
        <f t="shared" ca="1" si="7"/>
        <v>-</v>
      </c>
      <c r="D125" s="106"/>
      <c r="E125" s="106">
        <v>89</v>
      </c>
      <c r="F125" s="106"/>
      <c r="G125" s="106"/>
      <c r="H125" s="106"/>
      <c r="I125" s="106"/>
      <c r="J125" s="106"/>
      <c r="K125" s="106"/>
      <c r="L125" s="106"/>
      <c r="M125" s="106"/>
      <c r="N125" s="106"/>
      <c r="O125" s="106"/>
      <c r="P125" s="106"/>
      <c r="Q125" s="106"/>
      <c r="R125" s="106"/>
      <c r="S125" s="106"/>
      <c r="T125" s="106"/>
      <c r="U125" s="106"/>
      <c r="V125" s="106"/>
      <c r="W125" s="106"/>
      <c r="X125" s="106"/>
      <c r="Y125" s="106"/>
      <c r="Z125" s="106"/>
      <c r="AA125" s="106"/>
      <c r="AB125" s="106"/>
      <c r="AC125" s="106"/>
      <c r="AD125" s="106"/>
      <c r="AE125" s="106"/>
      <c r="AF125" s="106"/>
      <c r="AG125" s="106"/>
      <c r="AH125" s="106"/>
      <c r="AI125" s="106"/>
      <c r="AJ125" s="106"/>
    </row>
    <row r="126" spans="3:36" x14ac:dyDescent="0.25">
      <c r="C126" s="106" t="str">
        <f t="shared" ca="1" si="7"/>
        <v>-</v>
      </c>
      <c r="D126" s="106"/>
      <c r="E126" s="106">
        <v>90</v>
      </c>
      <c r="F126" s="106"/>
      <c r="G126" s="106"/>
      <c r="H126" s="106"/>
      <c r="I126" s="106"/>
      <c r="J126" s="106"/>
      <c r="K126" s="106"/>
      <c r="L126" s="106"/>
      <c r="M126" s="106"/>
      <c r="N126" s="106"/>
      <c r="O126" s="106"/>
      <c r="P126" s="106"/>
      <c r="Q126" s="106"/>
      <c r="R126" s="106"/>
      <c r="S126" s="106"/>
      <c r="T126" s="106"/>
      <c r="U126" s="106"/>
      <c r="V126" s="106"/>
      <c r="W126" s="106"/>
      <c r="X126" s="106"/>
      <c r="Y126" s="106"/>
      <c r="Z126" s="106"/>
      <c r="AA126" s="106"/>
      <c r="AB126" s="106"/>
      <c r="AC126" s="106"/>
      <c r="AD126" s="106"/>
      <c r="AE126" s="106"/>
      <c r="AF126" s="106"/>
      <c r="AG126" s="106"/>
      <c r="AH126" s="106"/>
      <c r="AI126" s="106"/>
      <c r="AJ126" s="106"/>
    </row>
    <row r="127" spans="3:36" x14ac:dyDescent="0.25">
      <c r="C127" s="106" t="str">
        <f t="shared" ca="1" si="7"/>
        <v>-</v>
      </c>
      <c r="D127" s="106"/>
      <c r="E127" s="106">
        <v>91</v>
      </c>
      <c r="F127" s="106"/>
      <c r="G127" s="106"/>
      <c r="H127" s="106"/>
      <c r="I127" s="106"/>
      <c r="J127" s="106"/>
      <c r="K127" s="106"/>
      <c r="L127" s="106"/>
      <c r="M127" s="106"/>
      <c r="N127" s="106"/>
      <c r="O127" s="106"/>
      <c r="P127" s="106"/>
      <c r="Q127" s="106"/>
      <c r="R127" s="106"/>
      <c r="S127" s="106"/>
      <c r="T127" s="106"/>
      <c r="U127" s="106"/>
      <c r="V127" s="106"/>
      <c r="W127" s="106"/>
      <c r="X127" s="106"/>
      <c r="Y127" s="106"/>
      <c r="Z127" s="106"/>
      <c r="AA127" s="106"/>
      <c r="AB127" s="106"/>
      <c r="AC127" s="106"/>
      <c r="AD127" s="106"/>
      <c r="AE127" s="106"/>
      <c r="AF127" s="106"/>
      <c r="AG127" s="106"/>
      <c r="AH127" s="106"/>
      <c r="AI127" s="106"/>
      <c r="AJ127" s="106"/>
    </row>
    <row r="128" spans="3:36" x14ac:dyDescent="0.25">
      <c r="C128" s="106" t="str">
        <f t="shared" ca="1" si="7"/>
        <v>-</v>
      </c>
      <c r="D128" s="106"/>
      <c r="E128" s="106">
        <v>92</v>
      </c>
      <c r="F128" s="106"/>
      <c r="G128" s="106"/>
      <c r="H128" s="106"/>
      <c r="I128" s="106"/>
      <c r="J128" s="106"/>
      <c r="K128" s="106"/>
      <c r="L128" s="106"/>
      <c r="M128" s="106"/>
      <c r="N128" s="106"/>
      <c r="O128" s="106"/>
      <c r="P128" s="106"/>
      <c r="Q128" s="106"/>
      <c r="R128" s="106"/>
      <c r="S128" s="106"/>
      <c r="T128" s="106"/>
      <c r="U128" s="106"/>
      <c r="V128" s="106"/>
      <c r="W128" s="106"/>
      <c r="X128" s="106"/>
      <c r="Y128" s="106"/>
      <c r="Z128" s="106"/>
      <c r="AA128" s="106"/>
      <c r="AB128" s="106"/>
      <c r="AC128" s="106"/>
      <c r="AD128" s="106"/>
      <c r="AE128" s="106"/>
      <c r="AF128" s="106"/>
      <c r="AG128" s="106"/>
      <c r="AH128" s="106"/>
      <c r="AI128" s="106"/>
      <c r="AJ128" s="106"/>
    </row>
    <row r="129" spans="3:36" x14ac:dyDescent="0.25">
      <c r="C129" s="106" t="str">
        <f t="shared" ca="1" si="7"/>
        <v>-</v>
      </c>
      <c r="D129" s="106"/>
      <c r="E129" s="106">
        <v>93</v>
      </c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  <c r="Q129" s="106"/>
      <c r="R129" s="106"/>
      <c r="S129" s="106"/>
      <c r="T129" s="106"/>
      <c r="U129" s="106"/>
      <c r="V129" s="106"/>
      <c r="W129" s="106"/>
      <c r="X129" s="106"/>
      <c r="Y129" s="106"/>
      <c r="Z129" s="106"/>
      <c r="AA129" s="106"/>
      <c r="AB129" s="106"/>
      <c r="AC129" s="106"/>
      <c r="AD129" s="106"/>
      <c r="AE129" s="106"/>
      <c r="AF129" s="106"/>
      <c r="AG129" s="106"/>
      <c r="AH129" s="106"/>
      <c r="AI129" s="106"/>
      <c r="AJ129" s="106"/>
    </row>
    <row r="130" spans="3:36" x14ac:dyDescent="0.25">
      <c r="C130" s="106" t="str">
        <f t="shared" ca="1" si="7"/>
        <v>-</v>
      </c>
      <c r="D130" s="106"/>
      <c r="E130" s="106">
        <v>94</v>
      </c>
      <c r="F130" s="106"/>
      <c r="G130" s="106"/>
      <c r="H130" s="106"/>
      <c r="I130" s="106"/>
      <c r="J130" s="106"/>
      <c r="K130" s="106"/>
      <c r="L130" s="106"/>
      <c r="M130" s="106"/>
      <c r="N130" s="106"/>
      <c r="O130" s="106"/>
      <c r="P130" s="106"/>
      <c r="Q130" s="106"/>
      <c r="R130" s="106"/>
      <c r="S130" s="106"/>
      <c r="T130" s="106"/>
      <c r="U130" s="106"/>
      <c r="V130" s="106"/>
      <c r="W130" s="106"/>
      <c r="X130" s="106"/>
      <c r="Y130" s="106"/>
      <c r="Z130" s="106"/>
      <c r="AA130" s="106"/>
      <c r="AB130" s="106"/>
      <c r="AC130" s="106"/>
      <c r="AD130" s="106"/>
      <c r="AE130" s="106"/>
      <c r="AF130" s="106"/>
      <c r="AG130" s="106"/>
      <c r="AH130" s="106"/>
      <c r="AI130" s="106"/>
      <c r="AJ130" s="106"/>
    </row>
    <row r="131" spans="3:36" x14ac:dyDescent="0.25">
      <c r="C131" s="106" t="str">
        <f t="shared" ca="1" si="7"/>
        <v>-</v>
      </c>
      <c r="D131" s="106"/>
      <c r="E131" s="106">
        <v>95</v>
      </c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6"/>
      <c r="R131" s="106"/>
      <c r="S131" s="106"/>
      <c r="T131" s="106"/>
      <c r="U131" s="106"/>
      <c r="V131" s="106"/>
      <c r="W131" s="106"/>
      <c r="X131" s="106"/>
      <c r="Y131" s="106"/>
      <c r="Z131" s="106"/>
      <c r="AA131" s="106"/>
      <c r="AB131" s="106"/>
      <c r="AC131" s="106"/>
      <c r="AD131" s="106"/>
      <c r="AE131" s="106"/>
      <c r="AF131" s="106"/>
      <c r="AG131" s="106"/>
      <c r="AH131" s="106"/>
      <c r="AI131" s="106"/>
      <c r="AJ131" s="106"/>
    </row>
    <row r="132" spans="3:36" x14ac:dyDescent="0.25">
      <c r="C132" s="106" t="str">
        <f t="shared" ca="1" si="7"/>
        <v>-</v>
      </c>
      <c r="D132" s="106"/>
      <c r="E132" s="106">
        <v>96</v>
      </c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6"/>
      <c r="R132" s="106"/>
      <c r="S132" s="106"/>
      <c r="T132" s="106"/>
      <c r="U132" s="106"/>
      <c r="V132" s="106"/>
      <c r="W132" s="106"/>
      <c r="X132" s="106"/>
      <c r="Y132" s="106"/>
      <c r="Z132" s="106"/>
      <c r="AA132" s="106"/>
      <c r="AB132" s="106"/>
      <c r="AC132" s="106"/>
      <c r="AD132" s="106"/>
      <c r="AE132" s="106"/>
      <c r="AF132" s="106"/>
      <c r="AG132" s="106"/>
      <c r="AH132" s="106"/>
      <c r="AI132" s="106"/>
      <c r="AJ132" s="106"/>
    </row>
    <row r="133" spans="3:36" x14ac:dyDescent="0.25">
      <c r="C133" s="106" t="str">
        <f t="shared" ca="1" si="7"/>
        <v>-</v>
      </c>
      <c r="D133" s="106"/>
      <c r="E133" s="106">
        <v>97</v>
      </c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  <c r="Z133" s="106"/>
      <c r="AA133" s="106"/>
      <c r="AB133" s="106"/>
      <c r="AC133" s="106"/>
      <c r="AD133" s="106"/>
      <c r="AE133" s="106"/>
      <c r="AF133" s="106"/>
      <c r="AG133" s="106"/>
      <c r="AH133" s="106"/>
      <c r="AI133" s="106"/>
      <c r="AJ133" s="106"/>
    </row>
    <row r="134" spans="3:36" x14ac:dyDescent="0.25">
      <c r="C134" s="106" t="str">
        <f t="shared" ca="1" si="7"/>
        <v>-</v>
      </c>
      <c r="D134" s="106"/>
      <c r="E134" s="106">
        <v>98</v>
      </c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6"/>
      <c r="R134" s="106"/>
      <c r="S134" s="106"/>
      <c r="T134" s="106"/>
      <c r="U134" s="106"/>
      <c r="V134" s="106"/>
      <c r="W134" s="106"/>
      <c r="X134" s="106"/>
      <c r="Y134" s="106"/>
      <c r="Z134" s="106"/>
      <c r="AA134" s="106"/>
      <c r="AB134" s="106"/>
      <c r="AC134" s="106"/>
      <c r="AD134" s="106"/>
      <c r="AE134" s="106"/>
      <c r="AF134" s="106"/>
      <c r="AG134" s="106"/>
      <c r="AH134" s="106"/>
      <c r="AI134" s="106"/>
      <c r="AJ134" s="106"/>
    </row>
    <row r="135" spans="3:36" x14ac:dyDescent="0.25">
      <c r="C135" s="106" t="str">
        <f t="shared" ca="1" si="7"/>
        <v>-</v>
      </c>
      <c r="D135" s="106"/>
      <c r="E135" s="106">
        <v>99</v>
      </c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6"/>
      <c r="S135" s="106"/>
      <c r="T135" s="106"/>
      <c r="U135" s="106"/>
      <c r="V135" s="106"/>
      <c r="W135" s="106"/>
      <c r="X135" s="106"/>
      <c r="Y135" s="106"/>
      <c r="Z135" s="106"/>
      <c r="AA135" s="106"/>
      <c r="AB135" s="106"/>
      <c r="AC135" s="106"/>
      <c r="AD135" s="106"/>
      <c r="AE135" s="106"/>
      <c r="AF135" s="106"/>
      <c r="AG135" s="106"/>
      <c r="AH135" s="106"/>
      <c r="AI135" s="106"/>
      <c r="AJ135" s="106"/>
    </row>
    <row r="136" spans="3:36" x14ac:dyDescent="0.25">
      <c r="C136" s="106" t="str">
        <f t="shared" ca="1" si="7"/>
        <v>-</v>
      </c>
      <c r="D136" s="106"/>
      <c r="E136" s="106">
        <v>100</v>
      </c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/>
      <c r="R136" s="106"/>
      <c r="S136" s="106"/>
      <c r="T136" s="106"/>
      <c r="U136" s="106"/>
      <c r="V136" s="106"/>
      <c r="W136" s="106"/>
      <c r="X136" s="106"/>
      <c r="Y136" s="106"/>
      <c r="Z136" s="106"/>
      <c r="AA136" s="106"/>
      <c r="AB136" s="106"/>
      <c r="AC136" s="106"/>
      <c r="AD136" s="106"/>
      <c r="AE136" s="106"/>
      <c r="AF136" s="106"/>
      <c r="AG136" s="106"/>
      <c r="AH136" s="106"/>
      <c r="AI136" s="106"/>
      <c r="AJ136" s="106"/>
    </row>
    <row r="137" spans="3:36" x14ac:dyDescent="0.25">
      <c r="C137" s="106" t="str">
        <f t="shared" ca="1" si="7"/>
        <v>-</v>
      </c>
      <c r="D137" s="106"/>
      <c r="E137" s="106">
        <v>101</v>
      </c>
      <c r="F137" s="106"/>
      <c r="G137" s="106"/>
      <c r="H137" s="106"/>
      <c r="I137" s="106"/>
      <c r="J137" s="106"/>
      <c r="K137" s="106"/>
      <c r="L137" s="106"/>
      <c r="M137" s="106"/>
      <c r="N137" s="106"/>
      <c r="O137" s="106"/>
      <c r="P137" s="106"/>
      <c r="Q137" s="106"/>
      <c r="R137" s="106"/>
      <c r="S137" s="106"/>
      <c r="T137" s="106"/>
      <c r="U137" s="106"/>
      <c r="V137" s="106"/>
      <c r="W137" s="106"/>
      <c r="X137" s="106"/>
      <c r="Y137" s="106"/>
      <c r="Z137" s="106"/>
      <c r="AA137" s="106"/>
      <c r="AB137" s="106"/>
      <c r="AC137" s="106"/>
      <c r="AD137" s="106"/>
      <c r="AE137" s="106"/>
      <c r="AF137" s="106"/>
      <c r="AG137" s="106"/>
      <c r="AH137" s="106"/>
      <c r="AI137" s="106"/>
      <c r="AJ137" s="106"/>
    </row>
    <row r="138" spans="3:36" x14ac:dyDescent="0.25">
      <c r="C138" s="106" t="str">
        <f t="shared" ca="1" si="7"/>
        <v>-</v>
      </c>
      <c r="D138" s="106"/>
      <c r="E138" s="106">
        <v>102</v>
      </c>
      <c r="F138" s="106"/>
      <c r="G138" s="106"/>
      <c r="H138" s="106"/>
      <c r="I138" s="106"/>
      <c r="J138" s="106"/>
      <c r="K138" s="106"/>
      <c r="L138" s="106"/>
      <c r="M138" s="106"/>
      <c r="N138" s="106"/>
      <c r="O138" s="106"/>
      <c r="P138" s="106"/>
      <c r="Q138" s="106"/>
      <c r="R138" s="106"/>
      <c r="S138" s="106"/>
      <c r="T138" s="106"/>
      <c r="U138" s="106"/>
      <c r="V138" s="106"/>
      <c r="W138" s="106"/>
      <c r="X138" s="106"/>
      <c r="Y138" s="106"/>
      <c r="Z138" s="106"/>
      <c r="AA138" s="106"/>
      <c r="AB138" s="106"/>
      <c r="AC138" s="106"/>
      <c r="AD138" s="106"/>
      <c r="AE138" s="106"/>
      <c r="AF138" s="106"/>
      <c r="AG138" s="106"/>
      <c r="AH138" s="106"/>
      <c r="AI138" s="106"/>
      <c r="AJ138" s="106"/>
    </row>
    <row r="139" spans="3:36" x14ac:dyDescent="0.25">
      <c r="C139" s="106" t="str">
        <f t="shared" ca="1" si="7"/>
        <v>-</v>
      </c>
      <c r="D139" s="106"/>
      <c r="E139" s="106">
        <v>103</v>
      </c>
      <c r="F139" s="106"/>
      <c r="G139" s="106"/>
      <c r="H139" s="106"/>
      <c r="I139" s="106"/>
      <c r="J139" s="106"/>
      <c r="K139" s="106"/>
      <c r="L139" s="106"/>
      <c r="M139" s="106"/>
      <c r="N139" s="106"/>
      <c r="O139" s="106"/>
      <c r="P139" s="106"/>
      <c r="Q139" s="106"/>
      <c r="R139" s="106"/>
      <c r="S139" s="106"/>
      <c r="T139" s="106"/>
      <c r="U139" s="106"/>
      <c r="V139" s="106"/>
      <c r="W139" s="106"/>
      <c r="X139" s="106"/>
      <c r="Y139" s="106"/>
      <c r="Z139" s="106"/>
      <c r="AA139" s="106"/>
      <c r="AB139" s="106"/>
      <c r="AC139" s="106"/>
      <c r="AD139" s="106"/>
      <c r="AE139" s="106"/>
      <c r="AF139" s="106"/>
      <c r="AG139" s="106"/>
      <c r="AH139" s="106"/>
      <c r="AI139" s="106"/>
      <c r="AJ139" s="106"/>
    </row>
    <row r="140" spans="3:36" x14ac:dyDescent="0.25">
      <c r="C140" s="106" t="str">
        <f t="shared" ca="1" si="7"/>
        <v>-</v>
      </c>
      <c r="D140" s="106"/>
      <c r="E140" s="106">
        <v>104</v>
      </c>
      <c r="F140" s="106"/>
      <c r="G140" s="106"/>
      <c r="H140" s="106"/>
      <c r="I140" s="106"/>
      <c r="J140" s="106"/>
      <c r="K140" s="106"/>
      <c r="L140" s="106"/>
      <c r="M140" s="106"/>
      <c r="N140" s="106"/>
      <c r="O140" s="106"/>
      <c r="P140" s="106"/>
      <c r="Q140" s="106"/>
      <c r="R140" s="106"/>
      <c r="S140" s="106"/>
      <c r="T140" s="106"/>
      <c r="U140" s="106"/>
      <c r="V140" s="106"/>
      <c r="W140" s="106"/>
      <c r="X140" s="106"/>
      <c r="Y140" s="106"/>
      <c r="Z140" s="106"/>
      <c r="AA140" s="106"/>
      <c r="AB140" s="106"/>
      <c r="AC140" s="106"/>
      <c r="AD140" s="106"/>
      <c r="AE140" s="106"/>
      <c r="AF140" s="106"/>
      <c r="AG140" s="106"/>
      <c r="AH140" s="106"/>
      <c r="AI140" s="106"/>
      <c r="AJ140" s="106"/>
    </row>
    <row r="141" spans="3:36" x14ac:dyDescent="0.25">
      <c r="C141" s="106" t="str">
        <f t="shared" ca="1" si="7"/>
        <v>-</v>
      </c>
      <c r="D141" s="106"/>
      <c r="E141" s="106">
        <v>105</v>
      </c>
      <c r="F141" s="106"/>
      <c r="G141" s="106"/>
      <c r="H141" s="106"/>
      <c r="I141" s="106"/>
      <c r="J141" s="106"/>
      <c r="K141" s="106"/>
      <c r="L141" s="106"/>
      <c r="M141" s="106"/>
      <c r="N141" s="106"/>
      <c r="O141" s="106"/>
      <c r="P141" s="106"/>
      <c r="Q141" s="106"/>
      <c r="R141" s="106"/>
      <c r="S141" s="106"/>
      <c r="T141" s="106"/>
      <c r="U141" s="106"/>
      <c r="V141" s="106"/>
      <c r="W141" s="106"/>
      <c r="X141" s="106"/>
      <c r="Y141" s="106"/>
      <c r="Z141" s="106"/>
      <c r="AA141" s="106"/>
      <c r="AB141" s="106"/>
      <c r="AC141" s="106"/>
      <c r="AD141" s="106"/>
      <c r="AE141" s="106"/>
      <c r="AF141" s="106"/>
      <c r="AG141" s="106"/>
      <c r="AH141" s="106"/>
      <c r="AI141" s="106"/>
      <c r="AJ141" s="106"/>
    </row>
    <row r="142" spans="3:36" x14ac:dyDescent="0.25">
      <c r="C142" s="106" t="str">
        <f t="shared" ca="1" si="7"/>
        <v>-</v>
      </c>
      <c r="D142" s="106"/>
      <c r="E142" s="106">
        <v>106</v>
      </c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  <c r="Z142" s="106"/>
      <c r="AA142" s="106"/>
      <c r="AB142" s="106"/>
      <c r="AC142" s="106"/>
      <c r="AD142" s="106"/>
      <c r="AE142" s="106"/>
      <c r="AF142" s="106"/>
      <c r="AG142" s="106"/>
      <c r="AH142" s="106"/>
      <c r="AI142" s="106"/>
      <c r="AJ142" s="106"/>
    </row>
    <row r="143" spans="3:36" x14ac:dyDescent="0.25">
      <c r="C143" s="106" t="str">
        <f t="shared" ca="1" si="7"/>
        <v>-</v>
      </c>
      <c r="D143" s="106"/>
      <c r="E143" s="106">
        <v>107</v>
      </c>
      <c r="F143" s="106"/>
      <c r="G143" s="106"/>
      <c r="H143" s="106"/>
      <c r="I143" s="106"/>
      <c r="J143" s="106"/>
      <c r="K143" s="106"/>
      <c r="L143" s="106"/>
      <c r="M143" s="106"/>
      <c r="N143" s="106"/>
      <c r="O143" s="106"/>
      <c r="P143" s="106"/>
      <c r="Q143" s="106"/>
      <c r="R143" s="106"/>
      <c r="S143" s="106"/>
      <c r="T143" s="106"/>
      <c r="U143" s="106"/>
      <c r="V143" s="106"/>
      <c r="W143" s="106"/>
      <c r="X143" s="106"/>
      <c r="Y143" s="106"/>
      <c r="Z143" s="106"/>
      <c r="AA143" s="106"/>
      <c r="AB143" s="106"/>
      <c r="AC143" s="106"/>
      <c r="AD143" s="106"/>
      <c r="AE143" s="106"/>
      <c r="AF143" s="106"/>
      <c r="AG143" s="106"/>
      <c r="AH143" s="106"/>
      <c r="AI143" s="106"/>
      <c r="AJ143" s="106"/>
    </row>
    <row r="144" spans="3:36" x14ac:dyDescent="0.25">
      <c r="C144" s="106" t="str">
        <f t="shared" ca="1" si="7"/>
        <v>-</v>
      </c>
      <c r="D144" s="106"/>
      <c r="E144" s="106">
        <v>108</v>
      </c>
      <c r="F144" s="106"/>
      <c r="G144" s="106"/>
      <c r="H144" s="106"/>
      <c r="I144" s="106"/>
      <c r="J144" s="106"/>
      <c r="K144" s="106"/>
      <c r="L144" s="106"/>
      <c r="M144" s="106"/>
      <c r="N144" s="106"/>
      <c r="O144" s="106"/>
      <c r="P144" s="106"/>
      <c r="Q144" s="106"/>
      <c r="R144" s="106"/>
      <c r="S144" s="106"/>
      <c r="T144" s="106"/>
      <c r="U144" s="106"/>
      <c r="V144" s="106"/>
      <c r="W144" s="106"/>
      <c r="X144" s="106"/>
      <c r="Y144" s="106"/>
      <c r="Z144" s="106"/>
      <c r="AA144" s="106"/>
      <c r="AB144" s="106"/>
      <c r="AC144" s="106"/>
      <c r="AD144" s="106"/>
      <c r="AE144" s="106"/>
      <c r="AF144" s="106"/>
      <c r="AG144" s="106"/>
      <c r="AH144" s="106"/>
      <c r="AI144" s="106"/>
      <c r="AJ144" s="106"/>
    </row>
    <row r="145" spans="3:36" x14ac:dyDescent="0.25">
      <c r="C145" s="106" t="str">
        <f t="shared" ca="1" si="7"/>
        <v>-</v>
      </c>
      <c r="D145" s="106"/>
      <c r="E145" s="106">
        <v>109</v>
      </c>
      <c r="F145" s="106"/>
      <c r="G145" s="106"/>
      <c r="H145" s="106"/>
      <c r="I145" s="106"/>
      <c r="J145" s="106"/>
      <c r="K145" s="106"/>
      <c r="L145" s="106"/>
      <c r="M145" s="106"/>
      <c r="N145" s="106"/>
      <c r="O145" s="106"/>
      <c r="P145" s="106"/>
      <c r="Q145" s="106"/>
      <c r="R145" s="106"/>
      <c r="S145" s="106"/>
      <c r="T145" s="106"/>
      <c r="U145" s="106"/>
      <c r="V145" s="106"/>
      <c r="W145" s="106"/>
      <c r="X145" s="106"/>
      <c r="Y145" s="106"/>
      <c r="Z145" s="106"/>
      <c r="AA145" s="106"/>
      <c r="AB145" s="106"/>
      <c r="AC145" s="106"/>
      <c r="AD145" s="106"/>
      <c r="AE145" s="106"/>
      <c r="AF145" s="106"/>
      <c r="AG145" s="106"/>
      <c r="AH145" s="106"/>
      <c r="AI145" s="106"/>
      <c r="AJ145" s="106"/>
    </row>
    <row r="146" spans="3:36" x14ac:dyDescent="0.25">
      <c r="C146" s="106" t="str">
        <f t="shared" ca="1" si="7"/>
        <v>-</v>
      </c>
      <c r="D146" s="106"/>
      <c r="E146" s="106">
        <v>110</v>
      </c>
      <c r="F146" s="106"/>
      <c r="G146" s="106"/>
      <c r="H146" s="106"/>
      <c r="I146" s="106"/>
      <c r="J146" s="106"/>
      <c r="K146" s="106"/>
      <c r="L146" s="106"/>
      <c r="M146" s="106"/>
      <c r="N146" s="106"/>
      <c r="O146" s="106"/>
      <c r="P146" s="106"/>
      <c r="Q146" s="106"/>
      <c r="R146" s="106"/>
      <c r="S146" s="106"/>
      <c r="T146" s="106"/>
      <c r="U146" s="106"/>
      <c r="V146" s="106"/>
      <c r="W146" s="106"/>
      <c r="X146" s="106"/>
      <c r="Y146" s="106"/>
      <c r="Z146" s="106"/>
      <c r="AA146" s="106"/>
      <c r="AB146" s="106"/>
      <c r="AC146" s="106"/>
      <c r="AD146" s="106"/>
      <c r="AE146" s="106"/>
      <c r="AF146" s="106"/>
      <c r="AG146" s="106"/>
      <c r="AH146" s="106"/>
      <c r="AI146" s="106"/>
      <c r="AJ146" s="106"/>
    </row>
    <row r="147" spans="3:36" x14ac:dyDescent="0.25">
      <c r="C147" s="106" t="str">
        <f t="shared" ca="1" si="7"/>
        <v>-</v>
      </c>
      <c r="D147" s="106"/>
      <c r="E147" s="106">
        <v>111</v>
      </c>
      <c r="F147" s="106"/>
      <c r="G147" s="106"/>
      <c r="H147" s="106"/>
      <c r="I147" s="106"/>
      <c r="J147" s="106"/>
      <c r="K147" s="106"/>
      <c r="L147" s="106"/>
      <c r="M147" s="106"/>
      <c r="N147" s="106"/>
      <c r="O147" s="106"/>
      <c r="P147" s="106"/>
      <c r="Q147" s="106"/>
      <c r="R147" s="106"/>
      <c r="S147" s="106"/>
      <c r="T147" s="106"/>
      <c r="U147" s="106"/>
      <c r="V147" s="106"/>
      <c r="W147" s="106"/>
      <c r="X147" s="106"/>
      <c r="Y147" s="106"/>
      <c r="Z147" s="106"/>
      <c r="AA147" s="106"/>
      <c r="AB147" s="106"/>
      <c r="AC147" s="106"/>
      <c r="AD147" s="106"/>
      <c r="AE147" s="106"/>
      <c r="AF147" s="106"/>
      <c r="AG147" s="106"/>
      <c r="AH147" s="106"/>
      <c r="AI147" s="106"/>
      <c r="AJ147" s="106"/>
    </row>
    <row r="148" spans="3:36" x14ac:dyDescent="0.25">
      <c r="C148" s="106" t="str">
        <f t="shared" ca="1" si="7"/>
        <v>-</v>
      </c>
      <c r="D148" s="106"/>
      <c r="E148" s="106">
        <v>112</v>
      </c>
      <c r="F148" s="106"/>
      <c r="G148" s="106"/>
      <c r="H148" s="106"/>
      <c r="I148" s="106"/>
      <c r="J148" s="106"/>
      <c r="K148" s="106"/>
      <c r="L148" s="106"/>
      <c r="M148" s="106"/>
      <c r="N148" s="106"/>
      <c r="O148" s="106"/>
      <c r="P148" s="106"/>
      <c r="Q148" s="106"/>
      <c r="R148" s="106"/>
      <c r="S148" s="106"/>
      <c r="T148" s="106"/>
      <c r="U148" s="106"/>
      <c r="V148" s="106"/>
      <c r="W148" s="106"/>
      <c r="X148" s="106"/>
      <c r="Y148" s="106"/>
      <c r="Z148" s="106"/>
      <c r="AA148" s="106"/>
      <c r="AB148" s="106"/>
      <c r="AC148" s="106"/>
      <c r="AD148" s="106"/>
      <c r="AE148" s="106"/>
      <c r="AF148" s="106"/>
      <c r="AG148" s="106"/>
      <c r="AH148" s="106"/>
      <c r="AI148" s="106"/>
      <c r="AJ148" s="106"/>
    </row>
    <row r="149" spans="3:36" x14ac:dyDescent="0.25">
      <c r="C149" s="106" t="str">
        <f t="shared" ca="1" si="7"/>
        <v>-</v>
      </c>
      <c r="D149" s="106"/>
      <c r="E149" s="106">
        <v>113</v>
      </c>
      <c r="F149" s="106"/>
      <c r="G149" s="106"/>
      <c r="H149" s="106"/>
      <c r="I149" s="106"/>
      <c r="J149" s="106"/>
      <c r="K149" s="106"/>
      <c r="L149" s="106"/>
      <c r="M149" s="106"/>
      <c r="N149" s="106"/>
      <c r="O149" s="106"/>
      <c r="P149" s="106"/>
      <c r="Q149" s="106"/>
      <c r="R149" s="106"/>
      <c r="S149" s="106"/>
      <c r="T149" s="106"/>
      <c r="U149" s="106"/>
      <c r="V149" s="106"/>
      <c r="W149" s="106"/>
      <c r="X149" s="106"/>
      <c r="Y149" s="106"/>
      <c r="Z149" s="106"/>
      <c r="AA149" s="106"/>
      <c r="AB149" s="106"/>
      <c r="AC149" s="106"/>
      <c r="AD149" s="106"/>
      <c r="AE149" s="106"/>
      <c r="AF149" s="106"/>
      <c r="AG149" s="106"/>
      <c r="AH149" s="106"/>
      <c r="AI149" s="106"/>
      <c r="AJ149" s="106"/>
    </row>
    <row r="150" spans="3:36" x14ac:dyDescent="0.25">
      <c r="C150" s="106" t="str">
        <f t="shared" ca="1" si="7"/>
        <v>-</v>
      </c>
      <c r="D150" s="106"/>
      <c r="E150" s="106">
        <v>114</v>
      </c>
      <c r="F150" s="106"/>
      <c r="G150" s="106"/>
      <c r="H150" s="106"/>
      <c r="I150" s="106"/>
      <c r="J150" s="106"/>
      <c r="K150" s="106"/>
      <c r="L150" s="106"/>
      <c r="M150" s="106"/>
      <c r="N150" s="106"/>
      <c r="O150" s="106"/>
      <c r="P150" s="106"/>
      <c r="Q150" s="106"/>
      <c r="R150" s="106"/>
      <c r="S150" s="106"/>
      <c r="T150" s="106"/>
      <c r="U150" s="106"/>
      <c r="V150" s="106"/>
      <c r="W150" s="106"/>
      <c r="X150" s="106"/>
      <c r="Y150" s="106"/>
      <c r="Z150" s="106"/>
      <c r="AA150" s="106"/>
      <c r="AB150" s="106"/>
      <c r="AC150" s="106"/>
      <c r="AD150" s="106"/>
      <c r="AE150" s="106"/>
      <c r="AF150" s="106"/>
      <c r="AG150" s="106"/>
      <c r="AH150" s="106"/>
      <c r="AI150" s="106"/>
      <c r="AJ150" s="106"/>
    </row>
    <row r="151" spans="3:36" x14ac:dyDescent="0.25">
      <c r="C151" s="106" t="str">
        <f t="shared" ca="1" si="7"/>
        <v>-</v>
      </c>
      <c r="D151" s="106"/>
      <c r="E151" s="106">
        <v>115</v>
      </c>
      <c r="F151" s="106"/>
      <c r="G151" s="106"/>
      <c r="H151" s="106"/>
      <c r="I151" s="106"/>
      <c r="J151" s="106"/>
      <c r="K151" s="106"/>
      <c r="L151" s="106"/>
      <c r="M151" s="106"/>
      <c r="N151" s="106"/>
      <c r="O151" s="106"/>
      <c r="P151" s="106"/>
      <c r="Q151" s="106"/>
      <c r="R151" s="106"/>
      <c r="S151" s="106"/>
      <c r="T151" s="106"/>
      <c r="U151" s="106"/>
      <c r="V151" s="106"/>
      <c r="W151" s="106"/>
      <c r="X151" s="106"/>
      <c r="Y151" s="106"/>
      <c r="Z151" s="106"/>
      <c r="AA151" s="106"/>
      <c r="AB151" s="106"/>
      <c r="AC151" s="106"/>
      <c r="AD151" s="106"/>
      <c r="AE151" s="106"/>
      <c r="AF151" s="106"/>
      <c r="AG151" s="106"/>
      <c r="AH151" s="106"/>
      <c r="AI151" s="106"/>
      <c r="AJ151" s="106"/>
    </row>
    <row r="152" spans="3:36" x14ac:dyDescent="0.25">
      <c r="C152" s="106" t="str">
        <f t="shared" ca="1" si="7"/>
        <v>-</v>
      </c>
      <c r="D152" s="106"/>
      <c r="E152" s="106">
        <v>116</v>
      </c>
      <c r="F152" s="106"/>
      <c r="G152" s="106"/>
      <c r="H152" s="106"/>
      <c r="I152" s="106"/>
      <c r="J152" s="106"/>
      <c r="K152" s="106"/>
      <c r="L152" s="106"/>
      <c r="M152" s="106"/>
      <c r="N152" s="106"/>
      <c r="O152" s="106"/>
      <c r="P152" s="106"/>
      <c r="Q152" s="106"/>
      <c r="R152" s="106"/>
      <c r="S152" s="106"/>
      <c r="T152" s="106"/>
      <c r="U152" s="106"/>
      <c r="V152" s="106"/>
      <c r="W152" s="106"/>
      <c r="X152" s="106"/>
      <c r="Y152" s="106"/>
      <c r="Z152" s="106"/>
      <c r="AA152" s="106"/>
      <c r="AB152" s="106"/>
      <c r="AC152" s="106"/>
      <c r="AD152" s="106"/>
      <c r="AE152" s="106"/>
      <c r="AF152" s="106"/>
      <c r="AG152" s="106"/>
      <c r="AH152" s="106"/>
      <c r="AI152" s="106"/>
      <c r="AJ152" s="106"/>
    </row>
    <row r="153" spans="3:36" x14ac:dyDescent="0.25">
      <c r="C153" s="106" t="str">
        <f t="shared" ca="1" si="7"/>
        <v>-</v>
      </c>
      <c r="D153" s="106"/>
      <c r="E153" s="106">
        <v>117</v>
      </c>
      <c r="F153" s="106"/>
      <c r="G153" s="106"/>
      <c r="H153" s="106"/>
      <c r="I153" s="106"/>
      <c r="J153" s="106"/>
      <c r="K153" s="106"/>
      <c r="L153" s="106"/>
      <c r="M153" s="106"/>
      <c r="N153" s="106"/>
      <c r="O153" s="106"/>
      <c r="P153" s="106"/>
      <c r="Q153" s="106"/>
      <c r="R153" s="106"/>
      <c r="S153" s="106"/>
      <c r="T153" s="106"/>
      <c r="U153" s="106"/>
      <c r="V153" s="106"/>
      <c r="W153" s="106"/>
      <c r="X153" s="106"/>
      <c r="Y153" s="106"/>
      <c r="Z153" s="106"/>
      <c r="AA153" s="106"/>
      <c r="AB153" s="106"/>
      <c r="AC153" s="106"/>
      <c r="AD153" s="106"/>
      <c r="AE153" s="106"/>
      <c r="AF153" s="106"/>
      <c r="AG153" s="106"/>
      <c r="AH153" s="106"/>
      <c r="AI153" s="106"/>
      <c r="AJ153" s="106"/>
    </row>
    <row r="154" spans="3:36" x14ac:dyDescent="0.25">
      <c r="C154" s="106" t="str">
        <f t="shared" ca="1" si="7"/>
        <v>-</v>
      </c>
      <c r="D154" s="106"/>
      <c r="E154" s="106">
        <v>118</v>
      </c>
      <c r="F154" s="106"/>
      <c r="G154" s="106"/>
      <c r="H154" s="106"/>
      <c r="I154" s="106"/>
      <c r="J154" s="106"/>
      <c r="K154" s="106"/>
      <c r="L154" s="106"/>
      <c r="M154" s="106"/>
      <c r="N154" s="106"/>
      <c r="O154" s="106"/>
      <c r="P154" s="106"/>
      <c r="Q154" s="106"/>
      <c r="R154" s="106"/>
      <c r="S154" s="106"/>
      <c r="T154" s="106"/>
      <c r="U154" s="106"/>
      <c r="V154" s="106"/>
      <c r="W154" s="106"/>
      <c r="X154" s="106"/>
      <c r="Y154" s="106"/>
      <c r="Z154" s="106"/>
      <c r="AA154" s="106"/>
      <c r="AB154" s="106"/>
      <c r="AC154" s="106"/>
      <c r="AD154" s="106"/>
      <c r="AE154" s="106"/>
      <c r="AF154" s="106"/>
      <c r="AG154" s="106"/>
      <c r="AH154" s="106"/>
      <c r="AI154" s="106"/>
      <c r="AJ154" s="106"/>
    </row>
    <row r="155" spans="3:36" x14ac:dyDescent="0.25">
      <c r="C155" s="106" t="str">
        <f t="shared" ca="1" si="7"/>
        <v>-</v>
      </c>
      <c r="D155" s="106"/>
      <c r="E155" s="106">
        <v>119</v>
      </c>
      <c r="F155" s="106"/>
      <c r="G155" s="106"/>
      <c r="H155" s="106"/>
      <c r="I155" s="106"/>
      <c r="J155" s="106"/>
      <c r="K155" s="106"/>
      <c r="L155" s="106"/>
      <c r="M155" s="106"/>
      <c r="N155" s="106"/>
      <c r="O155" s="106"/>
      <c r="P155" s="106"/>
      <c r="Q155" s="106"/>
      <c r="R155" s="106"/>
      <c r="S155" s="106"/>
      <c r="T155" s="106"/>
      <c r="U155" s="106"/>
      <c r="V155" s="106"/>
      <c r="W155" s="106"/>
      <c r="X155" s="106"/>
      <c r="Y155" s="106"/>
      <c r="Z155" s="106"/>
      <c r="AA155" s="106"/>
      <c r="AB155" s="106"/>
      <c r="AC155" s="106"/>
      <c r="AD155" s="106"/>
      <c r="AE155" s="106"/>
      <c r="AF155" s="106"/>
      <c r="AG155" s="106"/>
      <c r="AH155" s="106"/>
      <c r="AI155" s="106"/>
      <c r="AJ155" s="106"/>
    </row>
    <row r="156" spans="3:36" x14ac:dyDescent="0.25">
      <c r="C156" s="106" t="str">
        <f t="shared" ca="1" si="7"/>
        <v>-</v>
      </c>
      <c r="D156" s="106"/>
      <c r="E156" s="106">
        <v>120</v>
      </c>
      <c r="F156" s="106"/>
      <c r="G156" s="106"/>
      <c r="H156" s="106"/>
      <c r="I156" s="106"/>
      <c r="J156" s="106"/>
      <c r="K156" s="106"/>
      <c r="L156" s="106"/>
      <c r="M156" s="106"/>
      <c r="N156" s="106"/>
      <c r="O156" s="106"/>
      <c r="P156" s="106"/>
      <c r="Q156" s="106"/>
      <c r="R156" s="106"/>
      <c r="S156" s="106"/>
      <c r="T156" s="106"/>
      <c r="U156" s="106"/>
      <c r="V156" s="106"/>
      <c r="W156" s="106"/>
      <c r="X156" s="106"/>
      <c r="Y156" s="106"/>
      <c r="Z156" s="106"/>
      <c r="AA156" s="106"/>
      <c r="AB156" s="106"/>
      <c r="AC156" s="106"/>
      <c r="AD156" s="106"/>
      <c r="AE156" s="106"/>
      <c r="AF156" s="106"/>
      <c r="AG156" s="106"/>
      <c r="AH156" s="106"/>
      <c r="AI156" s="106"/>
      <c r="AJ156" s="106"/>
    </row>
    <row r="157" spans="3:36" x14ac:dyDescent="0.25">
      <c r="C157" s="106" t="str">
        <f t="shared" ca="1" si="7"/>
        <v>-</v>
      </c>
      <c r="D157" s="106"/>
      <c r="E157" s="106">
        <v>121</v>
      </c>
      <c r="F157" s="106"/>
      <c r="G157" s="106"/>
      <c r="H157" s="106"/>
      <c r="I157" s="106"/>
      <c r="J157" s="106"/>
      <c r="K157" s="106"/>
      <c r="L157" s="106"/>
      <c r="M157" s="106"/>
      <c r="N157" s="106"/>
      <c r="O157" s="106"/>
      <c r="P157" s="106"/>
      <c r="Q157" s="106"/>
      <c r="R157" s="106"/>
      <c r="S157" s="106"/>
      <c r="T157" s="106"/>
      <c r="U157" s="106"/>
      <c r="V157" s="106"/>
      <c r="W157" s="106"/>
      <c r="X157" s="106"/>
      <c r="Y157" s="106"/>
      <c r="Z157" s="106"/>
      <c r="AA157" s="106"/>
      <c r="AB157" s="106"/>
      <c r="AC157" s="106"/>
      <c r="AD157" s="106"/>
      <c r="AE157" s="106"/>
      <c r="AF157" s="106"/>
      <c r="AG157" s="106"/>
      <c r="AH157" s="106"/>
      <c r="AI157" s="106"/>
      <c r="AJ157" s="106"/>
    </row>
    <row r="158" spans="3:36" x14ac:dyDescent="0.25">
      <c r="C158" s="106" t="str">
        <f t="shared" ca="1" si="7"/>
        <v>-</v>
      </c>
      <c r="D158" s="106"/>
      <c r="E158" s="106">
        <v>122</v>
      </c>
      <c r="F158" s="106"/>
      <c r="G158" s="106"/>
      <c r="H158" s="106"/>
      <c r="I158" s="106"/>
      <c r="J158" s="106"/>
      <c r="K158" s="106"/>
      <c r="L158" s="106"/>
      <c r="M158" s="106"/>
      <c r="N158" s="106"/>
      <c r="O158" s="106"/>
      <c r="P158" s="106"/>
      <c r="Q158" s="106"/>
      <c r="R158" s="106"/>
      <c r="S158" s="106"/>
      <c r="T158" s="106"/>
      <c r="U158" s="106"/>
      <c r="V158" s="106"/>
      <c r="W158" s="106"/>
      <c r="X158" s="106"/>
      <c r="Y158" s="106"/>
      <c r="Z158" s="106"/>
      <c r="AA158" s="106"/>
      <c r="AB158" s="106"/>
      <c r="AC158" s="106"/>
      <c r="AD158" s="106"/>
      <c r="AE158" s="106"/>
      <c r="AF158" s="106"/>
      <c r="AG158" s="106"/>
      <c r="AH158" s="106"/>
      <c r="AI158" s="106"/>
      <c r="AJ158" s="106"/>
    </row>
    <row r="159" spans="3:36" x14ac:dyDescent="0.25">
      <c r="C159" s="106" t="str">
        <f t="shared" ca="1" si="7"/>
        <v>-</v>
      </c>
      <c r="D159" s="106"/>
      <c r="E159" s="106">
        <v>123</v>
      </c>
      <c r="F159" s="106"/>
      <c r="G159" s="106"/>
      <c r="H159" s="106"/>
      <c r="I159" s="106"/>
      <c r="J159" s="106"/>
      <c r="K159" s="106"/>
      <c r="L159" s="106"/>
      <c r="M159" s="106"/>
      <c r="N159" s="106"/>
      <c r="O159" s="106"/>
      <c r="P159" s="106"/>
      <c r="Q159" s="106"/>
      <c r="R159" s="106"/>
      <c r="S159" s="106"/>
      <c r="T159" s="106"/>
      <c r="U159" s="106"/>
      <c r="V159" s="106"/>
      <c r="W159" s="106"/>
      <c r="X159" s="106"/>
      <c r="Y159" s="106"/>
      <c r="Z159" s="106"/>
      <c r="AA159" s="106"/>
      <c r="AB159" s="106"/>
      <c r="AC159" s="106"/>
      <c r="AD159" s="106"/>
      <c r="AE159" s="106"/>
      <c r="AF159" s="106"/>
      <c r="AG159" s="106"/>
      <c r="AH159" s="106"/>
      <c r="AI159" s="106"/>
      <c r="AJ159" s="106"/>
    </row>
    <row r="160" spans="3:36" x14ac:dyDescent="0.25">
      <c r="C160" s="106" t="str">
        <f t="shared" ca="1" si="7"/>
        <v>-</v>
      </c>
      <c r="D160" s="106"/>
      <c r="E160" s="106">
        <v>124</v>
      </c>
      <c r="F160" s="106"/>
      <c r="G160" s="106"/>
      <c r="H160" s="106"/>
      <c r="I160" s="106"/>
      <c r="J160" s="106"/>
      <c r="K160" s="106"/>
      <c r="L160" s="106"/>
      <c r="M160" s="106"/>
      <c r="N160" s="106"/>
      <c r="O160" s="106"/>
      <c r="P160" s="106"/>
      <c r="Q160" s="106"/>
      <c r="R160" s="106"/>
      <c r="S160" s="106"/>
      <c r="T160" s="106"/>
      <c r="U160" s="106"/>
      <c r="V160" s="106"/>
      <c r="W160" s="106"/>
      <c r="X160" s="106"/>
      <c r="Y160" s="106"/>
      <c r="Z160" s="106"/>
      <c r="AA160" s="106"/>
      <c r="AB160" s="106"/>
      <c r="AC160" s="106"/>
      <c r="AD160" s="106"/>
      <c r="AE160" s="106"/>
      <c r="AF160" s="106"/>
      <c r="AG160" s="106"/>
      <c r="AH160" s="106"/>
      <c r="AI160" s="106"/>
      <c r="AJ160" s="106"/>
    </row>
    <row r="161" spans="3:36" x14ac:dyDescent="0.25">
      <c r="C161" s="106" t="str">
        <f t="shared" ca="1" si="7"/>
        <v>-</v>
      </c>
      <c r="D161" s="106"/>
      <c r="E161" s="106">
        <v>125</v>
      </c>
      <c r="F161" s="106"/>
      <c r="G161" s="106"/>
      <c r="H161" s="106"/>
      <c r="I161" s="106"/>
      <c r="J161" s="106"/>
      <c r="K161" s="106"/>
      <c r="L161" s="106"/>
      <c r="M161" s="106"/>
      <c r="N161" s="106"/>
      <c r="O161" s="106"/>
      <c r="P161" s="106"/>
      <c r="Q161" s="106"/>
      <c r="R161" s="106"/>
      <c r="S161" s="106"/>
      <c r="T161" s="106"/>
      <c r="U161" s="106"/>
      <c r="V161" s="106"/>
      <c r="W161" s="106"/>
      <c r="X161" s="106"/>
      <c r="Y161" s="106"/>
      <c r="Z161" s="106"/>
      <c r="AA161" s="106"/>
      <c r="AB161" s="106"/>
      <c r="AC161" s="106"/>
      <c r="AD161" s="106"/>
      <c r="AE161" s="106"/>
      <c r="AF161" s="106"/>
      <c r="AG161" s="106"/>
      <c r="AH161" s="106"/>
      <c r="AI161" s="106"/>
      <c r="AJ161" s="106"/>
    </row>
    <row r="162" spans="3:36" x14ac:dyDescent="0.25">
      <c r="C162" s="106" t="str">
        <f t="shared" ca="1" si="7"/>
        <v>-</v>
      </c>
      <c r="D162" s="106"/>
      <c r="E162" s="106">
        <v>126</v>
      </c>
      <c r="F162" s="106"/>
      <c r="G162" s="106"/>
      <c r="H162" s="106"/>
      <c r="I162" s="106"/>
      <c r="J162" s="106"/>
      <c r="K162" s="106"/>
      <c r="L162" s="106"/>
      <c r="M162" s="106"/>
      <c r="N162" s="106"/>
      <c r="O162" s="106"/>
      <c r="P162" s="106"/>
      <c r="Q162" s="106"/>
      <c r="R162" s="106"/>
      <c r="S162" s="106"/>
      <c r="T162" s="106"/>
      <c r="U162" s="106"/>
      <c r="V162" s="106"/>
      <c r="W162" s="106"/>
      <c r="X162" s="106"/>
      <c r="Y162" s="106"/>
      <c r="Z162" s="106"/>
      <c r="AA162" s="106"/>
      <c r="AB162" s="106"/>
      <c r="AC162" s="106"/>
      <c r="AD162" s="106"/>
      <c r="AE162" s="106"/>
      <c r="AF162" s="106"/>
      <c r="AG162" s="106"/>
      <c r="AH162" s="106"/>
      <c r="AI162" s="106"/>
      <c r="AJ162" s="106"/>
    </row>
    <row r="163" spans="3:36" x14ac:dyDescent="0.25">
      <c r="C163" s="106" t="str">
        <f t="shared" ca="1" si="7"/>
        <v>-</v>
      </c>
      <c r="D163" s="106"/>
      <c r="E163" s="106">
        <v>127</v>
      </c>
      <c r="F163" s="106"/>
      <c r="G163" s="106"/>
      <c r="H163" s="106"/>
      <c r="I163" s="106"/>
      <c r="J163" s="106"/>
      <c r="K163" s="106"/>
      <c r="L163" s="106"/>
      <c r="M163" s="106"/>
      <c r="N163" s="106"/>
      <c r="O163" s="106"/>
      <c r="P163" s="106"/>
      <c r="Q163" s="106"/>
      <c r="R163" s="106"/>
      <c r="S163" s="106"/>
      <c r="T163" s="106"/>
      <c r="U163" s="106"/>
      <c r="V163" s="106"/>
      <c r="W163" s="106"/>
      <c r="X163" s="106"/>
      <c r="Y163" s="106"/>
      <c r="Z163" s="106"/>
      <c r="AA163" s="106"/>
      <c r="AB163" s="106"/>
      <c r="AC163" s="106"/>
      <c r="AD163" s="106"/>
      <c r="AE163" s="106"/>
      <c r="AF163" s="106"/>
      <c r="AG163" s="106"/>
      <c r="AH163" s="106"/>
      <c r="AI163" s="106"/>
      <c r="AJ163" s="106"/>
    </row>
    <row r="164" spans="3:36" x14ac:dyDescent="0.25">
      <c r="C164" s="106" t="str">
        <f t="shared" ca="1" si="7"/>
        <v>-</v>
      </c>
      <c r="D164" s="106"/>
      <c r="E164" s="106">
        <v>128</v>
      </c>
      <c r="F164" s="106"/>
      <c r="G164" s="106"/>
      <c r="H164" s="106"/>
      <c r="I164" s="106"/>
      <c r="J164" s="106"/>
      <c r="K164" s="106"/>
      <c r="L164" s="106"/>
      <c r="M164" s="106"/>
      <c r="N164" s="106"/>
      <c r="O164" s="106"/>
      <c r="P164" s="106"/>
      <c r="Q164" s="106"/>
      <c r="R164" s="106"/>
      <c r="S164" s="106"/>
      <c r="T164" s="106"/>
      <c r="U164" s="106"/>
      <c r="V164" s="106"/>
      <c r="W164" s="106"/>
      <c r="X164" s="106"/>
      <c r="Y164" s="106"/>
      <c r="Z164" s="106"/>
      <c r="AA164" s="106"/>
      <c r="AB164" s="106"/>
      <c r="AC164" s="106"/>
      <c r="AD164" s="106"/>
      <c r="AE164" s="106"/>
      <c r="AF164" s="106"/>
      <c r="AG164" s="106"/>
      <c r="AH164" s="106"/>
      <c r="AI164" s="106"/>
      <c r="AJ164" s="106"/>
    </row>
    <row r="165" spans="3:36" x14ac:dyDescent="0.25">
      <c r="C165" s="106" t="str">
        <f t="shared" ca="1" si="7"/>
        <v>-</v>
      </c>
      <c r="D165" s="106"/>
      <c r="E165" s="106">
        <v>129</v>
      </c>
      <c r="F165" s="106"/>
      <c r="G165" s="106"/>
      <c r="H165" s="106"/>
      <c r="I165" s="106"/>
      <c r="J165" s="106"/>
      <c r="K165" s="106"/>
      <c r="L165" s="106"/>
      <c r="M165" s="106"/>
      <c r="N165" s="106"/>
      <c r="O165" s="106"/>
      <c r="P165" s="106"/>
      <c r="Q165" s="106"/>
      <c r="R165" s="106"/>
      <c r="S165" s="106"/>
      <c r="T165" s="106"/>
      <c r="U165" s="106"/>
      <c r="V165" s="106"/>
      <c r="W165" s="106"/>
      <c r="X165" s="106"/>
      <c r="Y165" s="106"/>
      <c r="Z165" s="106"/>
      <c r="AA165" s="106"/>
      <c r="AB165" s="106"/>
      <c r="AC165" s="106"/>
      <c r="AD165" s="106"/>
      <c r="AE165" s="106"/>
      <c r="AF165" s="106"/>
      <c r="AG165" s="106"/>
      <c r="AH165" s="106"/>
      <c r="AI165" s="106"/>
      <c r="AJ165" s="106"/>
    </row>
    <row r="166" spans="3:36" x14ac:dyDescent="0.25">
      <c r="C166" s="106" t="str">
        <f t="shared" ref="C166:C180" ca="1" si="8">IF(OR($C$9=5,$C$9=6)=TRUE,IFERROR(INDEX(INDIRECT($P$12),E166,1)&amp;"*"&amp;INDEX(INDIRECT($P$12),E166,2),""),IFERROR(INDEX(INDIRECT($P$12),E166,1),"-"))</f>
        <v>-</v>
      </c>
      <c r="D166" s="106"/>
      <c r="E166" s="106">
        <v>130</v>
      </c>
      <c r="F166" s="106"/>
      <c r="G166" s="106"/>
      <c r="H166" s="106"/>
      <c r="I166" s="106"/>
      <c r="J166" s="106"/>
      <c r="K166" s="106"/>
      <c r="L166" s="106"/>
      <c r="M166" s="106"/>
      <c r="N166" s="106"/>
      <c r="O166" s="106"/>
      <c r="P166" s="106"/>
      <c r="Q166" s="106"/>
      <c r="R166" s="106"/>
      <c r="S166" s="106"/>
      <c r="T166" s="106"/>
      <c r="U166" s="106"/>
      <c r="V166" s="106"/>
      <c r="W166" s="106"/>
      <c r="X166" s="106"/>
      <c r="Y166" s="106"/>
      <c r="Z166" s="106"/>
      <c r="AA166" s="106"/>
      <c r="AB166" s="106"/>
      <c r="AC166" s="106"/>
      <c r="AD166" s="106"/>
      <c r="AE166" s="106"/>
      <c r="AF166" s="106"/>
      <c r="AG166" s="106"/>
      <c r="AH166" s="106"/>
      <c r="AI166" s="106"/>
      <c r="AJ166" s="106"/>
    </row>
    <row r="167" spans="3:36" x14ac:dyDescent="0.25">
      <c r="C167" s="106" t="str">
        <f t="shared" ca="1" si="8"/>
        <v>-</v>
      </c>
      <c r="D167" s="106"/>
      <c r="E167" s="106">
        <v>131</v>
      </c>
      <c r="F167" s="106"/>
      <c r="G167" s="106"/>
      <c r="H167" s="106"/>
      <c r="I167" s="106"/>
      <c r="J167" s="106"/>
      <c r="K167" s="106"/>
      <c r="L167" s="106"/>
      <c r="M167" s="106"/>
      <c r="N167" s="106"/>
      <c r="O167" s="106"/>
      <c r="P167" s="106"/>
      <c r="Q167" s="106"/>
      <c r="R167" s="106"/>
      <c r="S167" s="106"/>
      <c r="T167" s="106"/>
      <c r="U167" s="106"/>
      <c r="V167" s="106"/>
      <c r="W167" s="106"/>
      <c r="X167" s="106"/>
      <c r="Y167" s="106"/>
      <c r="Z167" s="106"/>
      <c r="AA167" s="106"/>
      <c r="AB167" s="106"/>
      <c r="AC167" s="106"/>
      <c r="AD167" s="106"/>
      <c r="AE167" s="106"/>
      <c r="AF167" s="106"/>
      <c r="AG167" s="106"/>
      <c r="AH167" s="106"/>
      <c r="AI167" s="106"/>
      <c r="AJ167" s="106"/>
    </row>
    <row r="168" spans="3:36" x14ac:dyDescent="0.25">
      <c r="C168" s="106" t="str">
        <f t="shared" ca="1" si="8"/>
        <v>-</v>
      </c>
      <c r="D168" s="106"/>
      <c r="E168" s="106">
        <v>132</v>
      </c>
      <c r="F168" s="106"/>
      <c r="G168" s="106"/>
      <c r="H168" s="106"/>
      <c r="I168" s="106"/>
      <c r="J168" s="106"/>
      <c r="K168" s="106"/>
      <c r="L168" s="106"/>
      <c r="M168" s="106"/>
      <c r="N168" s="106"/>
      <c r="O168" s="106"/>
      <c r="P168" s="106"/>
      <c r="Q168" s="106"/>
      <c r="R168" s="106"/>
      <c r="S168" s="106"/>
      <c r="T168" s="106"/>
      <c r="U168" s="106"/>
      <c r="V168" s="106"/>
      <c r="W168" s="106"/>
      <c r="X168" s="106"/>
      <c r="Y168" s="106"/>
      <c r="Z168" s="106"/>
      <c r="AA168" s="106"/>
      <c r="AB168" s="106"/>
      <c r="AC168" s="106"/>
      <c r="AD168" s="106"/>
      <c r="AE168" s="106"/>
      <c r="AF168" s="106"/>
      <c r="AG168" s="106"/>
      <c r="AH168" s="106"/>
      <c r="AI168" s="106"/>
      <c r="AJ168" s="106"/>
    </row>
    <row r="169" spans="3:36" x14ac:dyDescent="0.25">
      <c r="C169" s="106" t="str">
        <f t="shared" ca="1" si="8"/>
        <v>-</v>
      </c>
      <c r="D169" s="106"/>
      <c r="E169" s="106">
        <v>133</v>
      </c>
      <c r="F169" s="106"/>
      <c r="G169" s="106"/>
      <c r="H169" s="106"/>
      <c r="I169" s="106"/>
      <c r="J169" s="106"/>
      <c r="K169" s="106"/>
      <c r="L169" s="106"/>
      <c r="M169" s="106"/>
      <c r="N169" s="106"/>
      <c r="O169" s="106"/>
      <c r="P169" s="106"/>
      <c r="Q169" s="106"/>
      <c r="R169" s="106"/>
      <c r="S169" s="106"/>
      <c r="T169" s="106"/>
      <c r="U169" s="106"/>
      <c r="V169" s="106"/>
      <c r="W169" s="106"/>
      <c r="X169" s="106"/>
      <c r="Y169" s="106"/>
      <c r="Z169" s="106"/>
      <c r="AA169" s="106"/>
      <c r="AB169" s="106"/>
      <c r="AC169" s="106"/>
      <c r="AD169" s="106"/>
      <c r="AE169" s="106"/>
      <c r="AF169" s="106"/>
      <c r="AG169" s="106"/>
      <c r="AH169" s="106"/>
      <c r="AI169" s="106"/>
      <c r="AJ169" s="106"/>
    </row>
    <row r="170" spans="3:36" x14ac:dyDescent="0.25">
      <c r="C170" s="106" t="str">
        <f t="shared" ca="1" si="8"/>
        <v>-</v>
      </c>
      <c r="D170" s="106"/>
      <c r="E170" s="106">
        <v>134</v>
      </c>
      <c r="F170" s="106"/>
      <c r="G170" s="106"/>
      <c r="H170" s="106"/>
      <c r="I170" s="106"/>
      <c r="J170" s="106"/>
      <c r="K170" s="106"/>
      <c r="L170" s="106"/>
      <c r="M170" s="106"/>
      <c r="N170" s="106"/>
      <c r="O170" s="106"/>
      <c r="P170" s="106"/>
      <c r="Q170" s="106"/>
      <c r="R170" s="106"/>
      <c r="S170" s="106"/>
      <c r="T170" s="106"/>
      <c r="U170" s="106"/>
      <c r="V170" s="106"/>
      <c r="W170" s="106"/>
      <c r="X170" s="106"/>
      <c r="Y170" s="106"/>
      <c r="Z170" s="106"/>
      <c r="AA170" s="106"/>
      <c r="AB170" s="106"/>
      <c r="AC170" s="106"/>
      <c r="AD170" s="106"/>
      <c r="AE170" s="106"/>
      <c r="AF170" s="106"/>
      <c r="AG170" s="106"/>
      <c r="AH170" s="106"/>
      <c r="AI170" s="106"/>
      <c r="AJ170" s="106"/>
    </row>
    <row r="171" spans="3:36" x14ac:dyDescent="0.25">
      <c r="C171" s="106" t="str">
        <f t="shared" ca="1" si="8"/>
        <v>-</v>
      </c>
      <c r="D171" s="106"/>
      <c r="E171" s="106">
        <v>135</v>
      </c>
      <c r="F171" s="106"/>
      <c r="G171" s="106"/>
      <c r="H171" s="106"/>
      <c r="I171" s="106"/>
      <c r="J171" s="106"/>
      <c r="K171" s="106"/>
      <c r="L171" s="106"/>
      <c r="M171" s="106"/>
      <c r="N171" s="106"/>
      <c r="O171" s="106"/>
      <c r="P171" s="106"/>
      <c r="Q171" s="106"/>
      <c r="R171" s="106"/>
      <c r="S171" s="106"/>
      <c r="T171" s="106"/>
      <c r="U171" s="106"/>
      <c r="V171" s="106"/>
      <c r="W171" s="106"/>
      <c r="X171" s="106"/>
      <c r="Y171" s="106"/>
      <c r="Z171" s="106"/>
      <c r="AA171" s="106"/>
      <c r="AB171" s="106"/>
      <c r="AC171" s="106"/>
      <c r="AD171" s="106"/>
      <c r="AE171" s="106"/>
      <c r="AF171" s="106"/>
      <c r="AG171" s="106"/>
      <c r="AH171" s="106"/>
      <c r="AI171" s="106"/>
      <c r="AJ171" s="106"/>
    </row>
    <row r="172" spans="3:36" x14ac:dyDescent="0.25">
      <c r="C172" s="106" t="str">
        <f t="shared" ca="1" si="8"/>
        <v>-</v>
      </c>
      <c r="D172" s="106"/>
      <c r="E172" s="106">
        <v>136</v>
      </c>
      <c r="F172" s="106"/>
      <c r="G172" s="106"/>
      <c r="H172" s="106"/>
      <c r="I172" s="106"/>
      <c r="J172" s="106"/>
      <c r="K172" s="106"/>
      <c r="L172" s="106"/>
      <c r="M172" s="106"/>
      <c r="N172" s="106"/>
      <c r="O172" s="106"/>
      <c r="P172" s="106"/>
      <c r="Q172" s="106"/>
      <c r="R172" s="106"/>
      <c r="S172" s="106"/>
      <c r="T172" s="106"/>
      <c r="U172" s="106"/>
      <c r="V172" s="106"/>
      <c r="W172" s="106"/>
      <c r="X172" s="106"/>
      <c r="Y172" s="106"/>
      <c r="Z172" s="106"/>
      <c r="AA172" s="106"/>
      <c r="AB172" s="106"/>
      <c r="AC172" s="106"/>
      <c r="AD172" s="106"/>
      <c r="AE172" s="106"/>
      <c r="AF172" s="106"/>
      <c r="AG172" s="106"/>
      <c r="AH172" s="106"/>
      <c r="AI172" s="106"/>
      <c r="AJ172" s="106"/>
    </row>
    <row r="173" spans="3:36" x14ac:dyDescent="0.25">
      <c r="C173" s="106" t="str">
        <f t="shared" ca="1" si="8"/>
        <v>-</v>
      </c>
      <c r="D173" s="106"/>
      <c r="E173" s="106">
        <v>137</v>
      </c>
      <c r="F173" s="106"/>
      <c r="G173" s="106"/>
      <c r="H173" s="106"/>
      <c r="I173" s="106"/>
      <c r="J173" s="106"/>
      <c r="K173" s="106"/>
      <c r="L173" s="106"/>
      <c r="M173" s="106"/>
      <c r="N173" s="106"/>
      <c r="O173" s="106"/>
      <c r="P173" s="106"/>
      <c r="Q173" s="106"/>
      <c r="R173" s="106"/>
      <c r="S173" s="106"/>
      <c r="T173" s="106"/>
      <c r="U173" s="106"/>
      <c r="V173" s="106"/>
      <c r="W173" s="106"/>
      <c r="X173" s="106"/>
      <c r="Y173" s="106"/>
      <c r="Z173" s="106"/>
      <c r="AA173" s="106"/>
      <c r="AB173" s="106"/>
      <c r="AC173" s="106"/>
      <c r="AD173" s="106"/>
      <c r="AE173" s="106"/>
      <c r="AF173" s="106"/>
      <c r="AG173" s="106"/>
      <c r="AH173" s="106"/>
      <c r="AI173" s="106"/>
      <c r="AJ173" s="106"/>
    </row>
    <row r="174" spans="3:36" x14ac:dyDescent="0.25">
      <c r="C174" s="106" t="str">
        <f t="shared" ca="1" si="8"/>
        <v>-</v>
      </c>
      <c r="D174" s="106"/>
      <c r="E174" s="106">
        <v>138</v>
      </c>
      <c r="F174" s="106"/>
      <c r="G174" s="106"/>
      <c r="H174" s="106"/>
      <c r="I174" s="106"/>
      <c r="J174" s="106"/>
      <c r="K174" s="106"/>
      <c r="L174" s="106"/>
      <c r="M174" s="106"/>
      <c r="N174" s="106"/>
      <c r="O174" s="106"/>
      <c r="P174" s="106"/>
      <c r="Q174" s="106"/>
      <c r="R174" s="106"/>
      <c r="S174" s="106"/>
      <c r="T174" s="106"/>
      <c r="U174" s="106"/>
      <c r="V174" s="106"/>
      <c r="W174" s="106"/>
      <c r="X174" s="106"/>
      <c r="Y174" s="106"/>
      <c r="Z174" s="106"/>
      <c r="AA174" s="106"/>
      <c r="AB174" s="106"/>
      <c r="AC174" s="106"/>
      <c r="AD174" s="106"/>
      <c r="AE174" s="106"/>
      <c r="AF174" s="106"/>
      <c r="AG174" s="106"/>
      <c r="AH174" s="106"/>
      <c r="AI174" s="106"/>
      <c r="AJ174" s="106"/>
    </row>
    <row r="175" spans="3:36" x14ac:dyDescent="0.25">
      <c r="C175" s="106" t="str">
        <f t="shared" ca="1" si="8"/>
        <v>-</v>
      </c>
      <c r="D175" s="106"/>
      <c r="E175" s="106">
        <v>139</v>
      </c>
      <c r="F175" s="106"/>
      <c r="G175" s="106"/>
      <c r="H175" s="106"/>
      <c r="I175" s="106"/>
      <c r="J175" s="106"/>
      <c r="K175" s="106"/>
      <c r="L175" s="106"/>
      <c r="M175" s="106"/>
      <c r="N175" s="106"/>
      <c r="O175" s="106"/>
      <c r="P175" s="106"/>
      <c r="Q175" s="106"/>
      <c r="R175" s="106"/>
      <c r="S175" s="106"/>
      <c r="T175" s="106"/>
      <c r="U175" s="106"/>
      <c r="V175" s="106"/>
      <c r="W175" s="106"/>
      <c r="X175" s="106"/>
      <c r="Y175" s="106"/>
      <c r="Z175" s="106"/>
      <c r="AA175" s="106"/>
      <c r="AB175" s="106"/>
      <c r="AC175" s="106"/>
      <c r="AD175" s="106"/>
      <c r="AE175" s="106"/>
      <c r="AF175" s="106"/>
      <c r="AG175" s="106"/>
      <c r="AH175" s="106"/>
      <c r="AI175" s="106"/>
      <c r="AJ175" s="106"/>
    </row>
    <row r="176" spans="3:36" x14ac:dyDescent="0.25">
      <c r="C176" s="106" t="str">
        <f t="shared" ca="1" si="8"/>
        <v>-</v>
      </c>
      <c r="D176" s="106"/>
      <c r="E176" s="106">
        <v>140</v>
      </c>
      <c r="F176" s="106"/>
      <c r="G176" s="106"/>
      <c r="H176" s="106"/>
      <c r="I176" s="106"/>
      <c r="J176" s="106"/>
      <c r="K176" s="106"/>
      <c r="L176" s="106"/>
      <c r="M176" s="106"/>
      <c r="N176" s="106"/>
      <c r="O176" s="106"/>
      <c r="P176" s="106"/>
      <c r="Q176" s="106"/>
      <c r="R176" s="106"/>
      <c r="S176" s="106"/>
      <c r="T176" s="106"/>
      <c r="U176" s="106"/>
      <c r="V176" s="106"/>
      <c r="W176" s="106"/>
      <c r="X176" s="106"/>
      <c r="Y176" s="106"/>
      <c r="Z176" s="106"/>
      <c r="AA176" s="106"/>
      <c r="AB176" s="106"/>
      <c r="AC176" s="106"/>
      <c r="AD176" s="106"/>
      <c r="AE176" s="106"/>
      <c r="AF176" s="106"/>
      <c r="AG176" s="106"/>
      <c r="AH176" s="106"/>
      <c r="AI176" s="106"/>
      <c r="AJ176" s="106"/>
    </row>
    <row r="177" spans="3:36" x14ac:dyDescent="0.25">
      <c r="C177" s="106" t="str">
        <f t="shared" ca="1" si="8"/>
        <v>-</v>
      </c>
      <c r="D177" s="106"/>
      <c r="E177" s="106">
        <v>141</v>
      </c>
      <c r="F177" s="106"/>
      <c r="G177" s="106"/>
      <c r="H177" s="106"/>
      <c r="I177" s="106"/>
      <c r="J177" s="106"/>
      <c r="K177" s="106"/>
      <c r="L177" s="106"/>
      <c r="M177" s="106"/>
      <c r="N177" s="106"/>
      <c r="O177" s="106"/>
      <c r="P177" s="106"/>
      <c r="Q177" s="106"/>
      <c r="R177" s="106"/>
      <c r="S177" s="106"/>
      <c r="T177" s="106"/>
      <c r="U177" s="106"/>
      <c r="V177" s="106"/>
      <c r="W177" s="106"/>
      <c r="X177" s="106"/>
      <c r="Y177" s="106"/>
      <c r="Z177" s="106"/>
      <c r="AA177" s="106"/>
      <c r="AB177" s="106"/>
      <c r="AC177" s="106"/>
      <c r="AD177" s="106"/>
      <c r="AE177" s="106"/>
      <c r="AF177" s="106"/>
      <c r="AG177" s="106"/>
      <c r="AH177" s="106"/>
      <c r="AI177" s="106"/>
      <c r="AJ177" s="106"/>
    </row>
    <row r="178" spans="3:36" x14ac:dyDescent="0.25">
      <c r="C178" s="106" t="str">
        <f t="shared" ca="1" si="8"/>
        <v>-</v>
      </c>
      <c r="D178" s="106"/>
      <c r="E178" s="106">
        <v>142</v>
      </c>
      <c r="F178" s="106"/>
      <c r="G178" s="106"/>
      <c r="H178" s="106"/>
      <c r="I178" s="106"/>
      <c r="J178" s="106"/>
      <c r="K178" s="106"/>
      <c r="L178" s="106"/>
      <c r="M178" s="106"/>
      <c r="N178" s="106"/>
      <c r="O178" s="106"/>
      <c r="P178" s="106"/>
      <c r="Q178" s="106"/>
      <c r="R178" s="106"/>
      <c r="S178" s="106"/>
      <c r="T178" s="106"/>
      <c r="U178" s="106"/>
      <c r="V178" s="106"/>
      <c r="W178" s="106"/>
      <c r="X178" s="106"/>
      <c r="Y178" s="106"/>
      <c r="Z178" s="106"/>
      <c r="AA178" s="106"/>
      <c r="AB178" s="106"/>
      <c r="AC178" s="106"/>
      <c r="AD178" s="106"/>
      <c r="AE178" s="106"/>
      <c r="AF178" s="106"/>
      <c r="AG178" s="106"/>
      <c r="AH178" s="106"/>
      <c r="AI178" s="106"/>
      <c r="AJ178" s="106"/>
    </row>
    <row r="179" spans="3:36" x14ac:dyDescent="0.25">
      <c r="C179" s="106" t="str">
        <f t="shared" ca="1" si="8"/>
        <v>-</v>
      </c>
      <c r="D179" s="106"/>
      <c r="E179" s="106">
        <v>143</v>
      </c>
      <c r="F179" s="106"/>
      <c r="G179" s="106"/>
      <c r="H179" s="106"/>
      <c r="I179" s="106"/>
      <c r="J179" s="106"/>
      <c r="K179" s="106"/>
      <c r="L179" s="106"/>
      <c r="M179" s="106"/>
      <c r="N179" s="106"/>
      <c r="O179" s="106"/>
      <c r="P179" s="106"/>
      <c r="Q179" s="106"/>
      <c r="R179" s="106"/>
      <c r="S179" s="106"/>
      <c r="T179" s="106"/>
      <c r="U179" s="106"/>
      <c r="V179" s="106"/>
      <c r="W179" s="106"/>
      <c r="X179" s="106"/>
      <c r="Y179" s="106"/>
      <c r="Z179" s="106"/>
      <c r="AA179" s="106"/>
      <c r="AB179" s="106"/>
      <c r="AC179" s="106"/>
      <c r="AD179" s="106"/>
      <c r="AE179" s="106"/>
      <c r="AF179" s="106"/>
      <c r="AG179" s="106"/>
      <c r="AH179" s="106"/>
      <c r="AI179" s="106"/>
      <c r="AJ179" s="106"/>
    </row>
    <row r="180" spans="3:36" x14ac:dyDescent="0.25">
      <c r="C180" s="106" t="str">
        <f t="shared" ca="1" si="8"/>
        <v>-</v>
      </c>
      <c r="D180" s="106"/>
      <c r="E180" s="106">
        <v>144</v>
      </c>
      <c r="F180" s="106"/>
      <c r="G180" s="106"/>
      <c r="H180" s="106"/>
      <c r="I180" s="106"/>
      <c r="J180" s="106"/>
      <c r="K180" s="106"/>
      <c r="L180" s="106"/>
      <c r="M180" s="106"/>
      <c r="N180" s="106"/>
      <c r="O180" s="106"/>
      <c r="P180" s="106"/>
      <c r="Q180" s="106"/>
      <c r="R180" s="106"/>
      <c r="S180" s="106"/>
      <c r="T180" s="106"/>
      <c r="U180" s="106"/>
      <c r="V180" s="106"/>
      <c r="W180" s="106"/>
      <c r="X180" s="106"/>
      <c r="Y180" s="106"/>
      <c r="Z180" s="106"/>
      <c r="AA180" s="106"/>
      <c r="AB180" s="106"/>
      <c r="AC180" s="106"/>
      <c r="AD180" s="106"/>
      <c r="AE180" s="106"/>
      <c r="AF180" s="106"/>
      <c r="AG180" s="106"/>
      <c r="AH180" s="106"/>
      <c r="AI180" s="106"/>
      <c r="AJ180" s="106"/>
    </row>
    <row r="181" spans="3:36" x14ac:dyDescent="0.25">
      <c r="C181" s="106"/>
      <c r="D181" s="106"/>
      <c r="E181" s="106"/>
      <c r="F181" s="106"/>
      <c r="G181" s="106"/>
      <c r="H181" s="106"/>
      <c r="I181" s="106"/>
      <c r="J181" s="106"/>
      <c r="K181" s="106"/>
      <c r="L181" s="106"/>
      <c r="M181" s="106"/>
      <c r="N181" s="106"/>
      <c r="O181" s="106"/>
      <c r="P181" s="106"/>
      <c r="Q181" s="106"/>
      <c r="R181" s="106"/>
      <c r="S181" s="106"/>
      <c r="T181" s="106"/>
      <c r="U181" s="106"/>
      <c r="V181" s="106"/>
      <c r="W181" s="106"/>
      <c r="X181" s="106"/>
      <c r="Y181" s="106"/>
      <c r="Z181" s="106"/>
      <c r="AA181" s="106"/>
      <c r="AB181" s="106"/>
      <c r="AC181" s="106"/>
      <c r="AD181" s="106"/>
      <c r="AE181" s="106"/>
      <c r="AF181" s="106"/>
      <c r="AG181" s="106"/>
      <c r="AH181" s="106"/>
      <c r="AI181" s="106"/>
      <c r="AJ181" s="106"/>
    </row>
    <row r="182" spans="3:36" x14ac:dyDescent="0.25">
      <c r="C182" s="106"/>
      <c r="D182" s="106"/>
      <c r="E182" s="106"/>
      <c r="F182" s="106"/>
      <c r="G182" s="106"/>
      <c r="H182" s="106"/>
      <c r="I182" s="106"/>
      <c r="J182" s="106"/>
      <c r="K182" s="106"/>
      <c r="L182" s="106"/>
      <c r="M182" s="106"/>
      <c r="N182" s="106"/>
      <c r="O182" s="106"/>
      <c r="P182" s="106"/>
      <c r="Q182" s="106"/>
      <c r="R182" s="106"/>
      <c r="S182" s="106"/>
      <c r="T182" s="106"/>
      <c r="U182" s="106"/>
      <c r="V182" s="106"/>
      <c r="W182" s="106"/>
      <c r="X182" s="106"/>
      <c r="Y182" s="106"/>
      <c r="Z182" s="106"/>
      <c r="AA182" s="106"/>
      <c r="AB182" s="106"/>
      <c r="AC182" s="106"/>
      <c r="AD182" s="106"/>
      <c r="AE182" s="106"/>
      <c r="AF182" s="106"/>
      <c r="AG182" s="106"/>
      <c r="AH182" s="106"/>
      <c r="AI182" s="106"/>
      <c r="AJ182" s="106"/>
    </row>
    <row r="183" spans="3:36" x14ac:dyDescent="0.25">
      <c r="C183" s="106"/>
      <c r="D183" s="106"/>
      <c r="E183" s="106"/>
      <c r="F183" s="106"/>
      <c r="G183" s="106"/>
      <c r="H183" s="106"/>
      <c r="I183" s="106"/>
      <c r="J183" s="106"/>
      <c r="K183" s="106"/>
      <c r="L183" s="106"/>
      <c r="M183" s="106"/>
      <c r="N183" s="106"/>
      <c r="O183" s="106"/>
      <c r="P183" s="106"/>
      <c r="Q183" s="106"/>
      <c r="R183" s="106"/>
      <c r="S183" s="106"/>
      <c r="T183" s="106"/>
      <c r="U183" s="106"/>
      <c r="V183" s="106"/>
      <c r="W183" s="106"/>
      <c r="X183" s="106"/>
      <c r="Y183" s="106"/>
      <c r="Z183" s="106"/>
      <c r="AA183" s="106"/>
      <c r="AB183" s="106"/>
      <c r="AC183" s="106"/>
      <c r="AD183" s="106"/>
      <c r="AE183" s="106"/>
      <c r="AF183" s="106"/>
      <c r="AG183" s="106"/>
      <c r="AH183" s="106"/>
      <c r="AI183" s="106"/>
      <c r="AJ183" s="106"/>
    </row>
    <row r="184" spans="3:36" x14ac:dyDescent="0.25">
      <c r="C184" s="106"/>
      <c r="D184" s="106"/>
      <c r="E184" s="106"/>
      <c r="F184" s="106"/>
      <c r="G184" s="106"/>
      <c r="H184" s="106"/>
      <c r="I184" s="106"/>
      <c r="J184" s="106"/>
      <c r="K184" s="106"/>
      <c r="L184" s="106"/>
      <c r="M184" s="106"/>
      <c r="N184" s="106"/>
      <c r="O184" s="106"/>
      <c r="P184" s="106"/>
      <c r="Q184" s="106"/>
      <c r="R184" s="106"/>
      <c r="S184" s="106"/>
      <c r="T184" s="106"/>
      <c r="U184" s="106"/>
      <c r="V184" s="106"/>
      <c r="W184" s="106"/>
      <c r="X184" s="106"/>
      <c r="Y184" s="106"/>
      <c r="Z184" s="106"/>
      <c r="AA184" s="106"/>
      <c r="AB184" s="106"/>
      <c r="AC184" s="106"/>
      <c r="AD184" s="106"/>
      <c r="AE184" s="106"/>
      <c r="AF184" s="106"/>
      <c r="AG184" s="106"/>
      <c r="AH184" s="106"/>
      <c r="AI184" s="106"/>
      <c r="AJ184" s="106"/>
    </row>
    <row r="185" spans="3:36" x14ac:dyDescent="0.25">
      <c r="C185" s="106"/>
      <c r="D185" s="106"/>
      <c r="E185" s="106"/>
      <c r="F185" s="106"/>
      <c r="G185" s="106"/>
      <c r="H185" s="106"/>
      <c r="I185" s="106"/>
      <c r="J185" s="106"/>
      <c r="K185" s="106"/>
      <c r="L185" s="106"/>
      <c r="M185" s="106"/>
      <c r="N185" s="106"/>
      <c r="O185" s="106"/>
      <c r="P185" s="106"/>
      <c r="Q185" s="106"/>
      <c r="R185" s="106"/>
      <c r="S185" s="106"/>
      <c r="T185" s="106"/>
      <c r="U185" s="106"/>
      <c r="V185" s="106"/>
      <c r="W185" s="106"/>
      <c r="X185" s="106"/>
      <c r="Y185" s="106"/>
      <c r="Z185" s="106"/>
      <c r="AA185" s="106"/>
      <c r="AB185" s="106"/>
      <c r="AC185" s="106"/>
      <c r="AD185" s="106"/>
      <c r="AE185" s="106"/>
      <c r="AF185" s="106"/>
      <c r="AG185" s="106"/>
      <c r="AH185" s="106"/>
      <c r="AI185" s="106"/>
      <c r="AJ185" s="106"/>
    </row>
    <row r="186" spans="3:36" x14ac:dyDescent="0.25">
      <c r="C186" s="106"/>
      <c r="D186" s="106"/>
      <c r="E186" s="106"/>
      <c r="F186" s="106"/>
      <c r="G186" s="106"/>
      <c r="H186" s="106"/>
      <c r="I186" s="106"/>
      <c r="J186" s="106"/>
      <c r="K186" s="106"/>
      <c r="L186" s="106"/>
      <c r="M186" s="106"/>
      <c r="N186" s="106"/>
      <c r="O186" s="106"/>
      <c r="P186" s="106"/>
      <c r="Q186" s="106"/>
      <c r="R186" s="106"/>
      <c r="S186" s="106"/>
      <c r="T186" s="106"/>
      <c r="U186" s="106"/>
      <c r="V186" s="106"/>
      <c r="W186" s="106"/>
      <c r="X186" s="106"/>
      <c r="Y186" s="106"/>
      <c r="Z186" s="106"/>
      <c r="AA186" s="106"/>
      <c r="AB186" s="106"/>
      <c r="AC186" s="106"/>
      <c r="AD186" s="106"/>
      <c r="AE186" s="106"/>
      <c r="AF186" s="106"/>
      <c r="AG186" s="106"/>
      <c r="AH186" s="106"/>
      <c r="AI186" s="106"/>
      <c r="AJ186" s="106"/>
    </row>
    <row r="187" spans="3:36" x14ac:dyDescent="0.25">
      <c r="C187" s="106"/>
      <c r="D187" s="106"/>
      <c r="E187" s="106"/>
      <c r="F187" s="106"/>
      <c r="G187" s="106"/>
      <c r="H187" s="106"/>
      <c r="I187" s="106"/>
      <c r="J187" s="106"/>
      <c r="K187" s="106"/>
      <c r="L187" s="106"/>
      <c r="M187" s="106"/>
      <c r="N187" s="106"/>
      <c r="O187" s="106"/>
      <c r="P187" s="106"/>
      <c r="Q187" s="106"/>
      <c r="R187" s="106"/>
      <c r="S187" s="106"/>
      <c r="T187" s="106"/>
      <c r="U187" s="106"/>
      <c r="V187" s="106"/>
      <c r="W187" s="106"/>
      <c r="X187" s="106"/>
      <c r="Y187" s="106"/>
      <c r="Z187" s="106"/>
      <c r="AA187" s="106"/>
      <c r="AB187" s="106"/>
      <c r="AC187" s="106"/>
      <c r="AD187" s="106"/>
      <c r="AE187" s="106"/>
      <c r="AF187" s="106"/>
      <c r="AG187" s="106"/>
      <c r="AH187" s="106"/>
      <c r="AI187" s="106"/>
      <c r="AJ187" s="106"/>
    </row>
    <row r="188" spans="3:36" x14ac:dyDescent="0.25">
      <c r="C188" s="106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  <c r="Q188" s="106"/>
      <c r="R188" s="106"/>
      <c r="S188" s="106"/>
      <c r="T188" s="106"/>
      <c r="U188" s="106"/>
      <c r="V188" s="106"/>
      <c r="W188" s="106"/>
      <c r="X188" s="106"/>
      <c r="Y188" s="106"/>
      <c r="Z188" s="106"/>
      <c r="AA188" s="106"/>
      <c r="AB188" s="106"/>
      <c r="AC188" s="106"/>
      <c r="AD188" s="106"/>
      <c r="AE188" s="106"/>
      <c r="AF188" s="106"/>
      <c r="AG188" s="106"/>
      <c r="AH188" s="106"/>
      <c r="AI188" s="106"/>
      <c r="AJ188" s="106"/>
    </row>
    <row r="189" spans="3:36" x14ac:dyDescent="0.25">
      <c r="C189" s="106"/>
      <c r="D189" s="106"/>
      <c r="E189" s="106"/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6"/>
      <c r="Q189" s="106"/>
      <c r="R189" s="106"/>
      <c r="S189" s="106"/>
      <c r="T189" s="106"/>
      <c r="U189" s="106"/>
      <c r="V189" s="106"/>
      <c r="W189" s="106"/>
      <c r="X189" s="106"/>
      <c r="Y189" s="106"/>
      <c r="Z189" s="106"/>
      <c r="AA189" s="106"/>
      <c r="AB189" s="106"/>
      <c r="AC189" s="106"/>
      <c r="AD189" s="106"/>
      <c r="AE189" s="106"/>
      <c r="AF189" s="106"/>
      <c r="AG189" s="106"/>
      <c r="AH189" s="106"/>
      <c r="AI189" s="106"/>
      <c r="AJ189" s="106"/>
    </row>
    <row r="190" spans="3:36" x14ac:dyDescent="0.25">
      <c r="C190" s="106"/>
      <c r="D190" s="106"/>
      <c r="E190" s="106"/>
      <c r="F190" s="106"/>
      <c r="G190" s="106"/>
      <c r="H190" s="106"/>
      <c r="I190" s="106"/>
      <c r="J190" s="106"/>
      <c r="K190" s="106"/>
      <c r="L190" s="106"/>
      <c r="M190" s="106"/>
      <c r="N190" s="106"/>
      <c r="O190" s="106"/>
      <c r="P190" s="106"/>
      <c r="Q190" s="106"/>
      <c r="R190" s="106"/>
      <c r="S190" s="106"/>
      <c r="T190" s="106"/>
      <c r="U190" s="106"/>
      <c r="V190" s="106"/>
      <c r="W190" s="106"/>
      <c r="X190" s="106"/>
      <c r="Y190" s="106"/>
      <c r="Z190" s="106"/>
      <c r="AA190" s="106"/>
      <c r="AB190" s="106"/>
      <c r="AC190" s="106"/>
      <c r="AD190" s="106"/>
      <c r="AE190" s="106"/>
      <c r="AF190" s="106"/>
      <c r="AG190" s="106"/>
      <c r="AH190" s="106"/>
      <c r="AI190" s="106"/>
      <c r="AJ190" s="106"/>
    </row>
    <row r="191" spans="3:36" x14ac:dyDescent="0.25">
      <c r="C191" s="106"/>
      <c r="D191" s="106"/>
      <c r="E191" s="106"/>
      <c r="F191" s="106"/>
      <c r="G191" s="106"/>
      <c r="H191" s="106"/>
      <c r="I191" s="106"/>
      <c r="J191" s="106"/>
      <c r="K191" s="106"/>
      <c r="L191" s="106"/>
      <c r="M191" s="106"/>
      <c r="N191" s="106"/>
      <c r="O191" s="106"/>
      <c r="P191" s="106"/>
      <c r="Q191" s="106"/>
      <c r="R191" s="106"/>
      <c r="S191" s="106"/>
      <c r="T191" s="106"/>
      <c r="U191" s="106"/>
      <c r="V191" s="106"/>
      <c r="W191" s="106"/>
      <c r="X191" s="106"/>
      <c r="Y191" s="106"/>
      <c r="Z191" s="106"/>
      <c r="AA191" s="106"/>
      <c r="AB191" s="106"/>
      <c r="AC191" s="106"/>
      <c r="AD191" s="106"/>
      <c r="AE191" s="106"/>
      <c r="AF191" s="106"/>
      <c r="AG191" s="106"/>
      <c r="AH191" s="106"/>
      <c r="AI191" s="106"/>
      <c r="AJ191" s="106"/>
    </row>
    <row r="192" spans="3:36" x14ac:dyDescent="0.25">
      <c r="C192" s="106"/>
      <c r="D192" s="106"/>
      <c r="E192" s="106"/>
      <c r="F192" s="106"/>
      <c r="G192" s="106"/>
      <c r="H192" s="106"/>
      <c r="I192" s="106"/>
      <c r="J192" s="106"/>
      <c r="K192" s="106"/>
      <c r="L192" s="106"/>
      <c r="M192" s="106"/>
      <c r="N192" s="106"/>
      <c r="O192" s="106"/>
      <c r="P192" s="106"/>
      <c r="Q192" s="106"/>
      <c r="R192" s="106"/>
      <c r="S192" s="106"/>
      <c r="T192" s="106"/>
      <c r="U192" s="106"/>
      <c r="V192" s="106"/>
      <c r="W192" s="106"/>
      <c r="X192" s="106"/>
      <c r="Y192" s="106"/>
      <c r="Z192" s="106"/>
      <c r="AA192" s="106"/>
      <c r="AB192" s="106"/>
      <c r="AC192" s="106"/>
      <c r="AD192" s="106"/>
      <c r="AE192" s="106"/>
      <c r="AF192" s="106"/>
      <c r="AG192" s="106"/>
      <c r="AH192" s="106"/>
      <c r="AI192" s="106"/>
      <c r="AJ192" s="106"/>
    </row>
    <row r="193" spans="3:36" x14ac:dyDescent="0.25">
      <c r="C193" s="106"/>
      <c r="D193" s="106"/>
      <c r="E193" s="106"/>
      <c r="F193" s="106"/>
      <c r="G193" s="106"/>
      <c r="H193" s="106"/>
      <c r="I193" s="106"/>
      <c r="J193" s="106"/>
      <c r="K193" s="106"/>
      <c r="L193" s="106"/>
      <c r="M193" s="106"/>
      <c r="N193" s="106"/>
      <c r="O193" s="106"/>
      <c r="P193" s="106"/>
      <c r="Q193" s="106"/>
      <c r="R193" s="106"/>
      <c r="S193" s="106"/>
      <c r="T193" s="106"/>
      <c r="U193" s="106"/>
      <c r="V193" s="106"/>
      <c r="W193" s="106"/>
      <c r="X193" s="106"/>
      <c r="Y193" s="106"/>
      <c r="Z193" s="106"/>
      <c r="AA193" s="106"/>
      <c r="AB193" s="106"/>
      <c r="AC193" s="106"/>
      <c r="AD193" s="106"/>
      <c r="AE193" s="106"/>
      <c r="AF193" s="106"/>
      <c r="AG193" s="106"/>
      <c r="AH193" s="106"/>
      <c r="AI193" s="106"/>
      <c r="AJ193" s="106"/>
    </row>
    <row r="194" spans="3:36" x14ac:dyDescent="0.25">
      <c r="C194" s="106"/>
      <c r="D194" s="106"/>
      <c r="E194" s="106"/>
      <c r="F194" s="106"/>
      <c r="G194" s="106"/>
      <c r="H194" s="106"/>
      <c r="I194" s="106"/>
      <c r="J194" s="106"/>
      <c r="K194" s="106"/>
      <c r="L194" s="106"/>
      <c r="M194" s="106"/>
      <c r="N194" s="106"/>
      <c r="O194" s="106"/>
      <c r="P194" s="106"/>
      <c r="Q194" s="106"/>
      <c r="R194" s="106"/>
      <c r="S194" s="106"/>
      <c r="T194" s="106"/>
      <c r="U194" s="106"/>
      <c r="V194" s="106"/>
      <c r="W194" s="106"/>
      <c r="X194" s="106"/>
      <c r="Y194" s="106"/>
      <c r="Z194" s="106"/>
      <c r="AA194" s="106"/>
      <c r="AB194" s="106"/>
      <c r="AC194" s="106"/>
      <c r="AD194" s="106"/>
      <c r="AE194" s="106"/>
      <c r="AF194" s="106"/>
      <c r="AG194" s="106"/>
      <c r="AH194" s="106"/>
      <c r="AI194" s="106"/>
      <c r="AJ194" s="106"/>
    </row>
    <row r="195" spans="3:36" x14ac:dyDescent="0.25">
      <c r="C195" s="106"/>
      <c r="D195" s="106"/>
      <c r="E195" s="106"/>
      <c r="F195" s="106"/>
      <c r="G195" s="106"/>
      <c r="H195" s="106"/>
      <c r="I195" s="106"/>
      <c r="J195" s="106"/>
      <c r="K195" s="106"/>
      <c r="L195" s="106"/>
      <c r="M195" s="106"/>
      <c r="N195" s="106"/>
      <c r="O195" s="106"/>
      <c r="P195" s="106"/>
      <c r="Q195" s="106"/>
      <c r="R195" s="106"/>
      <c r="S195" s="106"/>
      <c r="T195" s="106"/>
      <c r="U195" s="106"/>
      <c r="V195" s="106"/>
      <c r="W195" s="106"/>
      <c r="X195" s="106"/>
      <c r="Y195" s="106"/>
      <c r="Z195" s="106"/>
      <c r="AA195" s="106"/>
      <c r="AB195" s="106"/>
      <c r="AC195" s="106"/>
      <c r="AD195" s="106"/>
      <c r="AE195" s="106"/>
      <c r="AF195" s="106"/>
      <c r="AG195" s="106"/>
      <c r="AH195" s="106"/>
      <c r="AI195" s="106"/>
      <c r="AJ195" s="106"/>
    </row>
    <row r="196" spans="3:36" x14ac:dyDescent="0.25">
      <c r="C196" s="106"/>
      <c r="D196" s="106"/>
      <c r="E196" s="106"/>
      <c r="F196" s="106"/>
      <c r="G196" s="106"/>
      <c r="H196" s="106"/>
      <c r="I196" s="106"/>
      <c r="J196" s="106"/>
      <c r="K196" s="106"/>
      <c r="L196" s="106"/>
      <c r="M196" s="106"/>
      <c r="N196" s="106"/>
      <c r="O196" s="106"/>
      <c r="P196" s="106"/>
      <c r="Q196" s="106"/>
      <c r="R196" s="106"/>
      <c r="S196" s="106"/>
      <c r="T196" s="106"/>
      <c r="U196" s="106"/>
      <c r="V196" s="106"/>
      <c r="W196" s="106"/>
      <c r="X196" s="106"/>
      <c r="Y196" s="106"/>
      <c r="Z196" s="106"/>
      <c r="AA196" s="106"/>
      <c r="AB196" s="106"/>
      <c r="AC196" s="106"/>
      <c r="AD196" s="106"/>
      <c r="AE196" s="106"/>
      <c r="AF196" s="106"/>
      <c r="AG196" s="106"/>
      <c r="AH196" s="106"/>
      <c r="AI196" s="106"/>
      <c r="AJ196" s="106"/>
    </row>
    <row r="197" spans="3:36" x14ac:dyDescent="0.25">
      <c r="C197" s="106"/>
      <c r="D197" s="106"/>
      <c r="E197" s="106"/>
      <c r="F197" s="106"/>
      <c r="G197" s="106"/>
      <c r="H197" s="106"/>
      <c r="I197" s="106"/>
      <c r="J197" s="106"/>
      <c r="K197" s="106"/>
      <c r="L197" s="106"/>
      <c r="M197" s="106"/>
      <c r="N197" s="106"/>
      <c r="O197" s="106"/>
      <c r="P197" s="106"/>
      <c r="Q197" s="106"/>
      <c r="R197" s="106"/>
      <c r="S197" s="106"/>
      <c r="T197" s="106"/>
      <c r="U197" s="106"/>
      <c r="V197" s="106"/>
      <c r="W197" s="106"/>
      <c r="X197" s="106"/>
      <c r="Y197" s="106"/>
      <c r="Z197" s="106"/>
      <c r="AA197" s="106"/>
      <c r="AB197" s="106"/>
      <c r="AC197" s="106"/>
      <c r="AD197" s="106"/>
      <c r="AE197" s="106"/>
      <c r="AF197" s="106"/>
      <c r="AG197" s="106"/>
      <c r="AH197" s="106"/>
      <c r="AI197" s="106"/>
      <c r="AJ197" s="106"/>
    </row>
    <row r="198" spans="3:36" x14ac:dyDescent="0.25">
      <c r="C198" s="106"/>
      <c r="D198" s="106"/>
      <c r="E198" s="106"/>
      <c r="F198" s="106"/>
      <c r="G198" s="106"/>
      <c r="H198" s="106"/>
      <c r="I198" s="106"/>
      <c r="J198" s="106"/>
      <c r="K198" s="106"/>
      <c r="L198" s="106"/>
      <c r="M198" s="106"/>
      <c r="N198" s="106"/>
      <c r="O198" s="106"/>
      <c r="P198" s="106"/>
      <c r="Q198" s="106"/>
      <c r="R198" s="106"/>
      <c r="S198" s="106"/>
      <c r="T198" s="106"/>
      <c r="U198" s="106"/>
      <c r="V198" s="106"/>
      <c r="W198" s="106"/>
      <c r="X198" s="106"/>
      <c r="Y198" s="106"/>
      <c r="Z198" s="106"/>
      <c r="AA198" s="106"/>
      <c r="AB198" s="106"/>
      <c r="AC198" s="106"/>
      <c r="AD198" s="106"/>
      <c r="AE198" s="106"/>
      <c r="AF198" s="106"/>
      <c r="AG198" s="106"/>
      <c r="AH198" s="106"/>
      <c r="AI198" s="106"/>
      <c r="AJ198" s="106"/>
    </row>
    <row r="199" spans="3:36" x14ac:dyDescent="0.25">
      <c r="C199" s="106"/>
      <c r="D199" s="106"/>
      <c r="E199" s="106"/>
      <c r="F199" s="106"/>
      <c r="G199" s="106"/>
      <c r="H199" s="106"/>
      <c r="I199" s="106"/>
      <c r="J199" s="106"/>
      <c r="K199" s="106"/>
      <c r="L199" s="106"/>
      <c r="M199" s="106"/>
      <c r="N199" s="106"/>
      <c r="O199" s="106"/>
      <c r="P199" s="106"/>
      <c r="Q199" s="106"/>
      <c r="R199" s="106"/>
      <c r="S199" s="106"/>
      <c r="T199" s="106"/>
      <c r="U199" s="106"/>
      <c r="V199" s="106"/>
      <c r="W199" s="106"/>
      <c r="X199" s="106"/>
      <c r="Y199" s="106"/>
      <c r="Z199" s="106"/>
      <c r="AA199" s="106"/>
      <c r="AB199" s="106"/>
      <c r="AC199" s="106"/>
      <c r="AD199" s="106"/>
      <c r="AE199" s="106"/>
      <c r="AF199" s="106"/>
      <c r="AG199" s="106"/>
      <c r="AH199" s="106"/>
      <c r="AI199" s="106"/>
      <c r="AJ199" s="106"/>
    </row>
    <row r="200" spans="3:36" x14ac:dyDescent="0.25">
      <c r="C200" s="106"/>
      <c r="D200" s="106"/>
      <c r="E200" s="106"/>
      <c r="F200" s="106"/>
      <c r="G200" s="106"/>
      <c r="H200" s="106"/>
      <c r="I200" s="106"/>
      <c r="J200" s="106"/>
      <c r="K200" s="106"/>
      <c r="L200" s="106"/>
      <c r="M200" s="106"/>
      <c r="N200" s="106"/>
      <c r="O200" s="106"/>
      <c r="P200" s="106"/>
      <c r="Q200" s="106"/>
      <c r="R200" s="106"/>
      <c r="S200" s="106"/>
      <c r="T200" s="106"/>
      <c r="U200" s="106"/>
      <c r="V200" s="106"/>
      <c r="W200" s="106"/>
      <c r="X200" s="106"/>
      <c r="Y200" s="106"/>
      <c r="Z200" s="106"/>
      <c r="AA200" s="106"/>
      <c r="AB200" s="106"/>
      <c r="AC200" s="106"/>
      <c r="AD200" s="106"/>
      <c r="AE200" s="106"/>
      <c r="AF200" s="106"/>
      <c r="AG200" s="106"/>
      <c r="AH200" s="106"/>
      <c r="AI200" s="106"/>
      <c r="AJ200" s="106"/>
    </row>
    <row r="201" spans="3:36" x14ac:dyDescent="0.25">
      <c r="C201" s="106"/>
      <c r="D201" s="106"/>
      <c r="E201" s="106"/>
      <c r="F201" s="106"/>
      <c r="G201" s="106"/>
      <c r="H201" s="106"/>
      <c r="I201" s="106"/>
      <c r="J201" s="106"/>
      <c r="K201" s="106"/>
      <c r="L201" s="106"/>
      <c r="M201" s="106"/>
      <c r="N201" s="106"/>
      <c r="O201" s="106"/>
      <c r="P201" s="106"/>
      <c r="Q201" s="106"/>
      <c r="R201" s="106"/>
      <c r="S201" s="106"/>
      <c r="T201" s="106"/>
      <c r="U201" s="106"/>
      <c r="V201" s="106"/>
      <c r="W201" s="106"/>
      <c r="X201" s="106"/>
      <c r="Y201" s="106"/>
      <c r="Z201" s="106"/>
      <c r="AA201" s="106"/>
      <c r="AB201" s="106"/>
      <c r="AC201" s="106"/>
      <c r="AD201" s="106"/>
      <c r="AE201" s="106"/>
      <c r="AF201" s="106"/>
      <c r="AG201" s="106"/>
      <c r="AH201" s="106"/>
      <c r="AI201" s="106"/>
      <c r="AJ201" s="106"/>
    </row>
    <row r="202" spans="3:36" x14ac:dyDescent="0.25">
      <c r="C202" s="106"/>
      <c r="D202" s="106"/>
      <c r="E202" s="106"/>
      <c r="F202" s="106"/>
      <c r="G202" s="106"/>
      <c r="H202" s="106"/>
      <c r="I202" s="106"/>
      <c r="J202" s="106"/>
      <c r="K202" s="106"/>
      <c r="L202" s="106"/>
      <c r="M202" s="106"/>
      <c r="N202" s="106"/>
      <c r="O202" s="106"/>
      <c r="P202" s="106"/>
      <c r="Q202" s="106"/>
      <c r="R202" s="106"/>
      <c r="S202" s="106"/>
      <c r="T202" s="106"/>
      <c r="U202" s="106"/>
      <c r="V202" s="106"/>
      <c r="W202" s="106"/>
      <c r="X202" s="106"/>
      <c r="Y202" s="106"/>
      <c r="Z202" s="106"/>
      <c r="AA202" s="106"/>
      <c r="AB202" s="106"/>
      <c r="AC202" s="106"/>
      <c r="AD202" s="106"/>
      <c r="AE202" s="106"/>
      <c r="AF202" s="106"/>
      <c r="AG202" s="106"/>
      <c r="AH202" s="106"/>
      <c r="AI202" s="106"/>
      <c r="AJ202" s="106"/>
    </row>
    <row r="203" spans="3:36" x14ac:dyDescent="0.25">
      <c r="C203" s="106"/>
      <c r="D203" s="106"/>
      <c r="E203" s="106"/>
      <c r="F203" s="106"/>
      <c r="G203" s="106"/>
      <c r="H203" s="106"/>
      <c r="I203" s="106"/>
      <c r="J203" s="106"/>
      <c r="K203" s="106"/>
      <c r="L203" s="106"/>
      <c r="M203" s="106"/>
      <c r="N203" s="106"/>
      <c r="O203" s="106"/>
      <c r="P203" s="106"/>
      <c r="Q203" s="106"/>
      <c r="R203" s="106"/>
      <c r="S203" s="106"/>
      <c r="T203" s="106"/>
      <c r="U203" s="106"/>
      <c r="V203" s="106"/>
      <c r="W203" s="106"/>
      <c r="X203" s="106"/>
      <c r="Y203" s="106"/>
      <c r="Z203" s="106"/>
      <c r="AA203" s="106"/>
      <c r="AB203" s="106"/>
      <c r="AC203" s="106"/>
      <c r="AD203" s="106"/>
      <c r="AE203" s="106"/>
      <c r="AF203" s="106"/>
      <c r="AG203" s="106"/>
      <c r="AH203" s="106"/>
      <c r="AI203" s="106"/>
      <c r="AJ203" s="106"/>
    </row>
    <row r="204" spans="3:36" x14ac:dyDescent="0.25">
      <c r="C204" s="106"/>
      <c r="D204" s="106"/>
      <c r="E204" s="106"/>
      <c r="F204" s="106"/>
      <c r="G204" s="106"/>
      <c r="H204" s="106"/>
      <c r="I204" s="106"/>
      <c r="J204" s="106"/>
      <c r="K204" s="106"/>
      <c r="L204" s="106"/>
      <c r="M204" s="106"/>
      <c r="N204" s="106"/>
      <c r="O204" s="106"/>
      <c r="P204" s="106"/>
      <c r="Q204" s="106"/>
      <c r="R204" s="106"/>
      <c r="S204" s="106"/>
      <c r="T204" s="106"/>
      <c r="U204" s="106"/>
      <c r="V204" s="106"/>
      <c r="W204" s="106"/>
      <c r="X204" s="106"/>
      <c r="Y204" s="106"/>
      <c r="Z204" s="106"/>
      <c r="AA204" s="106"/>
      <c r="AB204" s="106"/>
      <c r="AC204" s="106"/>
      <c r="AD204" s="106"/>
      <c r="AE204" s="106"/>
      <c r="AF204" s="106"/>
      <c r="AG204" s="106"/>
      <c r="AH204" s="106"/>
      <c r="AI204" s="106"/>
      <c r="AJ204" s="106"/>
    </row>
    <row r="205" spans="3:36" x14ac:dyDescent="0.25">
      <c r="C205" s="106"/>
      <c r="D205" s="106"/>
      <c r="E205" s="106"/>
      <c r="F205" s="106"/>
      <c r="G205" s="106"/>
      <c r="H205" s="106"/>
      <c r="I205" s="106"/>
      <c r="J205" s="106"/>
      <c r="K205" s="106"/>
      <c r="L205" s="106"/>
      <c r="M205" s="106"/>
      <c r="N205" s="106"/>
      <c r="O205" s="106"/>
      <c r="P205" s="106"/>
      <c r="Q205" s="106"/>
      <c r="R205" s="106"/>
      <c r="S205" s="106"/>
      <c r="T205" s="106"/>
      <c r="U205" s="106"/>
      <c r="V205" s="106"/>
      <c r="W205" s="106"/>
      <c r="X205" s="106"/>
      <c r="Y205" s="106"/>
      <c r="Z205" s="106"/>
      <c r="AA205" s="106"/>
      <c r="AB205" s="106"/>
      <c r="AC205" s="106"/>
      <c r="AD205" s="106"/>
      <c r="AE205" s="106"/>
      <c r="AF205" s="106"/>
      <c r="AG205" s="106"/>
      <c r="AH205" s="106"/>
      <c r="AI205" s="106"/>
      <c r="AJ205" s="106"/>
    </row>
    <row r="206" spans="3:36" x14ac:dyDescent="0.25">
      <c r="C206" s="106"/>
      <c r="D206" s="106"/>
      <c r="E206" s="106"/>
      <c r="F206" s="106"/>
      <c r="G206" s="106"/>
      <c r="H206" s="106"/>
      <c r="I206" s="106"/>
      <c r="J206" s="106"/>
      <c r="K206" s="106"/>
      <c r="L206" s="106"/>
      <c r="M206" s="106"/>
      <c r="N206" s="106"/>
      <c r="O206" s="106"/>
      <c r="P206" s="106"/>
      <c r="Q206" s="106"/>
      <c r="R206" s="106"/>
      <c r="S206" s="106"/>
      <c r="T206" s="106"/>
      <c r="U206" s="106"/>
      <c r="V206" s="106"/>
      <c r="W206" s="106"/>
      <c r="X206" s="106"/>
      <c r="Y206" s="106"/>
      <c r="Z206" s="106"/>
      <c r="AA206" s="106"/>
      <c r="AB206" s="106"/>
      <c r="AC206" s="106"/>
      <c r="AD206" s="106"/>
      <c r="AE206" s="106"/>
      <c r="AF206" s="106"/>
      <c r="AG206" s="106"/>
      <c r="AH206" s="106"/>
      <c r="AI206" s="106"/>
      <c r="AJ206" s="106"/>
    </row>
    <row r="207" spans="3:36" x14ac:dyDescent="0.25">
      <c r="C207" s="106"/>
      <c r="D207" s="106"/>
      <c r="E207" s="106"/>
      <c r="F207" s="106"/>
      <c r="G207" s="106"/>
      <c r="H207" s="106"/>
      <c r="I207" s="106"/>
      <c r="J207" s="106"/>
      <c r="K207" s="106"/>
      <c r="L207" s="106"/>
      <c r="M207" s="106"/>
      <c r="N207" s="106"/>
      <c r="O207" s="106"/>
      <c r="P207" s="106"/>
      <c r="Q207" s="106"/>
      <c r="R207" s="106"/>
      <c r="S207" s="106"/>
      <c r="T207" s="106"/>
      <c r="U207" s="106"/>
      <c r="V207" s="106"/>
      <c r="W207" s="106"/>
      <c r="X207" s="106"/>
      <c r="Y207" s="106"/>
      <c r="Z207" s="106"/>
      <c r="AA207" s="106"/>
      <c r="AB207" s="106"/>
      <c r="AC207" s="106"/>
      <c r="AD207" s="106"/>
      <c r="AE207" s="106"/>
      <c r="AF207" s="106"/>
      <c r="AG207" s="106"/>
      <c r="AH207" s="106"/>
      <c r="AI207" s="106"/>
      <c r="AJ207" s="106"/>
    </row>
    <row r="208" spans="3:36" x14ac:dyDescent="0.25">
      <c r="C208" s="106"/>
      <c r="D208" s="106"/>
      <c r="E208" s="106"/>
      <c r="F208" s="106"/>
      <c r="G208" s="106"/>
      <c r="H208" s="106"/>
      <c r="I208" s="106"/>
      <c r="J208" s="106"/>
      <c r="K208" s="106"/>
      <c r="L208" s="106"/>
      <c r="M208" s="106"/>
      <c r="N208" s="106"/>
      <c r="O208" s="106"/>
      <c r="P208" s="106"/>
      <c r="Q208" s="106"/>
      <c r="R208" s="106"/>
      <c r="S208" s="106"/>
      <c r="T208" s="106"/>
      <c r="U208" s="106"/>
      <c r="V208" s="106"/>
      <c r="W208" s="106"/>
      <c r="X208" s="106"/>
      <c r="Y208" s="106"/>
      <c r="Z208" s="106"/>
      <c r="AA208" s="106"/>
      <c r="AB208" s="106"/>
      <c r="AC208" s="106"/>
      <c r="AD208" s="106"/>
      <c r="AE208" s="106"/>
      <c r="AF208" s="106"/>
      <c r="AG208" s="106"/>
      <c r="AH208" s="106"/>
      <c r="AI208" s="106"/>
      <c r="AJ208" s="106"/>
    </row>
    <row r="209" spans="3:36" x14ac:dyDescent="0.25">
      <c r="C209" s="106"/>
      <c r="D209" s="106"/>
      <c r="E209" s="106"/>
      <c r="F209" s="106"/>
      <c r="G209" s="106"/>
      <c r="H209" s="106"/>
      <c r="I209" s="106"/>
      <c r="J209" s="106"/>
      <c r="K209" s="106"/>
      <c r="L209" s="106"/>
      <c r="M209" s="106"/>
      <c r="N209" s="106"/>
      <c r="O209" s="106"/>
      <c r="P209" s="106"/>
      <c r="Q209" s="106"/>
      <c r="R209" s="106"/>
      <c r="S209" s="106"/>
      <c r="T209" s="106"/>
      <c r="U209" s="106"/>
      <c r="V209" s="106"/>
      <c r="W209" s="106"/>
      <c r="X209" s="106"/>
      <c r="Y209" s="106"/>
      <c r="Z209" s="106"/>
      <c r="AA209" s="106"/>
      <c r="AB209" s="106"/>
      <c r="AC209" s="106"/>
      <c r="AD209" s="106"/>
      <c r="AE209" s="106"/>
      <c r="AF209" s="106"/>
      <c r="AG209" s="106"/>
      <c r="AH209" s="106"/>
      <c r="AI209" s="106"/>
      <c r="AJ209" s="106"/>
    </row>
    <row r="210" spans="3:36" x14ac:dyDescent="0.25">
      <c r="C210" s="106"/>
      <c r="D210" s="106"/>
      <c r="E210" s="106"/>
      <c r="F210" s="106"/>
      <c r="G210" s="106"/>
      <c r="H210" s="106"/>
      <c r="I210" s="106"/>
      <c r="J210" s="106"/>
      <c r="K210" s="106"/>
      <c r="L210" s="106"/>
      <c r="M210" s="106"/>
      <c r="N210" s="106"/>
      <c r="O210" s="106"/>
      <c r="P210" s="106"/>
      <c r="Q210" s="106"/>
      <c r="R210" s="106"/>
      <c r="S210" s="106"/>
      <c r="T210" s="106"/>
      <c r="U210" s="106"/>
      <c r="V210" s="106"/>
      <c r="W210" s="106"/>
      <c r="X210" s="106"/>
      <c r="Y210" s="106"/>
      <c r="Z210" s="106"/>
      <c r="AA210" s="106"/>
      <c r="AB210" s="106"/>
      <c r="AC210" s="106"/>
      <c r="AD210" s="106"/>
      <c r="AE210" s="106"/>
      <c r="AF210" s="106"/>
      <c r="AG210" s="106"/>
      <c r="AH210" s="106"/>
      <c r="AI210" s="106"/>
      <c r="AJ210" s="106"/>
    </row>
    <row r="211" spans="3:36" x14ac:dyDescent="0.25">
      <c r="C211" s="106"/>
      <c r="D211" s="106"/>
      <c r="E211" s="106"/>
      <c r="F211" s="106"/>
      <c r="G211" s="106"/>
      <c r="H211" s="106"/>
      <c r="I211" s="106"/>
      <c r="J211" s="106"/>
      <c r="K211" s="106"/>
      <c r="L211" s="106"/>
      <c r="M211" s="106"/>
      <c r="N211" s="106"/>
      <c r="O211" s="106"/>
      <c r="P211" s="106"/>
      <c r="Q211" s="106"/>
      <c r="R211" s="106"/>
      <c r="S211" s="106"/>
      <c r="T211" s="106"/>
      <c r="U211" s="106"/>
      <c r="V211" s="106"/>
      <c r="W211" s="106"/>
      <c r="X211" s="106"/>
      <c r="Y211" s="106"/>
      <c r="Z211" s="106"/>
      <c r="AA211" s="106"/>
      <c r="AB211" s="106"/>
      <c r="AC211" s="106"/>
      <c r="AD211" s="106"/>
      <c r="AE211" s="106"/>
      <c r="AF211" s="106"/>
      <c r="AG211" s="106"/>
      <c r="AH211" s="106"/>
      <c r="AI211" s="106"/>
      <c r="AJ211" s="106"/>
    </row>
    <row r="212" spans="3:36" x14ac:dyDescent="0.25">
      <c r="C212" s="106"/>
      <c r="D212" s="106"/>
      <c r="E212" s="106"/>
      <c r="F212" s="106"/>
      <c r="G212" s="106"/>
      <c r="H212" s="106"/>
      <c r="I212" s="106"/>
      <c r="J212" s="106"/>
      <c r="K212" s="106"/>
      <c r="L212" s="106"/>
      <c r="M212" s="106"/>
      <c r="N212" s="106"/>
      <c r="O212" s="106"/>
      <c r="P212" s="106"/>
      <c r="Q212" s="106"/>
      <c r="R212" s="106"/>
      <c r="S212" s="106"/>
      <c r="T212" s="106"/>
      <c r="U212" s="106"/>
      <c r="V212" s="106"/>
      <c r="W212" s="106"/>
      <c r="X212" s="106"/>
      <c r="Y212" s="106"/>
      <c r="Z212" s="106"/>
      <c r="AA212" s="106"/>
      <c r="AB212" s="106"/>
      <c r="AC212" s="106"/>
      <c r="AD212" s="106"/>
      <c r="AE212" s="106"/>
      <c r="AF212" s="106"/>
      <c r="AG212" s="106"/>
      <c r="AH212" s="106"/>
      <c r="AI212" s="106"/>
      <c r="AJ212" s="106"/>
    </row>
    <row r="213" spans="3:36" x14ac:dyDescent="0.25">
      <c r="C213" s="106"/>
      <c r="D213" s="106"/>
      <c r="E213" s="106"/>
      <c r="F213" s="106"/>
      <c r="G213" s="106"/>
      <c r="H213" s="106"/>
      <c r="I213" s="106"/>
      <c r="J213" s="106"/>
      <c r="K213" s="106"/>
      <c r="L213" s="106"/>
      <c r="M213" s="106"/>
      <c r="N213" s="106"/>
      <c r="O213" s="106"/>
      <c r="P213" s="106"/>
      <c r="Q213" s="106"/>
      <c r="R213" s="106"/>
      <c r="S213" s="106"/>
      <c r="T213" s="106"/>
      <c r="U213" s="106"/>
      <c r="V213" s="106"/>
      <c r="W213" s="106"/>
      <c r="X213" s="106"/>
      <c r="Y213" s="106"/>
      <c r="Z213" s="106"/>
      <c r="AA213" s="106"/>
      <c r="AB213" s="106"/>
      <c r="AC213" s="106"/>
      <c r="AD213" s="106"/>
      <c r="AE213" s="106"/>
      <c r="AF213" s="106"/>
      <c r="AG213" s="106"/>
      <c r="AH213" s="106"/>
      <c r="AI213" s="106"/>
      <c r="AJ213" s="106"/>
    </row>
    <row r="214" spans="3:36" x14ac:dyDescent="0.25">
      <c r="C214" s="106"/>
      <c r="D214" s="106"/>
      <c r="E214" s="106"/>
      <c r="F214" s="106"/>
      <c r="G214" s="106"/>
      <c r="H214" s="106"/>
      <c r="I214" s="106"/>
      <c r="J214" s="106"/>
      <c r="K214" s="106"/>
      <c r="L214" s="106"/>
      <c r="M214" s="106"/>
      <c r="N214" s="106"/>
      <c r="O214" s="106"/>
      <c r="P214" s="106"/>
      <c r="Q214" s="106"/>
      <c r="R214" s="106"/>
      <c r="S214" s="106"/>
      <c r="T214" s="106"/>
      <c r="U214" s="106"/>
      <c r="V214" s="106"/>
      <c r="W214" s="106"/>
      <c r="X214" s="106"/>
      <c r="Y214" s="106"/>
      <c r="Z214" s="106"/>
      <c r="AA214" s="106"/>
      <c r="AB214" s="106"/>
      <c r="AC214" s="106"/>
      <c r="AD214" s="106"/>
      <c r="AE214" s="106"/>
      <c r="AF214" s="106"/>
      <c r="AG214" s="106"/>
      <c r="AH214" s="106"/>
      <c r="AI214" s="106"/>
      <c r="AJ214" s="106"/>
    </row>
    <row r="215" spans="3:36" x14ac:dyDescent="0.25">
      <c r="C215" s="106"/>
      <c r="D215" s="106"/>
      <c r="E215" s="106"/>
      <c r="F215" s="106"/>
      <c r="G215" s="106"/>
      <c r="H215" s="106"/>
      <c r="I215" s="106"/>
      <c r="J215" s="106"/>
      <c r="K215" s="106"/>
      <c r="L215" s="106"/>
      <c r="M215" s="106"/>
      <c r="N215" s="106"/>
      <c r="O215" s="106"/>
      <c r="P215" s="106"/>
      <c r="Q215" s="106"/>
      <c r="R215" s="106"/>
      <c r="S215" s="106"/>
      <c r="T215" s="106"/>
      <c r="U215" s="106"/>
      <c r="V215" s="106"/>
      <c r="W215" s="106"/>
      <c r="X215" s="106"/>
      <c r="Y215" s="106"/>
      <c r="Z215" s="106"/>
      <c r="AA215" s="106"/>
      <c r="AB215" s="106"/>
      <c r="AC215" s="106"/>
      <c r="AD215" s="106"/>
      <c r="AE215" s="106"/>
      <c r="AF215" s="106"/>
      <c r="AG215" s="106"/>
      <c r="AH215" s="106"/>
      <c r="AI215" s="106"/>
      <c r="AJ215" s="106"/>
    </row>
    <row r="216" spans="3:36" x14ac:dyDescent="0.25">
      <c r="C216" s="106"/>
      <c r="D216" s="106"/>
      <c r="E216" s="106"/>
      <c r="F216" s="106"/>
      <c r="G216" s="106"/>
      <c r="H216" s="106"/>
      <c r="I216" s="106"/>
      <c r="J216" s="106"/>
      <c r="K216" s="106"/>
      <c r="L216" s="106"/>
      <c r="M216" s="106"/>
      <c r="N216" s="106"/>
      <c r="O216" s="106"/>
      <c r="P216" s="106"/>
      <c r="Q216" s="106"/>
      <c r="R216" s="106"/>
      <c r="S216" s="106"/>
      <c r="T216" s="106"/>
      <c r="U216" s="106"/>
      <c r="V216" s="106"/>
      <c r="W216" s="106"/>
      <c r="X216" s="106"/>
      <c r="Y216" s="106"/>
      <c r="Z216" s="106"/>
      <c r="AA216" s="106"/>
      <c r="AB216" s="106"/>
      <c r="AC216" s="106"/>
      <c r="AD216" s="106"/>
      <c r="AE216" s="106"/>
      <c r="AF216" s="106"/>
      <c r="AG216" s="106"/>
      <c r="AH216" s="106"/>
      <c r="AI216" s="106"/>
      <c r="AJ216" s="106"/>
    </row>
    <row r="217" spans="3:36" x14ac:dyDescent="0.25">
      <c r="E217" s="105"/>
    </row>
    <row r="218" spans="3:36" x14ac:dyDescent="0.25">
      <c r="E218" s="105"/>
    </row>
    <row r="219" spans="3:36" x14ac:dyDescent="0.25">
      <c r="E219" s="105"/>
    </row>
    <row r="220" spans="3:36" x14ac:dyDescent="0.25">
      <c r="E220" s="105"/>
    </row>
    <row r="221" spans="3:36" x14ac:dyDescent="0.25">
      <c r="E221" s="105"/>
    </row>
    <row r="222" spans="3:36" x14ac:dyDescent="0.25">
      <c r="E222" s="105"/>
    </row>
    <row r="223" spans="3:36" x14ac:dyDescent="0.25">
      <c r="E223" s="105"/>
    </row>
    <row r="224" spans="3:36" x14ac:dyDescent="0.25">
      <c r="E224" s="105"/>
    </row>
    <row r="225" spans="5:5" x14ac:dyDescent="0.25">
      <c r="E225" s="105"/>
    </row>
    <row r="226" spans="5:5" x14ac:dyDescent="0.25">
      <c r="E226" s="105"/>
    </row>
    <row r="227" spans="5:5" x14ac:dyDescent="0.25">
      <c r="E227" s="105"/>
    </row>
    <row r="228" spans="5:5" x14ac:dyDescent="0.25">
      <c r="E228" s="105"/>
    </row>
    <row r="229" spans="5:5" x14ac:dyDescent="0.25">
      <c r="E229" s="105"/>
    </row>
    <row r="230" spans="5:5" x14ac:dyDescent="0.25">
      <c r="E230" s="105"/>
    </row>
    <row r="231" spans="5:5" x14ac:dyDescent="0.25">
      <c r="E231" s="105"/>
    </row>
    <row r="232" spans="5:5" x14ac:dyDescent="0.25">
      <c r="E232" s="105"/>
    </row>
    <row r="233" spans="5:5" x14ac:dyDescent="0.25">
      <c r="E233" s="105"/>
    </row>
    <row r="234" spans="5:5" x14ac:dyDescent="0.25">
      <c r="E234" s="105"/>
    </row>
  </sheetData>
  <sheetProtection algorithmName="SHA-512" hashValue="fwhxy1SGX4SwQKKZEV5uv+h0J4K+7krb9PYueY/5yzxGhe7/ECrpFlmPHQuDxFKrBSiI4eAIXYi74P99Un+EXA==" saltValue="QYtsQPF8kBNToeFkp5YQZg==" spinCount="100000" sheet="1" objects="1" scenarios="1" selectLockedCells="1" selectUnlockedCells="1"/>
  <mergeCells count="3">
    <mergeCell ref="E5:E7"/>
    <mergeCell ref="D5:D7"/>
    <mergeCell ref="C5:C7"/>
  </mergeCells>
  <hyperlinks>
    <hyperlink ref="D2" r:id="rId1"/>
  </hyperlinks>
  <pageMargins left="0.7" right="0.7" top="0.75" bottom="0.75" header="0.3" footer="0.3"/>
  <pageSetup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Drop Down 1">
              <controlPr defaultSize="0" autoLine="0" autoPict="0">
                <anchor moveWithCells="1">
                  <from>
                    <xdr:col>2</xdr:col>
                    <xdr:colOff>9525</xdr:colOff>
                    <xdr:row>7</xdr:row>
                    <xdr:rowOff>0</xdr:rowOff>
                  </from>
                  <to>
                    <xdr:col>3</xdr:col>
                    <xdr:colOff>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Drop Down 4">
              <controlPr defaultSize="0" autoLine="0" autoPict="0">
                <anchor moveWithCells="1">
                  <from>
                    <xdr:col>4</xdr:col>
                    <xdr:colOff>0</xdr:colOff>
                    <xdr:row>7</xdr:row>
                    <xdr:rowOff>0</xdr:rowOff>
                  </from>
                  <to>
                    <xdr:col>4</xdr:col>
                    <xdr:colOff>962025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Drop Down 5">
              <controlPr defaultSize="0" autoLine="0" autoPict="0" altText="">
                <anchor moveWithCells="1">
                  <from>
                    <xdr:col>3</xdr:col>
                    <xdr:colOff>9525</xdr:colOff>
                    <xdr:row>7</xdr:row>
                    <xdr:rowOff>0</xdr:rowOff>
                  </from>
                  <to>
                    <xdr:col>4</xdr:col>
                    <xdr:colOff>0</xdr:colOff>
                    <xdr:row>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7"/>
  <sheetViews>
    <sheetView zoomScaleNormal="100" workbookViewId="0">
      <pane ySplit="4" topLeftCell="A5" activePane="bottomLeft" state="frozenSplit"/>
      <selection activeCell="D7" sqref="D7"/>
      <selection pane="bottomLeft" activeCell="M17" sqref="M17"/>
    </sheetView>
  </sheetViews>
  <sheetFormatPr defaultColWidth="9" defaultRowHeight="15" outlineLevelRow="1" x14ac:dyDescent="0.25"/>
  <cols>
    <col min="1" max="1" width="9" style="1" customWidth="1"/>
    <col min="2" max="2" width="8.28515625" style="1" customWidth="1"/>
    <col min="3" max="3" width="6.140625" style="3" customWidth="1"/>
    <col min="4" max="5" width="6.140625" style="1" customWidth="1"/>
    <col min="6" max="6" width="6.140625" style="3" customWidth="1"/>
    <col min="7" max="9" width="6.140625" style="1" customWidth="1"/>
    <col min="10" max="11" width="6.140625" style="3" customWidth="1"/>
    <col min="12" max="12" width="6.140625" style="1" customWidth="1"/>
    <col min="13" max="15" width="7.140625" style="3" customWidth="1"/>
    <col min="16" max="18" width="7.140625" style="1" customWidth="1"/>
    <col min="19" max="21" width="7.5703125" style="1" customWidth="1"/>
    <col min="22" max="16384" width="9" style="1"/>
  </cols>
  <sheetData>
    <row r="1" spans="1:25" ht="13.5" customHeight="1" x14ac:dyDescent="0.25">
      <c r="A1" s="158"/>
      <c r="B1" s="162" t="s">
        <v>34</v>
      </c>
      <c r="C1" s="140" t="s">
        <v>0</v>
      </c>
      <c r="D1" s="141"/>
      <c r="E1" s="141"/>
      <c r="F1" s="141"/>
      <c r="G1" s="141"/>
      <c r="H1" s="141"/>
      <c r="I1" s="142"/>
      <c r="M1" s="146" t="s">
        <v>2</v>
      </c>
      <c r="N1" s="147"/>
      <c r="O1" s="147"/>
      <c r="P1" s="147"/>
      <c r="Q1" s="147"/>
      <c r="R1" s="148"/>
      <c r="S1" s="71"/>
      <c r="T1" s="71"/>
      <c r="U1" s="71"/>
      <c r="V1" s="20"/>
    </row>
    <row r="2" spans="1:25" ht="13.5" customHeight="1" x14ac:dyDescent="0.25">
      <c r="A2" s="158"/>
      <c r="B2" s="163"/>
      <c r="C2" s="143"/>
      <c r="D2" s="144"/>
      <c r="E2" s="144"/>
      <c r="F2" s="144"/>
      <c r="G2" s="144"/>
      <c r="H2" s="144"/>
      <c r="I2" s="145"/>
      <c r="J2" s="37" t="s">
        <v>3</v>
      </c>
      <c r="K2" s="149" t="s">
        <v>3</v>
      </c>
      <c r="L2" s="136" t="s">
        <v>4</v>
      </c>
      <c r="M2" s="80" t="s">
        <v>5</v>
      </c>
      <c r="N2" s="70" t="s">
        <v>5</v>
      </c>
      <c r="O2" s="81" t="s">
        <v>5</v>
      </c>
      <c r="P2" s="79" t="s">
        <v>184</v>
      </c>
      <c r="Q2" s="63" t="s">
        <v>184</v>
      </c>
      <c r="R2" s="82" t="s">
        <v>184</v>
      </c>
      <c r="S2" s="150" t="s">
        <v>368</v>
      </c>
      <c r="T2" s="150" t="s">
        <v>369</v>
      </c>
      <c r="U2" s="150" t="s">
        <v>370</v>
      </c>
      <c r="V2" s="136" t="s">
        <v>371</v>
      </c>
      <c r="W2" s="136" t="s">
        <v>372</v>
      </c>
      <c r="X2" s="136" t="s">
        <v>373</v>
      </c>
    </row>
    <row r="3" spans="1:25" ht="13.5" customHeight="1" x14ac:dyDescent="0.25">
      <c r="A3" s="158"/>
      <c r="B3" s="164"/>
      <c r="C3" s="35" t="s">
        <v>9</v>
      </c>
      <c r="D3" s="36" t="s">
        <v>10</v>
      </c>
      <c r="E3" s="36" t="s">
        <v>11</v>
      </c>
      <c r="F3" s="35" t="s">
        <v>12</v>
      </c>
      <c r="G3" s="36" t="s">
        <v>13</v>
      </c>
      <c r="H3" s="36" t="s">
        <v>183</v>
      </c>
      <c r="I3" s="36" t="s">
        <v>14</v>
      </c>
      <c r="J3" s="22" t="s">
        <v>16</v>
      </c>
      <c r="K3" s="149"/>
      <c r="L3" s="136"/>
      <c r="M3" s="35" t="s">
        <v>24</v>
      </c>
      <c r="N3" s="35" t="s">
        <v>6</v>
      </c>
      <c r="O3" s="35" t="s">
        <v>7</v>
      </c>
      <c r="P3" s="36" t="s">
        <v>159</v>
      </c>
      <c r="Q3" s="36" t="s">
        <v>160</v>
      </c>
      <c r="R3" s="36" t="s">
        <v>161</v>
      </c>
      <c r="S3" s="151"/>
      <c r="T3" s="151"/>
      <c r="U3" s="151"/>
      <c r="V3" s="137"/>
      <c r="W3" s="137"/>
      <c r="X3" s="137"/>
      <c r="Y3" s="30"/>
    </row>
    <row r="4" spans="1:25" s="51" customFormat="1" ht="13.5" customHeight="1" thickBot="1" x14ac:dyDescent="0.3">
      <c r="A4" s="159"/>
      <c r="B4" s="165"/>
      <c r="C4" s="53" t="s">
        <v>86</v>
      </c>
      <c r="D4" s="52" t="s">
        <v>86</v>
      </c>
      <c r="E4" s="52" t="s">
        <v>86</v>
      </c>
      <c r="F4" s="53" t="s">
        <v>86</v>
      </c>
      <c r="G4" s="52" t="s">
        <v>86</v>
      </c>
      <c r="H4" s="52" t="s">
        <v>86</v>
      </c>
      <c r="I4" s="52" t="s">
        <v>86</v>
      </c>
      <c r="J4" s="54" t="s">
        <v>365</v>
      </c>
      <c r="K4" s="53" t="s">
        <v>364</v>
      </c>
      <c r="L4" s="52" t="s">
        <v>155</v>
      </c>
      <c r="M4" s="53" t="s">
        <v>362</v>
      </c>
      <c r="N4" s="53" t="s">
        <v>25</v>
      </c>
      <c r="O4" s="53" t="s">
        <v>8</v>
      </c>
      <c r="P4" s="52" t="s">
        <v>362</v>
      </c>
      <c r="Q4" s="52" t="s">
        <v>25</v>
      </c>
      <c r="R4" s="52" t="s">
        <v>8</v>
      </c>
      <c r="S4" s="57" t="s">
        <v>8</v>
      </c>
      <c r="T4" s="57" t="s">
        <v>8</v>
      </c>
      <c r="U4" s="57" t="s">
        <v>8</v>
      </c>
      <c r="V4" s="52" t="s">
        <v>86</v>
      </c>
      <c r="W4" s="52" t="s">
        <v>86</v>
      </c>
      <c r="X4" s="52" t="s">
        <v>86</v>
      </c>
    </row>
    <row r="5" spans="1:25" hidden="1" outlineLevel="1" x14ac:dyDescent="0.25">
      <c r="A5" s="160" t="s">
        <v>27</v>
      </c>
      <c r="B5" s="39" t="s">
        <v>15</v>
      </c>
      <c r="C5" s="15">
        <v>30</v>
      </c>
      <c r="D5" s="32">
        <v>15</v>
      </c>
      <c r="E5" s="32">
        <v>4</v>
      </c>
      <c r="F5" s="15">
        <v>4.5</v>
      </c>
      <c r="G5" s="32">
        <v>2</v>
      </c>
      <c r="H5" s="32">
        <v>9</v>
      </c>
      <c r="I5" s="32">
        <v>12</v>
      </c>
      <c r="J5" s="22">
        <v>1.02</v>
      </c>
      <c r="K5" s="15">
        <v>2.21</v>
      </c>
      <c r="L5" s="32">
        <v>1.74</v>
      </c>
      <c r="M5" s="15">
        <v>2.5299999999999998</v>
      </c>
      <c r="N5" s="15">
        <v>1.69</v>
      </c>
      <c r="O5" s="15">
        <v>1.07</v>
      </c>
      <c r="P5" s="32">
        <v>0.38</v>
      </c>
      <c r="Q5" s="32">
        <v>0.39</v>
      </c>
      <c r="R5" s="32">
        <v>0.42</v>
      </c>
      <c r="S5" s="39">
        <v>0.52</v>
      </c>
      <c r="T5" s="39">
        <v>0.74</v>
      </c>
      <c r="U5" s="56" t="s">
        <v>17</v>
      </c>
      <c r="X5" s="72"/>
      <c r="Y5" s="72"/>
    </row>
    <row r="6" spans="1:25" hidden="1" outlineLevel="1" x14ac:dyDescent="0.25">
      <c r="A6" s="161"/>
      <c r="B6" s="10">
        <v>30</v>
      </c>
      <c r="C6" s="8">
        <v>30</v>
      </c>
      <c r="D6" s="10">
        <v>33</v>
      </c>
      <c r="E6" s="10">
        <v>5</v>
      </c>
      <c r="F6" s="8">
        <v>7</v>
      </c>
      <c r="G6" s="10">
        <v>3.5</v>
      </c>
      <c r="H6" s="10">
        <v>14.5</v>
      </c>
      <c r="I6" s="10">
        <v>1</v>
      </c>
      <c r="J6" s="10">
        <v>1.1499999999999999</v>
      </c>
      <c r="K6" s="8">
        <v>5.44</v>
      </c>
      <c r="L6" s="10">
        <v>4.2699999999999996</v>
      </c>
      <c r="M6" s="8">
        <v>6.39</v>
      </c>
      <c r="N6" s="8">
        <v>4.26</v>
      </c>
      <c r="O6" s="8">
        <v>1.08</v>
      </c>
      <c r="P6" s="10">
        <v>5.33</v>
      </c>
      <c r="Q6" s="10">
        <v>2.68</v>
      </c>
      <c r="R6" s="10">
        <v>0.99</v>
      </c>
      <c r="S6" s="10">
        <v>1.31</v>
      </c>
      <c r="T6" s="10">
        <v>2.2200000000000002</v>
      </c>
      <c r="U6" s="23" t="s">
        <v>17</v>
      </c>
      <c r="X6" s="72"/>
      <c r="Y6" s="72"/>
    </row>
    <row r="7" spans="1:25" hidden="1" outlineLevel="1" x14ac:dyDescent="0.25">
      <c r="A7" s="161"/>
      <c r="B7" s="9" t="s">
        <v>18</v>
      </c>
      <c r="C7" s="8">
        <v>40</v>
      </c>
      <c r="D7" s="9">
        <v>20</v>
      </c>
      <c r="E7" s="9">
        <v>5</v>
      </c>
      <c r="F7" s="8">
        <v>5.5</v>
      </c>
      <c r="G7" s="9">
        <v>2.5</v>
      </c>
      <c r="H7" s="9">
        <v>11</v>
      </c>
      <c r="I7" s="9">
        <v>18</v>
      </c>
      <c r="J7" s="5">
        <v>1.72</v>
      </c>
      <c r="K7" s="8">
        <v>3.66</v>
      </c>
      <c r="L7" s="9">
        <v>2.87</v>
      </c>
      <c r="M7" s="8">
        <v>7.58</v>
      </c>
      <c r="N7" s="8">
        <v>3.79</v>
      </c>
      <c r="O7" s="8">
        <v>1.44</v>
      </c>
      <c r="P7" s="9">
        <v>1.1399999999999999</v>
      </c>
      <c r="Q7" s="9">
        <v>0.86</v>
      </c>
      <c r="R7" s="9">
        <v>0.56000000000000005</v>
      </c>
      <c r="S7" s="9">
        <v>0.67</v>
      </c>
      <c r="T7" s="9">
        <v>1.01</v>
      </c>
      <c r="U7" s="24" t="s">
        <v>17</v>
      </c>
      <c r="X7" s="72"/>
      <c r="Y7" s="72"/>
    </row>
    <row r="8" spans="1:25" hidden="1" outlineLevel="1" x14ac:dyDescent="0.25">
      <c r="A8" s="161"/>
      <c r="B8" s="10">
        <v>40</v>
      </c>
      <c r="C8" s="8">
        <v>40</v>
      </c>
      <c r="D8" s="10">
        <v>35</v>
      </c>
      <c r="E8" s="10">
        <v>5</v>
      </c>
      <c r="F8" s="8">
        <v>7</v>
      </c>
      <c r="G8" s="10">
        <v>3.5</v>
      </c>
      <c r="H8" s="10">
        <v>14.5</v>
      </c>
      <c r="I8" s="10">
        <v>11</v>
      </c>
      <c r="J8" s="10">
        <v>1.65</v>
      </c>
      <c r="K8" s="8">
        <v>6.21</v>
      </c>
      <c r="L8" s="10">
        <v>4.87</v>
      </c>
      <c r="M8" s="8">
        <v>14.1</v>
      </c>
      <c r="N8" s="8">
        <v>7.05</v>
      </c>
      <c r="O8" s="8">
        <v>1.5</v>
      </c>
      <c r="P8" s="10">
        <v>6.68</v>
      </c>
      <c r="Q8" s="10">
        <v>3.08</v>
      </c>
      <c r="R8" s="10">
        <v>1.04</v>
      </c>
      <c r="S8" s="10">
        <v>1.33</v>
      </c>
      <c r="T8" s="10">
        <v>2.3199999999999998</v>
      </c>
      <c r="U8" s="23" t="s">
        <v>17</v>
      </c>
      <c r="X8" s="72"/>
      <c r="Y8" s="72"/>
    </row>
    <row r="9" spans="1:25" hidden="1" outlineLevel="1" x14ac:dyDescent="0.25">
      <c r="A9" s="161"/>
      <c r="B9" s="9" t="s">
        <v>19</v>
      </c>
      <c r="C9" s="8">
        <v>50</v>
      </c>
      <c r="D9" s="9">
        <v>25</v>
      </c>
      <c r="E9" s="9">
        <v>5</v>
      </c>
      <c r="F9" s="8">
        <v>6</v>
      </c>
      <c r="G9" s="9">
        <v>3</v>
      </c>
      <c r="H9" s="9">
        <v>12.5</v>
      </c>
      <c r="I9" s="9">
        <v>25</v>
      </c>
      <c r="J9" s="5">
        <v>2.2000000000000002</v>
      </c>
      <c r="K9" s="8">
        <v>4.92</v>
      </c>
      <c r="L9" s="9">
        <v>3.86</v>
      </c>
      <c r="M9" s="8">
        <v>16.8</v>
      </c>
      <c r="N9" s="8">
        <v>6.73</v>
      </c>
      <c r="O9" s="8">
        <v>1.85</v>
      </c>
      <c r="P9" s="9">
        <v>2.4900000000000002</v>
      </c>
      <c r="Q9" s="9">
        <v>1.48</v>
      </c>
      <c r="R9" s="9">
        <v>0.71</v>
      </c>
      <c r="S9" s="9">
        <v>0.81</v>
      </c>
      <c r="T9" s="9">
        <v>1.34</v>
      </c>
      <c r="U9" s="24" t="s">
        <v>17</v>
      </c>
      <c r="X9" s="72"/>
      <c r="Y9" s="72"/>
    </row>
    <row r="10" spans="1:25" hidden="1" outlineLevel="1" x14ac:dyDescent="0.25">
      <c r="A10" s="161"/>
      <c r="B10" s="10">
        <v>50</v>
      </c>
      <c r="C10" s="8">
        <v>50</v>
      </c>
      <c r="D10" s="10">
        <v>38</v>
      </c>
      <c r="E10" s="10">
        <v>5</v>
      </c>
      <c r="F10" s="8">
        <v>7</v>
      </c>
      <c r="G10" s="10">
        <v>3.5</v>
      </c>
      <c r="H10" s="10">
        <v>15</v>
      </c>
      <c r="I10" s="10">
        <v>20</v>
      </c>
      <c r="J10" s="10">
        <v>2.15</v>
      </c>
      <c r="K10" s="8">
        <v>7.12</v>
      </c>
      <c r="L10" s="10">
        <v>5.59</v>
      </c>
      <c r="M10" s="8">
        <v>26.4</v>
      </c>
      <c r="N10" s="8">
        <v>10.6</v>
      </c>
      <c r="O10" s="8">
        <v>1.92</v>
      </c>
      <c r="P10" s="10">
        <v>9.1199999999999992</v>
      </c>
      <c r="Q10" s="10">
        <v>3.75</v>
      </c>
      <c r="R10" s="10">
        <v>1.1299999999999999</v>
      </c>
      <c r="S10" s="10">
        <v>1.37</v>
      </c>
      <c r="T10" s="10">
        <v>2.4700000000000002</v>
      </c>
      <c r="U10" s="23" t="s">
        <v>17</v>
      </c>
      <c r="X10" s="72"/>
      <c r="Y10" s="72"/>
    </row>
    <row r="11" spans="1:25" hidden="1" outlineLevel="1" x14ac:dyDescent="0.25">
      <c r="A11" s="161"/>
      <c r="B11" s="9">
        <v>60</v>
      </c>
      <c r="C11" s="8">
        <v>60</v>
      </c>
      <c r="D11" s="9">
        <v>30</v>
      </c>
      <c r="E11" s="9">
        <v>6</v>
      </c>
      <c r="F11" s="8">
        <v>6</v>
      </c>
      <c r="G11" s="9">
        <v>3</v>
      </c>
      <c r="H11" s="9">
        <v>12.5</v>
      </c>
      <c r="I11" s="5">
        <v>35</v>
      </c>
      <c r="J11" s="5">
        <v>3.24</v>
      </c>
      <c r="K11" s="8">
        <v>6.46</v>
      </c>
      <c r="L11" s="9">
        <v>5.07</v>
      </c>
      <c r="M11" s="8">
        <v>31.6</v>
      </c>
      <c r="N11" s="8">
        <v>10.5</v>
      </c>
      <c r="O11" s="8">
        <v>2.21</v>
      </c>
      <c r="P11" s="9">
        <v>4.51</v>
      </c>
      <c r="Q11" s="9">
        <v>2.16</v>
      </c>
      <c r="R11" s="9">
        <v>0.84</v>
      </c>
      <c r="S11" s="9">
        <v>0.91</v>
      </c>
      <c r="T11" s="9">
        <v>1.5</v>
      </c>
      <c r="U11" s="24" t="s">
        <v>17</v>
      </c>
      <c r="X11" s="72"/>
      <c r="Y11" s="72"/>
    </row>
    <row r="12" spans="1:25" hidden="1" outlineLevel="1" x14ac:dyDescent="0.25">
      <c r="A12" s="161"/>
      <c r="B12" s="10">
        <v>65</v>
      </c>
      <c r="C12" s="8">
        <v>65</v>
      </c>
      <c r="D12" s="10">
        <v>42</v>
      </c>
      <c r="E12" s="10">
        <v>5.5</v>
      </c>
      <c r="F12" s="8">
        <v>7.5</v>
      </c>
      <c r="G12" s="10">
        <v>4</v>
      </c>
      <c r="H12" s="10">
        <v>16</v>
      </c>
      <c r="I12" s="10">
        <v>33</v>
      </c>
      <c r="J12" s="10">
        <v>3.16</v>
      </c>
      <c r="K12" s="8">
        <v>9.0299999999999994</v>
      </c>
      <c r="L12" s="10">
        <v>7.09</v>
      </c>
      <c r="M12" s="8">
        <v>57.5</v>
      </c>
      <c r="N12" s="8">
        <v>17.7</v>
      </c>
      <c r="O12" s="8">
        <v>2.52</v>
      </c>
      <c r="P12" s="10">
        <v>14.1</v>
      </c>
      <c r="Q12" s="10">
        <v>5.07</v>
      </c>
      <c r="R12" s="10">
        <v>1.25</v>
      </c>
      <c r="S12" s="10">
        <v>1.42</v>
      </c>
      <c r="T12" s="10">
        <v>2.6</v>
      </c>
      <c r="U12" s="23" t="s">
        <v>17</v>
      </c>
      <c r="X12" s="72"/>
      <c r="Y12" s="72"/>
    </row>
    <row r="13" spans="1:25" hidden="1" outlineLevel="1" x14ac:dyDescent="0.25">
      <c r="A13" s="161"/>
      <c r="B13" s="9">
        <v>80</v>
      </c>
      <c r="C13" s="8">
        <v>80</v>
      </c>
      <c r="D13" s="9">
        <v>45</v>
      </c>
      <c r="E13" s="9">
        <v>6</v>
      </c>
      <c r="F13" s="8">
        <v>8</v>
      </c>
      <c r="G13" s="9">
        <v>4</v>
      </c>
      <c r="H13" s="9">
        <v>16.5</v>
      </c>
      <c r="I13" s="9">
        <v>47</v>
      </c>
      <c r="J13" s="5">
        <v>4.32</v>
      </c>
      <c r="K13" s="8">
        <v>11</v>
      </c>
      <c r="L13" s="9">
        <v>8.64</v>
      </c>
      <c r="M13" s="8">
        <v>106</v>
      </c>
      <c r="N13" s="8">
        <v>26.5</v>
      </c>
      <c r="O13" s="8">
        <v>3.1</v>
      </c>
      <c r="P13" s="9">
        <v>19.399999999999999</v>
      </c>
      <c r="Q13" s="9">
        <v>6.36</v>
      </c>
      <c r="R13" s="9">
        <v>1.33</v>
      </c>
      <c r="S13" s="9">
        <v>1.45</v>
      </c>
      <c r="T13" s="9">
        <v>2.67</v>
      </c>
      <c r="U13" s="24">
        <v>6.65</v>
      </c>
      <c r="X13" s="72"/>
      <c r="Y13" s="72"/>
    </row>
    <row r="14" spans="1:25" hidden="1" outlineLevel="1" x14ac:dyDescent="0.25">
      <c r="A14" s="161"/>
      <c r="B14" s="10">
        <v>100</v>
      </c>
      <c r="C14" s="8">
        <v>100</v>
      </c>
      <c r="D14" s="10">
        <v>50</v>
      </c>
      <c r="E14" s="10">
        <v>6</v>
      </c>
      <c r="F14" s="8">
        <v>8.5</v>
      </c>
      <c r="G14" s="10">
        <v>4.5</v>
      </c>
      <c r="H14" s="10">
        <v>18</v>
      </c>
      <c r="I14" s="10">
        <v>64</v>
      </c>
      <c r="J14" s="10">
        <v>5.49</v>
      </c>
      <c r="K14" s="8">
        <v>13.5</v>
      </c>
      <c r="L14" s="10">
        <v>10.6</v>
      </c>
      <c r="M14" s="8">
        <v>206</v>
      </c>
      <c r="N14" s="8">
        <v>41.2</v>
      </c>
      <c r="O14" s="8">
        <v>3.91</v>
      </c>
      <c r="P14" s="10">
        <v>29.3</v>
      </c>
      <c r="Q14" s="10">
        <v>8.49</v>
      </c>
      <c r="R14" s="10">
        <v>1.47</v>
      </c>
      <c r="S14" s="10">
        <v>1.55</v>
      </c>
      <c r="T14" s="10">
        <v>2.93</v>
      </c>
      <c r="U14" s="23">
        <v>8.42</v>
      </c>
      <c r="X14" s="72"/>
      <c r="Y14" s="72"/>
    </row>
    <row r="15" spans="1:25" hidden="1" outlineLevel="1" x14ac:dyDescent="0.25">
      <c r="A15" s="161"/>
      <c r="B15" s="5">
        <v>120</v>
      </c>
      <c r="C15" s="8">
        <v>120</v>
      </c>
      <c r="D15" s="9">
        <v>55</v>
      </c>
      <c r="E15" s="9">
        <v>7</v>
      </c>
      <c r="F15" s="8">
        <v>9</v>
      </c>
      <c r="G15" s="9">
        <v>4.5</v>
      </c>
      <c r="H15" s="9">
        <v>19</v>
      </c>
      <c r="I15" s="9">
        <v>82</v>
      </c>
      <c r="J15" s="5">
        <v>7.77</v>
      </c>
      <c r="K15" s="8">
        <v>17</v>
      </c>
      <c r="L15" s="9">
        <v>13.4</v>
      </c>
      <c r="M15" s="8">
        <v>364</v>
      </c>
      <c r="N15" s="8">
        <v>60.7</v>
      </c>
      <c r="O15" s="8">
        <v>4.62</v>
      </c>
      <c r="P15" s="9">
        <v>43.2</v>
      </c>
      <c r="Q15" s="9">
        <v>11.1</v>
      </c>
      <c r="R15" s="9">
        <v>1.59</v>
      </c>
      <c r="S15" s="9">
        <v>1.6</v>
      </c>
      <c r="T15" s="9">
        <v>3.03</v>
      </c>
      <c r="U15" s="24">
        <v>10</v>
      </c>
      <c r="X15" s="72"/>
      <c r="Y15" s="72"/>
    </row>
    <row r="16" spans="1:25" hidden="1" outlineLevel="1" x14ac:dyDescent="0.25">
      <c r="A16" s="161"/>
      <c r="B16" s="10">
        <v>140</v>
      </c>
      <c r="C16" s="8">
        <v>140</v>
      </c>
      <c r="D16" s="10">
        <v>60</v>
      </c>
      <c r="E16" s="10">
        <v>7</v>
      </c>
      <c r="F16" s="8">
        <v>10</v>
      </c>
      <c r="G16" s="10">
        <v>5</v>
      </c>
      <c r="H16" s="10">
        <v>21.5</v>
      </c>
      <c r="I16" s="10">
        <v>97</v>
      </c>
      <c r="J16" s="10">
        <v>9.1</v>
      </c>
      <c r="K16" s="8">
        <v>20.399999999999999</v>
      </c>
      <c r="L16" s="10">
        <v>16</v>
      </c>
      <c r="M16" s="8">
        <v>605</v>
      </c>
      <c r="N16" s="8">
        <v>86.4</v>
      </c>
      <c r="O16" s="8">
        <v>5.45</v>
      </c>
      <c r="P16" s="10">
        <v>62.7</v>
      </c>
      <c r="Q16" s="10">
        <v>14.8</v>
      </c>
      <c r="R16" s="10">
        <v>1.75</v>
      </c>
      <c r="S16" s="10">
        <v>1.75</v>
      </c>
      <c r="T16" s="10">
        <v>3.37</v>
      </c>
      <c r="U16" s="23">
        <v>11.8</v>
      </c>
      <c r="X16" s="72"/>
      <c r="Y16" s="72"/>
    </row>
    <row r="17" spans="1:25" hidden="1" outlineLevel="1" x14ac:dyDescent="0.25">
      <c r="A17" s="161"/>
      <c r="B17" s="5">
        <v>160</v>
      </c>
      <c r="C17" s="8">
        <v>160</v>
      </c>
      <c r="D17" s="9">
        <v>65</v>
      </c>
      <c r="E17" s="9">
        <v>7.5</v>
      </c>
      <c r="F17" s="8">
        <v>10.5</v>
      </c>
      <c r="G17" s="9">
        <v>5.5</v>
      </c>
      <c r="H17" s="9">
        <v>22</v>
      </c>
      <c r="I17" s="9">
        <v>116</v>
      </c>
      <c r="J17" s="5">
        <v>11.2</v>
      </c>
      <c r="K17" s="8">
        <v>24</v>
      </c>
      <c r="L17" s="9">
        <v>18.8</v>
      </c>
      <c r="M17" s="8">
        <v>925</v>
      </c>
      <c r="N17" s="8">
        <v>116</v>
      </c>
      <c r="O17" s="8">
        <v>6.21</v>
      </c>
      <c r="P17" s="9">
        <v>85.3</v>
      </c>
      <c r="Q17" s="9">
        <v>18.3</v>
      </c>
      <c r="R17" s="9">
        <v>1.89</v>
      </c>
      <c r="S17" s="9">
        <v>1.84</v>
      </c>
      <c r="T17" s="9">
        <v>3.56</v>
      </c>
      <c r="U17" s="24">
        <v>13.3</v>
      </c>
      <c r="X17" s="72"/>
      <c r="Y17" s="72"/>
    </row>
    <row r="18" spans="1:25" hidden="1" outlineLevel="1" x14ac:dyDescent="0.25">
      <c r="A18" s="161"/>
      <c r="B18" s="10">
        <v>180</v>
      </c>
      <c r="C18" s="8">
        <v>180</v>
      </c>
      <c r="D18" s="10">
        <v>70</v>
      </c>
      <c r="E18" s="10">
        <v>8</v>
      </c>
      <c r="F18" s="8">
        <v>11</v>
      </c>
      <c r="G18" s="10">
        <v>5.5</v>
      </c>
      <c r="H18" s="10">
        <v>23.5</v>
      </c>
      <c r="I18" s="10">
        <v>133</v>
      </c>
      <c r="J18" s="10">
        <v>13.5</v>
      </c>
      <c r="K18" s="8">
        <v>28</v>
      </c>
      <c r="L18" s="10">
        <v>22</v>
      </c>
      <c r="M18" s="8">
        <v>1350</v>
      </c>
      <c r="N18" s="8">
        <v>150</v>
      </c>
      <c r="O18" s="8">
        <v>6.95</v>
      </c>
      <c r="P18" s="10">
        <v>114</v>
      </c>
      <c r="Q18" s="10">
        <v>22.4</v>
      </c>
      <c r="R18" s="10">
        <v>2.02</v>
      </c>
      <c r="S18" s="10">
        <v>1.92</v>
      </c>
      <c r="T18" s="10">
        <v>3.75</v>
      </c>
      <c r="U18" s="23">
        <v>15.1</v>
      </c>
      <c r="X18" s="72"/>
      <c r="Y18" s="72"/>
    </row>
    <row r="19" spans="1:25" hidden="1" outlineLevel="1" x14ac:dyDescent="0.25">
      <c r="A19" s="161"/>
      <c r="B19" s="5">
        <v>200</v>
      </c>
      <c r="C19" s="8">
        <v>200</v>
      </c>
      <c r="D19" s="9">
        <v>75</v>
      </c>
      <c r="E19" s="9">
        <v>8.5</v>
      </c>
      <c r="F19" s="8">
        <v>11.5</v>
      </c>
      <c r="G19" s="9">
        <v>6</v>
      </c>
      <c r="H19" s="9">
        <v>24.5</v>
      </c>
      <c r="I19" s="9">
        <v>151</v>
      </c>
      <c r="J19" s="5">
        <v>16</v>
      </c>
      <c r="K19" s="8">
        <v>32.200000000000003</v>
      </c>
      <c r="L19" s="9">
        <v>25.3</v>
      </c>
      <c r="M19" s="8">
        <v>1910</v>
      </c>
      <c r="N19" s="8">
        <v>191</v>
      </c>
      <c r="O19" s="8">
        <v>7.7</v>
      </c>
      <c r="P19" s="9">
        <v>148</v>
      </c>
      <c r="Q19" s="9">
        <v>27</v>
      </c>
      <c r="R19" s="9">
        <v>2.14</v>
      </c>
      <c r="S19" s="9">
        <v>2.0099999999999998</v>
      </c>
      <c r="T19" s="9">
        <v>3.94</v>
      </c>
      <c r="U19" s="24">
        <v>16.8</v>
      </c>
      <c r="X19" s="72"/>
      <c r="Y19" s="72"/>
    </row>
    <row r="20" spans="1:25" hidden="1" outlineLevel="1" x14ac:dyDescent="0.25">
      <c r="A20" s="161"/>
      <c r="B20" s="10">
        <v>220</v>
      </c>
      <c r="C20" s="8">
        <v>220</v>
      </c>
      <c r="D20" s="10">
        <v>80</v>
      </c>
      <c r="E20" s="10">
        <v>9</v>
      </c>
      <c r="F20" s="8">
        <v>12.5</v>
      </c>
      <c r="G20" s="10">
        <v>6.5</v>
      </c>
      <c r="H20" s="10">
        <v>27</v>
      </c>
      <c r="I20" s="10">
        <v>166</v>
      </c>
      <c r="J20" s="10">
        <v>18.7</v>
      </c>
      <c r="K20" s="8">
        <v>37.4</v>
      </c>
      <c r="L20" s="10">
        <v>29.4</v>
      </c>
      <c r="M20" s="8">
        <v>2690</v>
      </c>
      <c r="N20" s="8">
        <v>245</v>
      </c>
      <c r="O20" s="8">
        <v>8.48</v>
      </c>
      <c r="P20" s="10">
        <v>197</v>
      </c>
      <c r="Q20" s="10">
        <v>33.6</v>
      </c>
      <c r="R20" s="10">
        <v>2.2999999999999998</v>
      </c>
      <c r="S20" s="10">
        <v>2.14</v>
      </c>
      <c r="T20" s="10">
        <v>4.2</v>
      </c>
      <c r="U20" s="23">
        <v>18.5</v>
      </c>
      <c r="X20" s="72"/>
      <c r="Y20" s="72"/>
    </row>
    <row r="21" spans="1:25" hidden="1" outlineLevel="1" x14ac:dyDescent="0.25">
      <c r="A21" s="161"/>
      <c r="B21" s="5">
        <v>240</v>
      </c>
      <c r="C21" s="8">
        <v>240</v>
      </c>
      <c r="D21" s="9">
        <v>85</v>
      </c>
      <c r="E21" s="9">
        <v>9.5</v>
      </c>
      <c r="F21" s="8">
        <v>13</v>
      </c>
      <c r="G21" s="9">
        <v>6.5</v>
      </c>
      <c r="H21" s="9">
        <v>27.5</v>
      </c>
      <c r="I21" s="9">
        <v>185</v>
      </c>
      <c r="J21" s="5">
        <v>21.6</v>
      </c>
      <c r="K21" s="8">
        <v>42.3</v>
      </c>
      <c r="L21" s="9">
        <v>33.200000000000003</v>
      </c>
      <c r="M21" s="8">
        <v>3600</v>
      </c>
      <c r="N21" s="8">
        <v>300</v>
      </c>
      <c r="O21" s="8">
        <v>9.2200000000000006</v>
      </c>
      <c r="P21" s="9">
        <v>248</v>
      </c>
      <c r="Q21" s="9">
        <v>39.6</v>
      </c>
      <c r="R21" s="9">
        <v>2.42</v>
      </c>
      <c r="S21" s="9">
        <v>2.23</v>
      </c>
      <c r="T21" s="9">
        <v>4.3899999999999997</v>
      </c>
      <c r="U21" s="24">
        <v>20.100000000000001</v>
      </c>
      <c r="X21" s="72"/>
      <c r="Y21" s="72"/>
    </row>
    <row r="22" spans="1:25" hidden="1" outlineLevel="1" x14ac:dyDescent="0.25">
      <c r="A22" s="161"/>
      <c r="B22" s="10">
        <v>260</v>
      </c>
      <c r="C22" s="8">
        <v>260</v>
      </c>
      <c r="D22" s="10">
        <v>90</v>
      </c>
      <c r="E22" s="10">
        <v>10</v>
      </c>
      <c r="F22" s="8">
        <v>14</v>
      </c>
      <c r="G22" s="10">
        <v>7</v>
      </c>
      <c r="H22" s="10">
        <v>29.5</v>
      </c>
      <c r="I22" s="10">
        <v>201</v>
      </c>
      <c r="J22" s="10">
        <v>24.6</v>
      </c>
      <c r="K22" s="8">
        <v>48.3</v>
      </c>
      <c r="L22" s="10">
        <v>37.9</v>
      </c>
      <c r="M22" s="8">
        <v>4820</v>
      </c>
      <c r="N22" s="8">
        <v>371</v>
      </c>
      <c r="O22" s="8">
        <v>9.99</v>
      </c>
      <c r="P22" s="10">
        <v>317</v>
      </c>
      <c r="Q22" s="10">
        <v>47.7</v>
      </c>
      <c r="R22" s="10">
        <v>2.56</v>
      </c>
      <c r="S22" s="10">
        <v>2.36</v>
      </c>
      <c r="T22" s="10">
        <v>4.66</v>
      </c>
      <c r="U22" s="23">
        <v>21.8</v>
      </c>
      <c r="X22" s="72"/>
      <c r="Y22" s="72"/>
    </row>
    <row r="23" spans="1:25" hidden="1" outlineLevel="1" x14ac:dyDescent="0.25">
      <c r="A23" s="161"/>
      <c r="B23" s="5">
        <v>280</v>
      </c>
      <c r="C23" s="8">
        <v>280</v>
      </c>
      <c r="D23" s="9">
        <v>95</v>
      </c>
      <c r="E23" s="9">
        <v>10</v>
      </c>
      <c r="F23" s="8">
        <v>15</v>
      </c>
      <c r="G23" s="9">
        <v>7.5</v>
      </c>
      <c r="H23" s="9">
        <v>32</v>
      </c>
      <c r="I23" s="9">
        <v>216</v>
      </c>
      <c r="J23" s="5">
        <v>26.5</v>
      </c>
      <c r="K23" s="8">
        <v>53.3</v>
      </c>
      <c r="L23" s="9">
        <v>41.8</v>
      </c>
      <c r="M23" s="8">
        <v>6280</v>
      </c>
      <c r="N23" s="8">
        <v>448</v>
      </c>
      <c r="O23" s="8">
        <v>10.9</v>
      </c>
      <c r="P23" s="9">
        <v>399</v>
      </c>
      <c r="Q23" s="9">
        <v>57.2</v>
      </c>
      <c r="R23" s="9">
        <v>2.74</v>
      </c>
      <c r="S23" s="9">
        <v>2.5299999999999998</v>
      </c>
      <c r="T23" s="9">
        <v>5.0199999999999996</v>
      </c>
      <c r="U23" s="24">
        <v>23.6</v>
      </c>
      <c r="X23" s="72"/>
      <c r="Y23" s="72"/>
    </row>
    <row r="24" spans="1:25" hidden="1" outlineLevel="1" x14ac:dyDescent="0.25">
      <c r="A24" s="161"/>
      <c r="B24" s="10">
        <v>300</v>
      </c>
      <c r="C24" s="8">
        <v>300</v>
      </c>
      <c r="D24" s="10">
        <v>100</v>
      </c>
      <c r="E24" s="10">
        <v>10</v>
      </c>
      <c r="F24" s="8">
        <v>16</v>
      </c>
      <c r="G24" s="10">
        <v>8</v>
      </c>
      <c r="H24" s="10">
        <v>34</v>
      </c>
      <c r="I24" s="10">
        <v>232</v>
      </c>
      <c r="J24" s="10">
        <v>28.4</v>
      </c>
      <c r="K24" s="8">
        <v>58.8</v>
      </c>
      <c r="L24" s="10">
        <v>46.2</v>
      </c>
      <c r="M24" s="8">
        <v>8030</v>
      </c>
      <c r="N24" s="8">
        <v>535</v>
      </c>
      <c r="O24" s="8">
        <v>11.7</v>
      </c>
      <c r="P24" s="10">
        <v>495</v>
      </c>
      <c r="Q24" s="10">
        <v>67.8</v>
      </c>
      <c r="R24" s="10">
        <v>2.9</v>
      </c>
      <c r="S24" s="10">
        <v>2.7</v>
      </c>
      <c r="T24" s="10">
        <v>5.41</v>
      </c>
      <c r="U24" s="23">
        <v>25.4</v>
      </c>
      <c r="X24" s="72"/>
      <c r="Y24" s="72"/>
    </row>
    <row r="25" spans="1:25" hidden="1" outlineLevel="1" x14ac:dyDescent="0.25">
      <c r="A25" s="161"/>
      <c r="B25" s="5">
        <v>320</v>
      </c>
      <c r="C25" s="8">
        <v>320</v>
      </c>
      <c r="D25" s="9">
        <v>100</v>
      </c>
      <c r="E25" s="9">
        <v>14</v>
      </c>
      <c r="F25" s="8">
        <v>17.5</v>
      </c>
      <c r="G25" s="9">
        <v>8.75</v>
      </c>
      <c r="H25" s="9">
        <v>36.5</v>
      </c>
      <c r="I25" s="9">
        <v>247</v>
      </c>
      <c r="J25" s="5">
        <v>42.3</v>
      </c>
      <c r="K25" s="8">
        <v>75.8</v>
      </c>
      <c r="L25" s="9">
        <v>59.5</v>
      </c>
      <c r="M25" s="8">
        <v>10870</v>
      </c>
      <c r="N25" s="8">
        <v>679</v>
      </c>
      <c r="O25" s="8">
        <v>12.1</v>
      </c>
      <c r="P25" s="9">
        <v>597</v>
      </c>
      <c r="Q25" s="9">
        <v>80.599999999999994</v>
      </c>
      <c r="R25" s="9">
        <v>2.81</v>
      </c>
      <c r="S25" s="9">
        <v>2.6</v>
      </c>
      <c r="T25" s="9">
        <v>4.82</v>
      </c>
      <c r="U25" s="24">
        <v>26.3</v>
      </c>
      <c r="X25" s="72"/>
      <c r="Y25" s="72"/>
    </row>
    <row r="26" spans="1:25" hidden="1" outlineLevel="1" x14ac:dyDescent="0.25">
      <c r="A26" s="161"/>
      <c r="B26" s="10">
        <v>350</v>
      </c>
      <c r="C26" s="8">
        <v>350</v>
      </c>
      <c r="D26" s="10">
        <v>100</v>
      </c>
      <c r="E26" s="10">
        <v>14</v>
      </c>
      <c r="F26" s="8">
        <v>16</v>
      </c>
      <c r="G26" s="10">
        <v>8</v>
      </c>
      <c r="H26" s="10">
        <v>33.5</v>
      </c>
      <c r="I26" s="10">
        <v>283</v>
      </c>
      <c r="J26" s="10">
        <v>46.8</v>
      </c>
      <c r="K26" s="8">
        <v>77.3</v>
      </c>
      <c r="L26" s="10">
        <v>60.6</v>
      </c>
      <c r="M26" s="8">
        <v>12840</v>
      </c>
      <c r="N26" s="8">
        <v>734</v>
      </c>
      <c r="O26" s="8">
        <v>12.9</v>
      </c>
      <c r="P26" s="10">
        <v>570</v>
      </c>
      <c r="Q26" s="10">
        <v>75</v>
      </c>
      <c r="R26" s="10">
        <v>2.72</v>
      </c>
      <c r="S26" s="10">
        <v>2.4</v>
      </c>
      <c r="T26" s="10">
        <v>4.45</v>
      </c>
      <c r="U26" s="23">
        <v>28.6</v>
      </c>
      <c r="X26" s="72"/>
      <c r="Y26" s="72"/>
    </row>
    <row r="27" spans="1:25" hidden="1" outlineLevel="1" x14ac:dyDescent="0.25">
      <c r="A27" s="161"/>
      <c r="B27" s="5">
        <v>380</v>
      </c>
      <c r="C27" s="8">
        <v>380</v>
      </c>
      <c r="D27" s="9">
        <v>102</v>
      </c>
      <c r="E27" s="9">
        <v>13.5</v>
      </c>
      <c r="F27" s="8">
        <v>16</v>
      </c>
      <c r="G27" s="9">
        <v>8</v>
      </c>
      <c r="H27" s="9">
        <v>33.5</v>
      </c>
      <c r="I27" s="9">
        <v>313</v>
      </c>
      <c r="J27" s="5">
        <v>49.1</v>
      </c>
      <c r="K27" s="8">
        <v>80.400000000000006</v>
      </c>
      <c r="L27" s="9">
        <v>63.1</v>
      </c>
      <c r="M27" s="8">
        <v>15760</v>
      </c>
      <c r="N27" s="8">
        <v>829</v>
      </c>
      <c r="O27" s="8">
        <v>14</v>
      </c>
      <c r="P27" s="9">
        <v>615</v>
      </c>
      <c r="Q27" s="9">
        <v>78.7</v>
      </c>
      <c r="R27" s="9">
        <v>2.77</v>
      </c>
      <c r="S27" s="9">
        <v>2.38</v>
      </c>
      <c r="T27" s="9">
        <v>4.58</v>
      </c>
      <c r="U27" s="24">
        <v>31.1</v>
      </c>
      <c r="X27" s="72"/>
      <c r="Y27" s="72"/>
    </row>
    <row r="28" spans="1:25" hidden="1" outlineLevel="1" x14ac:dyDescent="0.25">
      <c r="A28" s="161"/>
      <c r="B28" s="11">
        <v>400</v>
      </c>
      <c r="C28" s="12">
        <v>400</v>
      </c>
      <c r="D28" s="11">
        <v>110</v>
      </c>
      <c r="E28" s="11">
        <v>14</v>
      </c>
      <c r="F28" s="12">
        <v>18</v>
      </c>
      <c r="G28" s="11">
        <v>9</v>
      </c>
      <c r="H28" s="11">
        <v>37.5</v>
      </c>
      <c r="I28" s="11">
        <v>325</v>
      </c>
      <c r="J28" s="11">
        <v>53.5</v>
      </c>
      <c r="K28" s="12">
        <v>91.5</v>
      </c>
      <c r="L28" s="11">
        <v>71.8</v>
      </c>
      <c r="M28" s="12">
        <v>20350</v>
      </c>
      <c r="N28" s="12">
        <v>1020</v>
      </c>
      <c r="O28" s="12">
        <v>14.9</v>
      </c>
      <c r="P28" s="11">
        <v>846</v>
      </c>
      <c r="Q28" s="11">
        <v>102</v>
      </c>
      <c r="R28" s="11">
        <v>3.04</v>
      </c>
      <c r="S28" s="11">
        <v>2.65</v>
      </c>
      <c r="T28" s="11">
        <v>5.1100000000000003</v>
      </c>
      <c r="U28" s="25">
        <v>32.9</v>
      </c>
      <c r="X28" s="72"/>
      <c r="Y28" s="72"/>
    </row>
    <row r="29" spans="1:25" s="3" customFormat="1" collapsed="1" x14ac:dyDescent="0.25">
      <c r="A29" s="13" t="s">
        <v>31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"/>
      <c r="W29" s="1"/>
      <c r="X29" s="72"/>
      <c r="Y29" s="72"/>
    </row>
    <row r="30" spans="1:25" hidden="1" outlineLevel="1" x14ac:dyDescent="0.25">
      <c r="A30" s="152" t="s">
        <v>28</v>
      </c>
      <c r="B30" s="26">
        <v>80</v>
      </c>
      <c r="C30" s="15">
        <v>80</v>
      </c>
      <c r="D30" s="21">
        <v>45</v>
      </c>
      <c r="E30" s="21">
        <v>5</v>
      </c>
      <c r="F30" s="15">
        <v>8</v>
      </c>
      <c r="G30" s="21">
        <v>8</v>
      </c>
      <c r="H30" s="21">
        <v>16</v>
      </c>
      <c r="I30" s="21">
        <v>48</v>
      </c>
      <c r="J30" s="21">
        <v>3.6</v>
      </c>
      <c r="K30" s="15">
        <v>10.7</v>
      </c>
      <c r="L30" s="21">
        <v>8.3800000000000008</v>
      </c>
      <c r="M30" s="15">
        <v>107</v>
      </c>
      <c r="N30" s="15">
        <v>26.8</v>
      </c>
      <c r="O30" s="15">
        <v>3.17</v>
      </c>
      <c r="P30" s="21">
        <v>21.3</v>
      </c>
      <c r="Q30" s="21">
        <v>7.38</v>
      </c>
      <c r="R30" s="21">
        <v>1.41</v>
      </c>
      <c r="S30" s="21">
        <v>1.61</v>
      </c>
      <c r="T30" s="21">
        <v>3.17</v>
      </c>
      <c r="U30" s="21">
        <v>6.72</v>
      </c>
    </row>
    <row r="31" spans="1:25" hidden="1" outlineLevel="1" x14ac:dyDescent="0.25">
      <c r="A31" s="153"/>
      <c r="B31" s="27">
        <v>100</v>
      </c>
      <c r="C31" s="8">
        <v>100</v>
      </c>
      <c r="D31" s="10">
        <v>50</v>
      </c>
      <c r="E31" s="10">
        <v>5.5</v>
      </c>
      <c r="F31" s="8">
        <v>8.5</v>
      </c>
      <c r="G31" s="10">
        <v>8.5</v>
      </c>
      <c r="H31" s="10">
        <v>17</v>
      </c>
      <c r="I31" s="10">
        <v>66</v>
      </c>
      <c r="J31" s="10">
        <v>5.03</v>
      </c>
      <c r="K31" s="8">
        <v>13.4</v>
      </c>
      <c r="L31" s="10">
        <v>10.5</v>
      </c>
      <c r="M31" s="8">
        <v>210</v>
      </c>
      <c r="N31" s="8">
        <v>41.9</v>
      </c>
      <c r="O31" s="8">
        <v>3.96</v>
      </c>
      <c r="P31" s="10">
        <v>32.799999999999997</v>
      </c>
      <c r="Q31" s="10">
        <v>9.9499999999999993</v>
      </c>
      <c r="R31" s="10">
        <v>1.57</v>
      </c>
      <c r="S31" s="10">
        <v>1.7</v>
      </c>
      <c r="T31" s="10">
        <v>3.38</v>
      </c>
      <c r="U31" s="10">
        <v>8.4499999999999993</v>
      </c>
    </row>
    <row r="32" spans="1:25" hidden="1" outlineLevel="1" x14ac:dyDescent="0.25">
      <c r="A32" s="153"/>
      <c r="B32" s="28">
        <v>130</v>
      </c>
      <c r="C32" s="8">
        <v>130</v>
      </c>
      <c r="D32" s="9">
        <v>55</v>
      </c>
      <c r="E32" s="9">
        <v>6</v>
      </c>
      <c r="F32" s="8">
        <v>9.5</v>
      </c>
      <c r="G32" s="9">
        <v>9.5</v>
      </c>
      <c r="H32" s="9">
        <v>19</v>
      </c>
      <c r="I32" s="9">
        <v>92</v>
      </c>
      <c r="J32" s="9">
        <v>7.23</v>
      </c>
      <c r="K32" s="8">
        <v>17.5</v>
      </c>
      <c r="L32" s="9">
        <v>13.7</v>
      </c>
      <c r="M32" s="8">
        <v>460</v>
      </c>
      <c r="N32" s="8">
        <v>70.7</v>
      </c>
      <c r="O32" s="8">
        <v>5.12</v>
      </c>
      <c r="P32" s="9">
        <v>51.3</v>
      </c>
      <c r="Q32" s="9">
        <v>13.8</v>
      </c>
      <c r="R32" s="9">
        <v>1.71</v>
      </c>
      <c r="S32" s="9">
        <v>1.77</v>
      </c>
      <c r="T32" s="9">
        <v>3.56</v>
      </c>
      <c r="U32" s="9">
        <v>11</v>
      </c>
    </row>
    <row r="33" spans="1:23" hidden="1" outlineLevel="1" x14ac:dyDescent="0.25">
      <c r="A33" s="153"/>
      <c r="B33" s="27">
        <v>150</v>
      </c>
      <c r="C33" s="8">
        <v>150</v>
      </c>
      <c r="D33" s="10">
        <v>65</v>
      </c>
      <c r="E33" s="10">
        <v>7</v>
      </c>
      <c r="F33" s="8">
        <v>10.25</v>
      </c>
      <c r="G33" s="10">
        <v>10.25</v>
      </c>
      <c r="H33" s="10">
        <v>20.5</v>
      </c>
      <c r="I33" s="10">
        <v>109</v>
      </c>
      <c r="J33" s="10">
        <v>9.7799999999999994</v>
      </c>
      <c r="K33" s="8">
        <v>22.8</v>
      </c>
      <c r="L33" s="10">
        <v>17.899999999999999</v>
      </c>
      <c r="M33" s="8">
        <v>796</v>
      </c>
      <c r="N33" s="8">
        <v>106</v>
      </c>
      <c r="O33" s="8">
        <v>5.9</v>
      </c>
      <c r="P33" s="10">
        <v>93.3</v>
      </c>
      <c r="Q33" s="10">
        <v>21</v>
      </c>
      <c r="R33" s="10">
        <v>2.02</v>
      </c>
      <c r="S33" s="10">
        <v>2.0499999999999998</v>
      </c>
      <c r="T33" s="10">
        <v>4.0999999999999996</v>
      </c>
      <c r="U33" s="10">
        <v>12.7</v>
      </c>
    </row>
    <row r="34" spans="1:23" hidden="1" outlineLevel="1" x14ac:dyDescent="0.25">
      <c r="A34" s="153"/>
      <c r="B34" s="28">
        <v>175</v>
      </c>
      <c r="C34" s="8">
        <v>175</v>
      </c>
      <c r="D34" s="9">
        <v>70</v>
      </c>
      <c r="E34" s="9">
        <v>7.5</v>
      </c>
      <c r="F34" s="8">
        <v>10.75</v>
      </c>
      <c r="G34" s="9">
        <v>10.75</v>
      </c>
      <c r="H34" s="9">
        <v>21.5</v>
      </c>
      <c r="I34" s="9">
        <v>132</v>
      </c>
      <c r="J34" s="9">
        <v>12.3</v>
      </c>
      <c r="K34" s="8">
        <v>27.1</v>
      </c>
      <c r="L34" s="9">
        <v>21.2</v>
      </c>
      <c r="M34" s="8">
        <v>1270</v>
      </c>
      <c r="N34" s="8">
        <v>145</v>
      </c>
      <c r="O34" s="8">
        <v>6.85</v>
      </c>
      <c r="P34" s="9">
        <v>126</v>
      </c>
      <c r="Q34" s="9">
        <v>25.9</v>
      </c>
      <c r="R34" s="9">
        <v>2.16</v>
      </c>
      <c r="S34" s="9">
        <v>2.12</v>
      </c>
      <c r="T34" s="9">
        <v>4.32</v>
      </c>
      <c r="U34" s="9">
        <v>14.8</v>
      </c>
    </row>
    <row r="35" spans="1:23" hidden="1" outlineLevel="1" x14ac:dyDescent="0.25">
      <c r="A35" s="153"/>
      <c r="B35" s="27">
        <v>200</v>
      </c>
      <c r="C35" s="8">
        <v>200</v>
      </c>
      <c r="D35" s="10">
        <v>75</v>
      </c>
      <c r="E35" s="10">
        <v>8</v>
      </c>
      <c r="F35" s="8">
        <v>11.5</v>
      </c>
      <c r="G35" s="10">
        <v>11.5</v>
      </c>
      <c r="H35" s="10">
        <v>23</v>
      </c>
      <c r="I35" s="10">
        <v>154</v>
      </c>
      <c r="J35" s="10">
        <v>15.1</v>
      </c>
      <c r="K35" s="8">
        <v>32</v>
      </c>
      <c r="L35" s="10">
        <v>25.1</v>
      </c>
      <c r="M35" s="8">
        <v>1946</v>
      </c>
      <c r="N35" s="8">
        <v>195</v>
      </c>
      <c r="O35" s="8">
        <v>7.8</v>
      </c>
      <c r="P35" s="10">
        <v>170</v>
      </c>
      <c r="Q35" s="10">
        <v>32.1</v>
      </c>
      <c r="R35" s="10">
        <v>2.2999999999999998</v>
      </c>
      <c r="S35" s="10">
        <v>2.2200000000000002</v>
      </c>
      <c r="T35" s="10">
        <v>4.53</v>
      </c>
      <c r="U35" s="10">
        <v>16.899999999999999</v>
      </c>
    </row>
    <row r="36" spans="1:23" hidden="1" outlineLevel="1" x14ac:dyDescent="0.25">
      <c r="A36" s="153"/>
      <c r="B36" s="28">
        <v>220</v>
      </c>
      <c r="C36" s="8">
        <v>220</v>
      </c>
      <c r="D36" s="9">
        <v>80</v>
      </c>
      <c r="E36" s="9">
        <v>8</v>
      </c>
      <c r="F36" s="8">
        <v>12.5</v>
      </c>
      <c r="G36" s="9">
        <v>12.5</v>
      </c>
      <c r="H36" s="9">
        <v>25</v>
      </c>
      <c r="I36" s="9">
        <v>170</v>
      </c>
      <c r="J36" s="9">
        <v>16.600000000000001</v>
      </c>
      <c r="K36" s="8">
        <v>36.299999999999997</v>
      </c>
      <c r="L36" s="9">
        <v>28.5</v>
      </c>
      <c r="M36" s="8">
        <v>2710</v>
      </c>
      <c r="N36" s="8">
        <v>246</v>
      </c>
      <c r="O36" s="8">
        <v>8.64</v>
      </c>
      <c r="P36" s="9">
        <v>222</v>
      </c>
      <c r="Q36" s="9">
        <v>39.700000000000003</v>
      </c>
      <c r="R36" s="9">
        <v>2.48</v>
      </c>
      <c r="S36" s="9">
        <v>2.4</v>
      </c>
      <c r="T36" s="9">
        <v>4.9400000000000004</v>
      </c>
      <c r="U36" s="9">
        <v>18.7</v>
      </c>
    </row>
    <row r="37" spans="1:23" hidden="1" outlineLevel="1" x14ac:dyDescent="0.25">
      <c r="A37" s="153"/>
      <c r="B37" s="27">
        <v>250</v>
      </c>
      <c r="C37" s="8">
        <v>250</v>
      </c>
      <c r="D37" s="10">
        <v>85</v>
      </c>
      <c r="E37" s="10">
        <v>9</v>
      </c>
      <c r="F37" s="8">
        <v>13.5</v>
      </c>
      <c r="G37" s="10">
        <v>13.5</v>
      </c>
      <c r="H37" s="10">
        <v>27</v>
      </c>
      <c r="I37" s="10">
        <v>196</v>
      </c>
      <c r="J37" s="10">
        <v>21.3</v>
      </c>
      <c r="K37" s="8">
        <v>43.8</v>
      </c>
      <c r="L37" s="10">
        <v>34.4</v>
      </c>
      <c r="M37" s="8">
        <v>4137</v>
      </c>
      <c r="N37" s="8">
        <v>331</v>
      </c>
      <c r="O37" s="8">
        <v>9.7200000000000006</v>
      </c>
      <c r="P37" s="10">
        <v>295</v>
      </c>
      <c r="Q37" s="10">
        <v>48.9</v>
      </c>
      <c r="R37" s="10">
        <v>2.6</v>
      </c>
      <c r="S37" s="10">
        <v>2.4500000000000002</v>
      </c>
      <c r="T37" s="10">
        <v>5.04</v>
      </c>
      <c r="U37" s="10">
        <v>21.1</v>
      </c>
    </row>
    <row r="38" spans="1:23" hidden="1" outlineLevel="1" x14ac:dyDescent="0.25">
      <c r="A38" s="154"/>
      <c r="B38" s="29">
        <v>300</v>
      </c>
      <c r="C38" s="12">
        <v>300</v>
      </c>
      <c r="D38" s="17">
        <v>100</v>
      </c>
      <c r="E38" s="17">
        <v>9.5</v>
      </c>
      <c r="F38" s="12">
        <v>16</v>
      </c>
      <c r="G38" s="17">
        <v>16</v>
      </c>
      <c r="H38" s="19">
        <v>32</v>
      </c>
      <c r="I38" s="17">
        <v>236</v>
      </c>
      <c r="J38" s="17">
        <v>27</v>
      </c>
      <c r="K38" s="12">
        <v>58.6</v>
      </c>
      <c r="L38" s="17">
        <v>46</v>
      </c>
      <c r="M38" s="12">
        <v>8171</v>
      </c>
      <c r="N38" s="12">
        <v>545</v>
      </c>
      <c r="O38" s="12">
        <v>11.8</v>
      </c>
      <c r="P38" s="17">
        <v>562</v>
      </c>
      <c r="Q38" s="17">
        <v>79.7</v>
      </c>
      <c r="R38" s="17">
        <v>3.1</v>
      </c>
      <c r="S38" s="17">
        <v>2.96</v>
      </c>
      <c r="T38" s="17">
        <v>6.17</v>
      </c>
      <c r="U38" s="17">
        <v>25.6</v>
      </c>
    </row>
    <row r="39" spans="1:23" s="3" customFormat="1" collapsed="1" x14ac:dyDescent="0.25">
      <c r="A39" s="13" t="s">
        <v>30</v>
      </c>
      <c r="B39" s="138" t="s">
        <v>21</v>
      </c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"/>
      <c r="W39" s="1"/>
    </row>
    <row r="40" spans="1:23" hidden="1" outlineLevel="1" x14ac:dyDescent="0.25">
      <c r="A40" s="155" t="s">
        <v>28</v>
      </c>
      <c r="B40" s="21">
        <v>80</v>
      </c>
      <c r="C40" s="15">
        <v>80</v>
      </c>
      <c r="D40" s="21">
        <v>50</v>
      </c>
      <c r="E40" s="21">
        <v>4</v>
      </c>
      <c r="F40" s="15">
        <v>7</v>
      </c>
      <c r="G40" s="21">
        <v>10</v>
      </c>
      <c r="H40" s="21">
        <v>17</v>
      </c>
      <c r="I40" s="21">
        <v>46</v>
      </c>
      <c r="J40" s="21">
        <v>2.92</v>
      </c>
      <c r="K40" s="15">
        <v>10.1</v>
      </c>
      <c r="L40" s="21">
        <v>7.9</v>
      </c>
      <c r="M40" s="15">
        <v>107</v>
      </c>
      <c r="N40" s="15">
        <v>26.8</v>
      </c>
      <c r="O40" s="15">
        <v>3.26</v>
      </c>
      <c r="P40" s="21">
        <v>25.4</v>
      </c>
      <c r="Q40" s="21">
        <v>7.98</v>
      </c>
      <c r="R40" s="21">
        <v>1.59</v>
      </c>
      <c r="S40" s="21">
        <v>1.82</v>
      </c>
      <c r="T40" s="21">
        <v>3.71</v>
      </c>
      <c r="U40" s="21">
        <v>6.87</v>
      </c>
    </row>
    <row r="41" spans="1:23" hidden="1" outlineLevel="1" x14ac:dyDescent="0.25">
      <c r="A41" s="156"/>
      <c r="B41" s="10">
        <v>100</v>
      </c>
      <c r="C41" s="8">
        <v>100</v>
      </c>
      <c r="D41" s="10">
        <v>55</v>
      </c>
      <c r="E41" s="10">
        <v>4.5</v>
      </c>
      <c r="F41" s="8">
        <v>7.5</v>
      </c>
      <c r="G41" s="10">
        <v>10</v>
      </c>
      <c r="H41" s="10">
        <v>17.5</v>
      </c>
      <c r="I41" s="10">
        <v>65</v>
      </c>
      <c r="J41" s="10">
        <v>4.16</v>
      </c>
      <c r="K41" s="8">
        <v>12.5</v>
      </c>
      <c r="L41" s="10">
        <v>9.82</v>
      </c>
      <c r="M41" s="8">
        <v>207</v>
      </c>
      <c r="N41" s="8">
        <v>41.4</v>
      </c>
      <c r="O41" s="8">
        <v>4.07</v>
      </c>
      <c r="P41" s="10">
        <v>38.200000000000003</v>
      </c>
      <c r="Q41" s="10">
        <v>10.6</v>
      </c>
      <c r="R41" s="10">
        <v>1.75</v>
      </c>
      <c r="S41" s="10">
        <v>1.91</v>
      </c>
      <c r="T41" s="10">
        <v>3.93</v>
      </c>
      <c r="U41" s="10">
        <v>8.6199999999999992</v>
      </c>
    </row>
    <row r="42" spans="1:23" hidden="1" outlineLevel="1" x14ac:dyDescent="0.25">
      <c r="A42" s="156"/>
      <c r="B42" s="9">
        <v>120</v>
      </c>
      <c r="C42" s="8">
        <v>120</v>
      </c>
      <c r="D42" s="9">
        <v>60</v>
      </c>
      <c r="E42" s="9">
        <v>5</v>
      </c>
      <c r="F42" s="8">
        <v>8</v>
      </c>
      <c r="G42" s="9">
        <v>12</v>
      </c>
      <c r="H42" s="9">
        <v>20</v>
      </c>
      <c r="I42" s="9">
        <v>80</v>
      </c>
      <c r="J42" s="9">
        <v>5.6</v>
      </c>
      <c r="K42" s="8">
        <v>15.4</v>
      </c>
      <c r="L42" s="9">
        <v>12.1</v>
      </c>
      <c r="M42" s="8">
        <v>364</v>
      </c>
      <c r="N42" s="8">
        <v>60.6</v>
      </c>
      <c r="O42" s="8">
        <v>4.8600000000000003</v>
      </c>
      <c r="P42" s="9">
        <v>55.4</v>
      </c>
      <c r="Q42" s="9">
        <v>13.8</v>
      </c>
      <c r="R42" s="9">
        <v>1.9</v>
      </c>
      <c r="S42" s="9">
        <v>1.98</v>
      </c>
      <c r="T42" s="9">
        <v>4.12</v>
      </c>
      <c r="U42" s="9">
        <v>10.3</v>
      </c>
    </row>
    <row r="43" spans="1:23" hidden="1" outlineLevel="1" x14ac:dyDescent="0.25">
      <c r="A43" s="156"/>
      <c r="B43" s="10">
        <v>140</v>
      </c>
      <c r="C43" s="8">
        <v>140</v>
      </c>
      <c r="D43" s="10">
        <v>65</v>
      </c>
      <c r="E43" s="10">
        <v>5</v>
      </c>
      <c r="F43" s="8">
        <v>9</v>
      </c>
      <c r="G43" s="10">
        <v>12</v>
      </c>
      <c r="H43" s="10">
        <v>21</v>
      </c>
      <c r="I43" s="10">
        <v>98</v>
      </c>
      <c r="J43" s="10">
        <v>6.55</v>
      </c>
      <c r="K43" s="8">
        <v>18.399999999999999</v>
      </c>
      <c r="L43" s="10">
        <v>14.5</v>
      </c>
      <c r="M43" s="8">
        <v>599</v>
      </c>
      <c r="N43" s="8">
        <v>85.6</v>
      </c>
      <c r="O43" s="8">
        <v>5.71</v>
      </c>
      <c r="P43" s="10">
        <v>78.7</v>
      </c>
      <c r="Q43" s="10">
        <v>18.2</v>
      </c>
      <c r="R43" s="10">
        <v>2.0699999999999998</v>
      </c>
      <c r="S43" s="10">
        <v>2.17</v>
      </c>
      <c r="T43" s="10">
        <v>4.54</v>
      </c>
      <c r="U43" s="10">
        <v>12.1</v>
      </c>
    </row>
    <row r="44" spans="1:23" hidden="1" outlineLevel="1" x14ac:dyDescent="0.25">
      <c r="A44" s="156"/>
      <c r="B44" s="9">
        <v>160</v>
      </c>
      <c r="C44" s="8">
        <v>160</v>
      </c>
      <c r="D44" s="9">
        <v>70</v>
      </c>
      <c r="E44" s="9">
        <v>5.5</v>
      </c>
      <c r="F44" s="8">
        <v>9.5</v>
      </c>
      <c r="G44" s="9">
        <v>12</v>
      </c>
      <c r="H44" s="9">
        <v>21.5</v>
      </c>
      <c r="I44" s="9">
        <v>117</v>
      </c>
      <c r="J44" s="9">
        <v>8.2799999999999994</v>
      </c>
      <c r="K44" s="8">
        <v>21.7</v>
      </c>
      <c r="L44" s="9">
        <v>17</v>
      </c>
      <c r="M44" s="8">
        <v>911</v>
      </c>
      <c r="N44" s="8">
        <v>114</v>
      </c>
      <c r="O44" s="8">
        <v>6.48</v>
      </c>
      <c r="P44" s="9">
        <v>107</v>
      </c>
      <c r="Q44" s="9">
        <v>22.6</v>
      </c>
      <c r="R44" s="9">
        <v>2.2200000000000002</v>
      </c>
      <c r="S44" s="9">
        <v>2.27</v>
      </c>
      <c r="T44" s="9">
        <v>4.76</v>
      </c>
      <c r="U44" s="9">
        <v>13.8</v>
      </c>
    </row>
    <row r="45" spans="1:23" hidden="1" outlineLevel="1" x14ac:dyDescent="0.25">
      <c r="A45" s="156"/>
      <c r="B45" s="10">
        <v>180</v>
      </c>
      <c r="C45" s="8">
        <v>180</v>
      </c>
      <c r="D45" s="10">
        <v>75</v>
      </c>
      <c r="E45" s="10">
        <v>5.5</v>
      </c>
      <c r="F45" s="8">
        <v>10.5</v>
      </c>
      <c r="G45" s="10">
        <v>12</v>
      </c>
      <c r="H45" s="10">
        <v>22.5</v>
      </c>
      <c r="I45" s="10">
        <v>135</v>
      </c>
      <c r="J45" s="10">
        <v>9.32</v>
      </c>
      <c r="K45" s="8">
        <v>25.1</v>
      </c>
      <c r="L45" s="10">
        <v>19.7</v>
      </c>
      <c r="M45" s="8">
        <v>1353</v>
      </c>
      <c r="N45" s="8">
        <v>150</v>
      </c>
      <c r="O45" s="8">
        <v>7.34</v>
      </c>
      <c r="P45" s="10">
        <v>144</v>
      </c>
      <c r="Q45" s="10">
        <v>28.6</v>
      </c>
      <c r="R45" s="10">
        <v>2.39</v>
      </c>
      <c r="S45" s="10">
        <v>2.4700000000000002</v>
      </c>
      <c r="T45" s="10">
        <v>5.19</v>
      </c>
      <c r="U45" s="10">
        <v>15.6</v>
      </c>
    </row>
    <row r="46" spans="1:23" hidden="1" outlineLevel="1" x14ac:dyDescent="0.25">
      <c r="A46" s="156"/>
      <c r="B46" s="9">
        <v>200</v>
      </c>
      <c r="C46" s="8">
        <v>200</v>
      </c>
      <c r="D46" s="9">
        <v>80</v>
      </c>
      <c r="E46" s="9">
        <v>6</v>
      </c>
      <c r="F46" s="8">
        <v>11</v>
      </c>
      <c r="G46" s="9">
        <v>13</v>
      </c>
      <c r="H46" s="9">
        <v>24</v>
      </c>
      <c r="I46" s="9">
        <v>152</v>
      </c>
      <c r="J46" s="9">
        <v>11.3</v>
      </c>
      <c r="K46" s="8">
        <v>29</v>
      </c>
      <c r="L46" s="9">
        <v>22.8</v>
      </c>
      <c r="M46" s="8">
        <v>1909</v>
      </c>
      <c r="N46" s="8">
        <v>191</v>
      </c>
      <c r="O46" s="8">
        <v>8.11</v>
      </c>
      <c r="P46" s="9">
        <v>187</v>
      </c>
      <c r="Q46" s="9">
        <v>34.4</v>
      </c>
      <c r="R46" s="9">
        <v>2.54</v>
      </c>
      <c r="S46" s="9">
        <v>2.56</v>
      </c>
      <c r="T46" s="9">
        <v>5.41</v>
      </c>
      <c r="U46" s="9">
        <v>17.399999999999999</v>
      </c>
    </row>
    <row r="47" spans="1:23" hidden="1" outlineLevel="1" x14ac:dyDescent="0.25">
      <c r="A47" s="156"/>
      <c r="B47" s="10">
        <v>220</v>
      </c>
      <c r="C47" s="8">
        <v>220</v>
      </c>
      <c r="D47" s="10">
        <v>85</v>
      </c>
      <c r="E47" s="10">
        <v>6.5</v>
      </c>
      <c r="F47" s="8">
        <v>12</v>
      </c>
      <c r="G47" s="10">
        <v>13</v>
      </c>
      <c r="H47" s="10">
        <v>25</v>
      </c>
      <c r="I47" s="10">
        <v>170</v>
      </c>
      <c r="J47" s="10">
        <v>13.5</v>
      </c>
      <c r="K47" s="8">
        <v>33.9</v>
      </c>
      <c r="L47" s="10">
        <v>26.6</v>
      </c>
      <c r="M47" s="8">
        <v>2682</v>
      </c>
      <c r="N47" s="8">
        <v>244</v>
      </c>
      <c r="O47" s="8">
        <v>8.9</v>
      </c>
      <c r="P47" s="10">
        <v>246</v>
      </c>
      <c r="Q47" s="10">
        <v>42.5</v>
      </c>
      <c r="R47" s="10">
        <v>2.7</v>
      </c>
      <c r="S47" s="10">
        <v>2.7</v>
      </c>
      <c r="T47" s="10">
        <v>5.7</v>
      </c>
      <c r="U47" s="10">
        <v>19.100000000000001</v>
      </c>
    </row>
    <row r="48" spans="1:23" hidden="1" outlineLevel="1" x14ac:dyDescent="0.25">
      <c r="A48" s="156"/>
      <c r="B48" s="9">
        <v>240</v>
      </c>
      <c r="C48" s="8">
        <v>240</v>
      </c>
      <c r="D48" s="9">
        <v>90</v>
      </c>
      <c r="E48" s="9">
        <v>7</v>
      </c>
      <c r="F48" s="8">
        <v>12.5</v>
      </c>
      <c r="G48" s="9">
        <v>15</v>
      </c>
      <c r="H48" s="9">
        <v>27.5</v>
      </c>
      <c r="I48" s="9">
        <v>185</v>
      </c>
      <c r="J48" s="9">
        <v>15.9</v>
      </c>
      <c r="K48" s="8">
        <v>38.5</v>
      </c>
      <c r="L48" s="9">
        <v>30.2</v>
      </c>
      <c r="M48" s="8">
        <v>3599</v>
      </c>
      <c r="N48" s="8">
        <v>300</v>
      </c>
      <c r="O48" s="8">
        <v>9.67</v>
      </c>
      <c r="P48" s="9">
        <v>311</v>
      </c>
      <c r="Q48" s="9">
        <v>50.1</v>
      </c>
      <c r="R48" s="9">
        <v>2.84</v>
      </c>
      <c r="S48" s="9">
        <v>2.79</v>
      </c>
      <c r="T48" s="9">
        <v>5.91</v>
      </c>
      <c r="U48" s="9">
        <v>20.7</v>
      </c>
    </row>
    <row r="49" spans="1:25" hidden="1" outlineLevel="1" x14ac:dyDescent="0.25">
      <c r="A49" s="156"/>
      <c r="B49" s="10">
        <v>270</v>
      </c>
      <c r="C49" s="8">
        <v>270</v>
      </c>
      <c r="D49" s="10">
        <v>95</v>
      </c>
      <c r="E49" s="10">
        <v>7.5</v>
      </c>
      <c r="F49" s="8">
        <v>13.5</v>
      </c>
      <c r="G49" s="10">
        <v>15</v>
      </c>
      <c r="H49" s="10">
        <v>28.5</v>
      </c>
      <c r="I49" s="10">
        <v>213</v>
      </c>
      <c r="J49" s="10">
        <v>19.2</v>
      </c>
      <c r="K49" s="8">
        <v>44.8</v>
      </c>
      <c r="L49" s="10">
        <v>35.200000000000003</v>
      </c>
      <c r="M49" s="8">
        <v>5255</v>
      </c>
      <c r="N49" s="8">
        <v>389</v>
      </c>
      <c r="O49" s="8">
        <v>10.8</v>
      </c>
      <c r="P49" s="10">
        <v>401</v>
      </c>
      <c r="Q49" s="10">
        <v>60.7</v>
      </c>
      <c r="R49" s="10">
        <v>2.99</v>
      </c>
      <c r="S49" s="10">
        <v>2.89</v>
      </c>
      <c r="T49" s="10">
        <v>6.14</v>
      </c>
      <c r="U49" s="10">
        <v>23.3</v>
      </c>
    </row>
    <row r="50" spans="1:25" hidden="1" outlineLevel="1" x14ac:dyDescent="0.25">
      <c r="A50" s="156"/>
      <c r="B50" s="9">
        <v>300</v>
      </c>
      <c r="C50" s="8">
        <v>300</v>
      </c>
      <c r="D50" s="9">
        <v>100</v>
      </c>
      <c r="E50" s="9">
        <v>9.5</v>
      </c>
      <c r="F50" s="8">
        <v>15</v>
      </c>
      <c r="G50" s="9">
        <v>15</v>
      </c>
      <c r="H50" s="9">
        <v>30</v>
      </c>
      <c r="I50" s="9">
        <v>240</v>
      </c>
      <c r="J50" s="9">
        <v>27.1</v>
      </c>
      <c r="K50" s="8">
        <v>56.6</v>
      </c>
      <c r="L50" s="9">
        <v>44.4</v>
      </c>
      <c r="M50" s="8">
        <v>7823</v>
      </c>
      <c r="N50" s="8">
        <v>522</v>
      </c>
      <c r="O50" s="8">
        <v>11.8</v>
      </c>
      <c r="P50" s="9">
        <v>538</v>
      </c>
      <c r="Q50" s="9">
        <v>75.599999999999994</v>
      </c>
      <c r="R50" s="9">
        <v>3.08</v>
      </c>
      <c r="S50" s="9">
        <v>2.89</v>
      </c>
      <c r="T50" s="9">
        <v>6.03</v>
      </c>
      <c r="U50" s="9">
        <v>25.5</v>
      </c>
    </row>
    <row r="51" spans="1:25" hidden="1" outlineLevel="1" x14ac:dyDescent="0.25">
      <c r="A51" s="156"/>
      <c r="B51" s="10">
        <v>330</v>
      </c>
      <c r="C51" s="8">
        <v>330</v>
      </c>
      <c r="D51" s="10">
        <v>105</v>
      </c>
      <c r="E51" s="10">
        <v>11</v>
      </c>
      <c r="F51" s="8">
        <v>16</v>
      </c>
      <c r="G51" s="10">
        <v>18</v>
      </c>
      <c r="H51" s="10">
        <v>34</v>
      </c>
      <c r="I51" s="10">
        <v>262</v>
      </c>
      <c r="J51" s="10">
        <v>34.5</v>
      </c>
      <c r="K51" s="8">
        <v>67.8</v>
      </c>
      <c r="L51" s="10">
        <v>53.2</v>
      </c>
      <c r="M51" s="8">
        <v>11008</v>
      </c>
      <c r="N51" s="8">
        <v>667</v>
      </c>
      <c r="O51" s="8">
        <v>12.7</v>
      </c>
      <c r="P51" s="10">
        <v>681</v>
      </c>
      <c r="Q51" s="10">
        <v>89.7</v>
      </c>
      <c r="R51" s="10">
        <v>3.17</v>
      </c>
      <c r="S51" s="10">
        <v>2.9</v>
      </c>
      <c r="T51" s="10">
        <v>6</v>
      </c>
      <c r="U51" s="10">
        <v>27.8</v>
      </c>
    </row>
    <row r="52" spans="1:25" hidden="1" outlineLevel="1" x14ac:dyDescent="0.25">
      <c r="A52" s="156"/>
      <c r="B52" s="9">
        <v>360</v>
      </c>
      <c r="C52" s="8">
        <v>360</v>
      </c>
      <c r="D52" s="9">
        <v>110</v>
      </c>
      <c r="E52" s="9">
        <v>12</v>
      </c>
      <c r="F52" s="8">
        <v>17</v>
      </c>
      <c r="G52" s="9">
        <v>18</v>
      </c>
      <c r="H52" s="9">
        <v>35</v>
      </c>
      <c r="I52" s="9">
        <v>290</v>
      </c>
      <c r="J52" s="9">
        <v>41.2</v>
      </c>
      <c r="K52" s="8">
        <v>77.900000000000006</v>
      </c>
      <c r="L52" s="9">
        <v>61.2</v>
      </c>
      <c r="M52" s="8">
        <v>14825</v>
      </c>
      <c r="N52" s="8">
        <v>824</v>
      </c>
      <c r="O52" s="8">
        <v>13.8</v>
      </c>
      <c r="P52" s="9">
        <v>844</v>
      </c>
      <c r="Q52" s="9">
        <v>105</v>
      </c>
      <c r="R52" s="9">
        <v>3.29</v>
      </c>
      <c r="S52" s="9">
        <v>2.97</v>
      </c>
      <c r="T52" s="9">
        <v>6.12</v>
      </c>
      <c r="U52" s="9">
        <v>30.2</v>
      </c>
    </row>
    <row r="53" spans="1:25" hidden="1" outlineLevel="1" x14ac:dyDescent="0.25">
      <c r="A53" s="157"/>
      <c r="B53" s="11">
        <v>400</v>
      </c>
      <c r="C53" s="12">
        <v>400</v>
      </c>
      <c r="D53" s="11">
        <v>115</v>
      </c>
      <c r="E53" s="11">
        <v>13.5</v>
      </c>
      <c r="F53" s="12">
        <v>18</v>
      </c>
      <c r="G53" s="11">
        <v>18</v>
      </c>
      <c r="H53" s="11">
        <v>36</v>
      </c>
      <c r="I53" s="11">
        <v>328</v>
      </c>
      <c r="J53" s="11">
        <v>51.6</v>
      </c>
      <c r="K53" s="12">
        <v>91.9</v>
      </c>
      <c r="L53" s="11">
        <v>72.2</v>
      </c>
      <c r="M53" s="12">
        <v>20981</v>
      </c>
      <c r="N53" s="12">
        <v>1049</v>
      </c>
      <c r="O53" s="12">
        <v>15.1</v>
      </c>
      <c r="P53" s="11">
        <v>1045</v>
      </c>
      <c r="Q53" s="11">
        <v>123</v>
      </c>
      <c r="R53" s="11">
        <v>3.37</v>
      </c>
      <c r="S53" s="11">
        <v>2.98</v>
      </c>
      <c r="T53" s="11">
        <v>6.06</v>
      </c>
      <c r="U53" s="11">
        <v>33.200000000000003</v>
      </c>
    </row>
    <row r="54" spans="1:25" s="3" customFormat="1" collapsed="1" x14ac:dyDescent="0.25">
      <c r="A54" s="13" t="s">
        <v>22</v>
      </c>
      <c r="B54" s="138" t="s">
        <v>23</v>
      </c>
      <c r="C54" s="138"/>
      <c r="D54" s="138"/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</row>
    <row r="59" spans="1:25" x14ac:dyDescent="0.25"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</row>
    <row r="60" spans="1:25" x14ac:dyDescent="0.25"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</row>
    <row r="61" spans="1:25" x14ac:dyDescent="0.25"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</row>
    <row r="62" spans="1:25" x14ac:dyDescent="0.25"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44"/>
      <c r="Y62" s="44"/>
    </row>
    <row r="63" spans="1:25" x14ac:dyDescent="0.25"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44"/>
      <c r="Y63" s="44"/>
    </row>
    <row r="64" spans="1:25" x14ac:dyDescent="0.25"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44"/>
      <c r="Y64" s="44"/>
    </row>
    <row r="65" spans="7:25" x14ac:dyDescent="0.25"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44"/>
      <c r="Y65" s="44"/>
    </row>
    <row r="66" spans="7:25" x14ac:dyDescent="0.25"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44"/>
      <c r="Y66" s="44"/>
    </row>
    <row r="67" spans="7:25" x14ac:dyDescent="0.25"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</row>
    <row r="68" spans="7:25" x14ac:dyDescent="0.25"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44"/>
      <c r="Y68" s="44"/>
    </row>
    <row r="69" spans="7:25" x14ac:dyDescent="0.25"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44"/>
      <c r="Y69" s="44"/>
    </row>
    <row r="70" spans="7:25" x14ac:dyDescent="0.25"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44"/>
      <c r="Y70" s="44"/>
    </row>
    <row r="71" spans="7:25" x14ac:dyDescent="0.25"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44"/>
      <c r="Y71" s="44"/>
    </row>
    <row r="72" spans="7:25" x14ac:dyDescent="0.25"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44"/>
      <c r="Y72" s="44"/>
    </row>
    <row r="73" spans="7:25" x14ac:dyDescent="0.25"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44"/>
      <c r="Y73" s="44"/>
    </row>
    <row r="74" spans="7:25" x14ac:dyDescent="0.25"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44"/>
      <c r="Y74" s="44"/>
    </row>
    <row r="75" spans="7:25" x14ac:dyDescent="0.25"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44"/>
    </row>
    <row r="76" spans="7:25" x14ac:dyDescent="0.25"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</row>
    <row r="77" spans="7:25" x14ac:dyDescent="0.25"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</row>
  </sheetData>
  <mergeCells count="18">
    <mergeCell ref="A30:A38"/>
    <mergeCell ref="A40:A53"/>
    <mergeCell ref="A1:A4"/>
    <mergeCell ref="A5:A28"/>
    <mergeCell ref="B1:B4"/>
    <mergeCell ref="V2:V3"/>
    <mergeCell ref="W2:W3"/>
    <mergeCell ref="X2:X3"/>
    <mergeCell ref="B54:U54"/>
    <mergeCell ref="B39:U39"/>
    <mergeCell ref="B29:U29"/>
    <mergeCell ref="C1:I2"/>
    <mergeCell ref="M1:R1"/>
    <mergeCell ref="L2:L3"/>
    <mergeCell ref="K2:K3"/>
    <mergeCell ref="S2:S3"/>
    <mergeCell ref="T2:T3"/>
    <mergeCell ref="U2:U3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9"/>
  <sheetViews>
    <sheetView zoomScaleNormal="100" workbookViewId="0">
      <pane ySplit="4" topLeftCell="A12" activePane="bottomLeft" state="frozenSplit"/>
      <selection activeCell="D7" sqref="D7"/>
      <selection pane="bottomLeft" activeCell="D7" sqref="D7"/>
    </sheetView>
  </sheetViews>
  <sheetFormatPr defaultColWidth="9" defaultRowHeight="15" outlineLevelRow="1" x14ac:dyDescent="0.25"/>
  <cols>
    <col min="1" max="1" width="9" style="1"/>
    <col min="2" max="2" width="7" style="1" customWidth="1"/>
    <col min="3" max="3" width="4.7109375" style="3" customWidth="1"/>
    <col min="4" max="4" width="4.28515625" style="1" customWidth="1"/>
    <col min="5" max="5" width="4.85546875" style="1" customWidth="1"/>
    <col min="6" max="6" width="4.85546875" style="3" customWidth="1"/>
    <col min="7" max="7" width="4.42578125" style="1" customWidth="1"/>
    <col min="8" max="8" width="5.42578125" style="1" customWidth="1"/>
    <col min="9" max="9" width="5" style="1" customWidth="1"/>
    <col min="10" max="10" width="6.28515625" style="1" customWidth="1"/>
    <col min="11" max="11" width="6" style="3" customWidth="1"/>
    <col min="12" max="12" width="6.42578125" style="1" customWidth="1"/>
    <col min="13" max="15" width="9" style="3"/>
    <col min="16" max="16" width="6.5703125" style="1" customWidth="1"/>
    <col min="17" max="17" width="6.85546875" style="1" customWidth="1"/>
    <col min="18" max="18" width="6.42578125" style="1" customWidth="1"/>
    <col min="19" max="19" width="7.85546875" style="1" customWidth="1"/>
    <col min="20" max="16384" width="9" style="1"/>
  </cols>
  <sheetData>
    <row r="1" spans="1:22" x14ac:dyDescent="0.25">
      <c r="A1" s="7"/>
      <c r="B1" s="174" t="s">
        <v>1</v>
      </c>
      <c r="C1" s="136" t="s">
        <v>0</v>
      </c>
      <c r="D1" s="136"/>
      <c r="E1" s="136"/>
      <c r="F1" s="136"/>
      <c r="G1" s="136"/>
      <c r="H1" s="136"/>
      <c r="I1" s="136"/>
      <c r="M1" s="136" t="s">
        <v>2</v>
      </c>
      <c r="N1" s="136"/>
      <c r="O1" s="136"/>
      <c r="P1" s="136"/>
      <c r="Q1" s="136"/>
      <c r="R1" s="136"/>
      <c r="T1" s="20"/>
      <c r="U1" s="20"/>
    </row>
    <row r="2" spans="1:22" x14ac:dyDescent="0.25">
      <c r="A2" s="7"/>
      <c r="B2" s="175"/>
      <c r="C2" s="136"/>
      <c r="D2" s="136"/>
      <c r="E2" s="136"/>
      <c r="F2" s="136"/>
      <c r="G2" s="136"/>
      <c r="H2" s="136"/>
      <c r="I2" s="136"/>
      <c r="J2" s="42" t="s">
        <v>3</v>
      </c>
      <c r="K2" s="149" t="s">
        <v>3</v>
      </c>
      <c r="L2" s="137" t="s">
        <v>4</v>
      </c>
      <c r="M2" s="80" t="s">
        <v>5</v>
      </c>
      <c r="N2" s="70" t="s">
        <v>5</v>
      </c>
      <c r="O2" s="81" t="s">
        <v>5</v>
      </c>
      <c r="P2" s="79" t="s">
        <v>184</v>
      </c>
      <c r="Q2" s="63" t="s">
        <v>184</v>
      </c>
      <c r="R2" s="82" t="s">
        <v>184</v>
      </c>
      <c r="S2" s="137" t="s">
        <v>33</v>
      </c>
      <c r="T2" s="136" t="s">
        <v>374</v>
      </c>
      <c r="U2" s="136" t="s">
        <v>375</v>
      </c>
      <c r="V2" s="136" t="s">
        <v>376</v>
      </c>
    </row>
    <row r="3" spans="1:22" x14ac:dyDescent="0.25">
      <c r="A3" s="7"/>
      <c r="B3" s="175"/>
      <c r="C3" s="8" t="s">
        <v>9</v>
      </c>
      <c r="D3" s="9" t="s">
        <v>10</v>
      </c>
      <c r="E3" s="9" t="s">
        <v>11</v>
      </c>
      <c r="F3" s="8" t="s">
        <v>12</v>
      </c>
      <c r="G3" s="9" t="s">
        <v>26</v>
      </c>
      <c r="H3" s="9" t="s">
        <v>183</v>
      </c>
      <c r="I3" s="9" t="s">
        <v>14</v>
      </c>
      <c r="J3" s="42" t="s">
        <v>16</v>
      </c>
      <c r="K3" s="149"/>
      <c r="L3" s="151"/>
      <c r="M3" s="8" t="s">
        <v>24</v>
      </c>
      <c r="N3" s="8" t="s">
        <v>6</v>
      </c>
      <c r="O3" s="8" t="s">
        <v>7</v>
      </c>
      <c r="P3" s="9" t="s">
        <v>159</v>
      </c>
      <c r="Q3" s="9" t="s">
        <v>160</v>
      </c>
      <c r="R3" s="9" t="s">
        <v>161</v>
      </c>
      <c r="S3" s="151"/>
      <c r="T3" s="136"/>
      <c r="U3" s="136"/>
      <c r="V3" s="136"/>
    </row>
    <row r="4" spans="1:22" s="51" customFormat="1" ht="15.75" thickBot="1" x14ac:dyDescent="0.3">
      <c r="B4" s="176"/>
      <c r="C4" s="53" t="s">
        <v>86</v>
      </c>
      <c r="D4" s="55" t="s">
        <v>86</v>
      </c>
      <c r="E4" s="55" t="s">
        <v>86</v>
      </c>
      <c r="F4" s="53" t="s">
        <v>86</v>
      </c>
      <c r="G4" s="55" t="s">
        <v>86</v>
      </c>
      <c r="H4" s="55" t="s">
        <v>86</v>
      </c>
      <c r="I4" s="55" t="s">
        <v>86</v>
      </c>
      <c r="J4" s="41" t="s">
        <v>365</v>
      </c>
      <c r="K4" s="40" t="s">
        <v>365</v>
      </c>
      <c r="L4" s="52" t="s">
        <v>155</v>
      </c>
      <c r="M4" s="53" t="s">
        <v>362</v>
      </c>
      <c r="N4" s="53" t="s">
        <v>25</v>
      </c>
      <c r="O4" s="53" t="s">
        <v>8</v>
      </c>
      <c r="P4" s="52" t="s">
        <v>363</v>
      </c>
      <c r="Q4" s="52" t="s">
        <v>25</v>
      </c>
      <c r="R4" s="52" t="s">
        <v>8</v>
      </c>
      <c r="S4" s="52" t="s">
        <v>8</v>
      </c>
      <c r="T4" s="52" t="s">
        <v>86</v>
      </c>
      <c r="U4" s="52" t="s">
        <v>86</v>
      </c>
      <c r="V4" s="52" t="s">
        <v>86</v>
      </c>
    </row>
    <row r="5" spans="1:22" ht="15" customHeight="1" outlineLevel="1" thickTop="1" x14ac:dyDescent="0.25">
      <c r="A5" s="169" t="s">
        <v>32</v>
      </c>
      <c r="B5" s="39">
        <v>80</v>
      </c>
      <c r="C5" s="46">
        <v>80</v>
      </c>
      <c r="D5" s="39">
        <v>46</v>
      </c>
      <c r="E5" s="39">
        <v>3.8</v>
      </c>
      <c r="F5" s="46">
        <v>5.2</v>
      </c>
      <c r="G5" s="39">
        <v>5</v>
      </c>
      <c r="H5" s="39">
        <v>10.5</v>
      </c>
      <c r="I5" s="39">
        <v>59</v>
      </c>
      <c r="J5" s="39">
        <v>2.84</v>
      </c>
      <c r="K5" s="46">
        <v>7.64</v>
      </c>
      <c r="L5" s="39">
        <v>6</v>
      </c>
      <c r="M5" s="46">
        <v>80.099999999999994</v>
      </c>
      <c r="N5" s="46">
        <v>20</v>
      </c>
      <c r="O5" s="46">
        <v>3.24</v>
      </c>
      <c r="P5" s="39">
        <v>8.49</v>
      </c>
      <c r="Q5" s="39">
        <v>3.69</v>
      </c>
      <c r="R5" s="39">
        <v>1.05</v>
      </c>
      <c r="S5" s="39">
        <v>6.9</v>
      </c>
    </row>
    <row r="6" spans="1:22" ht="15" customHeight="1" outlineLevel="1" x14ac:dyDescent="0.25">
      <c r="A6" s="170"/>
      <c r="B6" s="10">
        <v>100</v>
      </c>
      <c r="C6" s="8">
        <v>100</v>
      </c>
      <c r="D6" s="10">
        <v>55</v>
      </c>
      <c r="E6" s="10">
        <v>4.0999999999999996</v>
      </c>
      <c r="F6" s="8">
        <v>5.7</v>
      </c>
      <c r="G6" s="10">
        <v>7</v>
      </c>
      <c r="H6" s="10">
        <v>13</v>
      </c>
      <c r="I6" s="10">
        <v>74</v>
      </c>
      <c r="J6" s="10">
        <v>3.87</v>
      </c>
      <c r="K6" s="8">
        <v>10.3</v>
      </c>
      <c r="L6" s="10">
        <v>8.1</v>
      </c>
      <c r="M6" s="8">
        <v>171</v>
      </c>
      <c r="N6" s="8">
        <v>34.200000000000003</v>
      </c>
      <c r="O6" s="8">
        <v>4.07</v>
      </c>
      <c r="P6" s="10">
        <v>15.9</v>
      </c>
      <c r="Q6" s="10">
        <v>5.79</v>
      </c>
      <c r="R6" s="10">
        <v>1.24</v>
      </c>
      <c r="S6" s="10">
        <v>8.6</v>
      </c>
    </row>
    <row r="7" spans="1:22" ht="15" customHeight="1" outlineLevel="1" x14ac:dyDescent="0.25">
      <c r="A7" s="170"/>
      <c r="B7" s="9">
        <v>120</v>
      </c>
      <c r="C7" s="8">
        <v>120</v>
      </c>
      <c r="D7" s="9">
        <v>64</v>
      </c>
      <c r="E7" s="9">
        <v>4.4000000000000004</v>
      </c>
      <c r="F7" s="8">
        <v>6.3</v>
      </c>
      <c r="G7" s="9">
        <v>7</v>
      </c>
      <c r="H7" s="9">
        <v>13.5</v>
      </c>
      <c r="I7" s="9">
        <v>93</v>
      </c>
      <c r="J7" s="9">
        <v>5</v>
      </c>
      <c r="K7" s="8">
        <v>13.2</v>
      </c>
      <c r="L7" s="9">
        <v>10.4</v>
      </c>
      <c r="M7" s="8">
        <v>318</v>
      </c>
      <c r="N7" s="8">
        <v>53</v>
      </c>
      <c r="O7" s="8">
        <v>4.9000000000000004</v>
      </c>
      <c r="P7" s="9">
        <v>27.7</v>
      </c>
      <c r="Q7" s="9">
        <v>8.65</v>
      </c>
      <c r="R7" s="9">
        <v>1.45</v>
      </c>
      <c r="S7" s="9">
        <v>10.5</v>
      </c>
    </row>
    <row r="8" spans="1:22" ht="15" customHeight="1" outlineLevel="1" x14ac:dyDescent="0.25">
      <c r="A8" s="170"/>
      <c r="B8" s="10">
        <v>140</v>
      </c>
      <c r="C8" s="8">
        <v>140</v>
      </c>
      <c r="D8" s="10">
        <v>73</v>
      </c>
      <c r="E8" s="10">
        <v>4.7</v>
      </c>
      <c r="F8" s="8">
        <v>6.9</v>
      </c>
      <c r="G8" s="10">
        <v>7</v>
      </c>
      <c r="H8" s="10">
        <v>14</v>
      </c>
      <c r="I8" s="10">
        <v>112</v>
      </c>
      <c r="J8" s="10">
        <v>6.26</v>
      </c>
      <c r="K8" s="8">
        <v>16.399999999999999</v>
      </c>
      <c r="L8" s="10">
        <v>12.9</v>
      </c>
      <c r="M8" s="8">
        <v>541</v>
      </c>
      <c r="N8" s="8">
        <v>77.3</v>
      </c>
      <c r="O8" s="8">
        <v>5.74</v>
      </c>
      <c r="P8" s="10">
        <v>44.9</v>
      </c>
      <c r="Q8" s="10">
        <v>12.3</v>
      </c>
      <c r="R8" s="10">
        <v>1.65</v>
      </c>
      <c r="S8" s="10">
        <v>12.3</v>
      </c>
    </row>
    <row r="9" spans="1:22" ht="15" customHeight="1" outlineLevel="1" x14ac:dyDescent="0.25">
      <c r="A9" s="170"/>
      <c r="B9" s="9">
        <v>160</v>
      </c>
      <c r="C9" s="8">
        <v>160</v>
      </c>
      <c r="D9" s="9">
        <v>82</v>
      </c>
      <c r="E9" s="9">
        <v>5</v>
      </c>
      <c r="F9" s="8">
        <v>7.4</v>
      </c>
      <c r="G9" s="9">
        <v>9</v>
      </c>
      <c r="H9" s="9">
        <v>16.5</v>
      </c>
      <c r="I9" s="9">
        <v>127</v>
      </c>
      <c r="J9" s="9">
        <v>7.63</v>
      </c>
      <c r="K9" s="8">
        <v>20.100000000000001</v>
      </c>
      <c r="L9" s="9">
        <v>15.8</v>
      </c>
      <c r="M9" s="8">
        <v>869</v>
      </c>
      <c r="N9" s="8">
        <v>109</v>
      </c>
      <c r="O9" s="8">
        <v>6.58</v>
      </c>
      <c r="P9" s="9">
        <v>68.3</v>
      </c>
      <c r="Q9" s="9">
        <v>16.7</v>
      </c>
      <c r="R9" s="9">
        <v>1.84</v>
      </c>
      <c r="S9" s="9">
        <v>14</v>
      </c>
    </row>
    <row r="10" spans="1:22" ht="15" customHeight="1" outlineLevel="1" x14ac:dyDescent="0.25">
      <c r="A10" s="170"/>
      <c r="B10" s="10">
        <v>180</v>
      </c>
      <c r="C10" s="8">
        <v>180</v>
      </c>
      <c r="D10" s="10">
        <v>91</v>
      </c>
      <c r="E10" s="10">
        <v>5.3</v>
      </c>
      <c r="F10" s="8">
        <v>8</v>
      </c>
      <c r="G10" s="10">
        <v>9</v>
      </c>
      <c r="H10" s="10">
        <v>17</v>
      </c>
      <c r="I10" s="10">
        <v>146</v>
      </c>
      <c r="J10" s="10">
        <v>9.1199999999999992</v>
      </c>
      <c r="K10" s="8">
        <v>23.9</v>
      </c>
      <c r="L10" s="10">
        <v>18.8</v>
      </c>
      <c r="M10" s="8">
        <v>1320</v>
      </c>
      <c r="N10" s="8">
        <v>146</v>
      </c>
      <c r="O10" s="8">
        <v>7.42</v>
      </c>
      <c r="P10" s="10">
        <v>101</v>
      </c>
      <c r="Q10" s="10">
        <v>22.2</v>
      </c>
      <c r="R10" s="10">
        <v>2.0499999999999998</v>
      </c>
      <c r="S10" s="10">
        <v>15.8</v>
      </c>
    </row>
    <row r="11" spans="1:22" ht="15" customHeight="1" outlineLevel="1" x14ac:dyDescent="0.25">
      <c r="A11" s="170"/>
      <c r="B11" s="9">
        <v>200</v>
      </c>
      <c r="C11" s="8">
        <v>200</v>
      </c>
      <c r="D11" s="9">
        <v>100</v>
      </c>
      <c r="E11" s="9">
        <v>5.6</v>
      </c>
      <c r="F11" s="8">
        <v>8.5</v>
      </c>
      <c r="G11" s="9">
        <v>12</v>
      </c>
      <c r="H11" s="9">
        <v>20.5</v>
      </c>
      <c r="I11" s="9">
        <v>159</v>
      </c>
      <c r="J11" s="9">
        <v>10.7</v>
      </c>
      <c r="K11" s="8">
        <v>28.5</v>
      </c>
      <c r="L11" s="9">
        <v>22.4</v>
      </c>
      <c r="M11" s="8">
        <v>1940</v>
      </c>
      <c r="N11" s="8">
        <v>194</v>
      </c>
      <c r="O11" s="8">
        <v>8.26</v>
      </c>
      <c r="P11" s="9">
        <v>142</v>
      </c>
      <c r="Q11" s="9">
        <v>28.5</v>
      </c>
      <c r="R11" s="9">
        <v>2.2400000000000002</v>
      </c>
      <c r="S11" s="9">
        <v>17.600000000000001</v>
      </c>
    </row>
    <row r="12" spans="1:22" ht="15" customHeight="1" outlineLevel="1" x14ac:dyDescent="0.25">
      <c r="A12" s="170"/>
      <c r="B12" s="10">
        <v>220</v>
      </c>
      <c r="C12" s="8">
        <v>220</v>
      </c>
      <c r="D12" s="10">
        <v>110</v>
      </c>
      <c r="E12" s="10">
        <v>5.9</v>
      </c>
      <c r="F12" s="8">
        <v>9.1999999999999993</v>
      </c>
      <c r="G12" s="10">
        <v>12</v>
      </c>
      <c r="H12" s="10">
        <v>21.5</v>
      </c>
      <c r="I12" s="10">
        <v>177</v>
      </c>
      <c r="J12" s="10">
        <v>12.4</v>
      </c>
      <c r="K12" s="8">
        <v>33.4</v>
      </c>
      <c r="L12" s="10">
        <v>26.2</v>
      </c>
      <c r="M12" s="8">
        <v>2770</v>
      </c>
      <c r="N12" s="8">
        <v>252</v>
      </c>
      <c r="O12" s="8">
        <v>9.11</v>
      </c>
      <c r="P12" s="10">
        <v>205</v>
      </c>
      <c r="Q12" s="10">
        <v>37.299999999999997</v>
      </c>
      <c r="R12" s="10">
        <v>2.48</v>
      </c>
      <c r="S12" s="10">
        <v>19.399999999999999</v>
      </c>
    </row>
    <row r="13" spans="1:22" ht="15" customHeight="1" outlineLevel="1" x14ac:dyDescent="0.25">
      <c r="A13" s="170"/>
      <c r="B13" s="9">
        <v>240</v>
      </c>
      <c r="C13" s="8">
        <v>240</v>
      </c>
      <c r="D13" s="5">
        <v>120</v>
      </c>
      <c r="E13" s="5">
        <v>6.2</v>
      </c>
      <c r="F13" s="8">
        <v>9.8000000000000007</v>
      </c>
      <c r="G13" s="5">
        <v>15</v>
      </c>
      <c r="H13" s="5">
        <v>25</v>
      </c>
      <c r="I13" s="5">
        <v>190</v>
      </c>
      <c r="J13" s="5">
        <v>14.3</v>
      </c>
      <c r="K13" s="8">
        <v>39.1</v>
      </c>
      <c r="L13" s="5">
        <v>30.7</v>
      </c>
      <c r="M13" s="8">
        <v>3890</v>
      </c>
      <c r="N13" s="8">
        <v>324</v>
      </c>
      <c r="O13" s="8">
        <v>9.9700000000000006</v>
      </c>
      <c r="P13" s="5">
        <v>284</v>
      </c>
      <c r="Q13" s="5">
        <v>47.3</v>
      </c>
      <c r="R13" s="5">
        <v>2.69</v>
      </c>
      <c r="S13" s="5">
        <v>21.2</v>
      </c>
    </row>
    <row r="14" spans="1:22" ht="15" customHeight="1" outlineLevel="1" x14ac:dyDescent="0.25">
      <c r="A14" s="170"/>
      <c r="B14" s="10">
        <v>270</v>
      </c>
      <c r="C14" s="8">
        <v>270</v>
      </c>
      <c r="D14" s="10">
        <v>135</v>
      </c>
      <c r="E14" s="10">
        <v>6.6</v>
      </c>
      <c r="F14" s="8">
        <v>10.199999999999999</v>
      </c>
      <c r="G14" s="10">
        <v>15</v>
      </c>
      <c r="H14" s="10">
        <v>25.5</v>
      </c>
      <c r="I14" s="10">
        <v>219</v>
      </c>
      <c r="J14" s="10">
        <v>17.100000000000001</v>
      </c>
      <c r="K14" s="8">
        <v>45.9</v>
      </c>
      <c r="L14" s="10">
        <v>36.1</v>
      </c>
      <c r="M14" s="8">
        <v>5790</v>
      </c>
      <c r="N14" s="8">
        <v>429</v>
      </c>
      <c r="O14" s="8">
        <v>11.2</v>
      </c>
      <c r="P14" s="10">
        <v>420</v>
      </c>
      <c r="Q14" s="10">
        <v>62.2</v>
      </c>
      <c r="R14" s="10">
        <v>3.02</v>
      </c>
      <c r="S14" s="10">
        <v>23.9</v>
      </c>
    </row>
    <row r="15" spans="1:22" ht="15" customHeight="1" outlineLevel="1" x14ac:dyDescent="0.25">
      <c r="A15" s="170"/>
      <c r="B15" s="9">
        <v>300</v>
      </c>
      <c r="C15" s="8">
        <v>300</v>
      </c>
      <c r="D15" s="9">
        <v>150</v>
      </c>
      <c r="E15" s="9">
        <v>7.1</v>
      </c>
      <c r="F15" s="8">
        <v>10.7</v>
      </c>
      <c r="G15" s="9">
        <v>15</v>
      </c>
      <c r="H15" s="9">
        <v>26</v>
      </c>
      <c r="I15" s="9">
        <v>248</v>
      </c>
      <c r="J15" s="9">
        <v>20.5</v>
      </c>
      <c r="K15" s="8">
        <v>53.8</v>
      </c>
      <c r="L15" s="9">
        <v>42.2</v>
      </c>
      <c r="M15" s="8">
        <v>8360</v>
      </c>
      <c r="N15" s="8">
        <v>557</v>
      </c>
      <c r="O15" s="8">
        <v>12.5</v>
      </c>
      <c r="P15" s="9">
        <v>604</v>
      </c>
      <c r="Q15" s="9">
        <v>80.5</v>
      </c>
      <c r="R15" s="9">
        <v>3.35</v>
      </c>
      <c r="S15" s="9">
        <v>26.6</v>
      </c>
    </row>
    <row r="16" spans="1:22" outlineLevel="1" x14ac:dyDescent="0.25">
      <c r="A16" s="170"/>
      <c r="B16" s="10">
        <v>330</v>
      </c>
      <c r="C16" s="8">
        <v>330</v>
      </c>
      <c r="D16" s="10">
        <v>160</v>
      </c>
      <c r="E16" s="10">
        <v>7.5</v>
      </c>
      <c r="F16" s="8">
        <v>11.5</v>
      </c>
      <c r="G16" s="10">
        <v>18</v>
      </c>
      <c r="H16" s="10">
        <v>29.5</v>
      </c>
      <c r="I16" s="10">
        <v>271</v>
      </c>
      <c r="J16" s="10">
        <v>23.9</v>
      </c>
      <c r="K16" s="8">
        <v>62.6</v>
      </c>
      <c r="L16" s="10">
        <v>49.1</v>
      </c>
      <c r="M16" s="8">
        <v>11770</v>
      </c>
      <c r="N16" s="8">
        <v>713</v>
      </c>
      <c r="O16" s="8">
        <v>13.7</v>
      </c>
      <c r="P16" s="10">
        <v>788</v>
      </c>
      <c r="Q16" s="10">
        <v>98.5</v>
      </c>
      <c r="R16" s="10">
        <v>3.55</v>
      </c>
      <c r="S16" s="10">
        <v>29.3</v>
      </c>
    </row>
    <row r="17" spans="1:21" outlineLevel="1" x14ac:dyDescent="0.25">
      <c r="A17" s="170"/>
      <c r="B17" s="9">
        <v>360</v>
      </c>
      <c r="C17" s="8">
        <v>360</v>
      </c>
      <c r="D17" s="9">
        <v>170</v>
      </c>
      <c r="E17" s="9">
        <v>8</v>
      </c>
      <c r="F17" s="8">
        <v>12.7</v>
      </c>
      <c r="G17" s="9">
        <v>18</v>
      </c>
      <c r="H17" s="9">
        <v>31</v>
      </c>
      <c r="I17" s="9">
        <v>298</v>
      </c>
      <c r="J17" s="9">
        <v>27.8</v>
      </c>
      <c r="K17" s="8">
        <v>72.7</v>
      </c>
      <c r="L17" s="9">
        <v>57.1</v>
      </c>
      <c r="M17" s="8">
        <v>16270</v>
      </c>
      <c r="N17" s="8">
        <v>904</v>
      </c>
      <c r="O17" s="8">
        <v>15</v>
      </c>
      <c r="P17" s="9">
        <v>1040</v>
      </c>
      <c r="Q17" s="9">
        <v>123</v>
      </c>
      <c r="R17" s="9">
        <v>3.79</v>
      </c>
      <c r="S17" s="9">
        <v>31.9</v>
      </c>
    </row>
    <row r="18" spans="1:21" outlineLevel="1" x14ac:dyDescent="0.25">
      <c r="A18" s="170"/>
      <c r="B18" s="10">
        <v>400</v>
      </c>
      <c r="C18" s="8">
        <v>400</v>
      </c>
      <c r="D18" s="10">
        <v>180</v>
      </c>
      <c r="E18" s="10">
        <v>8.6</v>
      </c>
      <c r="F18" s="8">
        <v>13.5</v>
      </c>
      <c r="G18" s="10">
        <v>21</v>
      </c>
      <c r="H18" s="10">
        <v>34.5</v>
      </c>
      <c r="I18" s="10">
        <v>331</v>
      </c>
      <c r="J18" s="10">
        <v>33.200000000000003</v>
      </c>
      <c r="K18" s="8">
        <v>84</v>
      </c>
      <c r="L18" s="10">
        <v>66.3</v>
      </c>
      <c r="M18" s="8">
        <v>23130</v>
      </c>
      <c r="N18" s="8">
        <v>1160</v>
      </c>
      <c r="O18" s="8">
        <v>16.5</v>
      </c>
      <c r="P18" s="10">
        <v>1320</v>
      </c>
      <c r="Q18" s="10">
        <v>146</v>
      </c>
      <c r="R18" s="10">
        <v>3.95</v>
      </c>
      <c r="S18" s="10">
        <v>35.4</v>
      </c>
    </row>
    <row r="19" spans="1:21" outlineLevel="1" x14ac:dyDescent="0.25">
      <c r="A19" s="170"/>
      <c r="B19" s="9">
        <v>450</v>
      </c>
      <c r="C19" s="8">
        <v>450</v>
      </c>
      <c r="D19" s="9">
        <v>190</v>
      </c>
      <c r="E19" s="9">
        <v>9.4</v>
      </c>
      <c r="F19" s="8">
        <v>14.6</v>
      </c>
      <c r="G19" s="9">
        <v>21</v>
      </c>
      <c r="H19" s="9">
        <v>36</v>
      </c>
      <c r="I19" s="9">
        <v>378</v>
      </c>
      <c r="J19" s="9">
        <v>40.9</v>
      </c>
      <c r="K19" s="8">
        <v>98.8</v>
      </c>
      <c r="L19" s="9">
        <v>77.599999999999994</v>
      </c>
      <c r="M19" s="8">
        <v>33740</v>
      </c>
      <c r="N19" s="8">
        <v>1500</v>
      </c>
      <c r="O19" s="8">
        <v>18.5</v>
      </c>
      <c r="P19" s="9">
        <v>1680</v>
      </c>
      <c r="Q19" s="9">
        <v>176</v>
      </c>
      <c r="R19" s="9">
        <v>4.12</v>
      </c>
      <c r="S19" s="9">
        <v>40.1</v>
      </c>
    </row>
    <row r="20" spans="1:21" outlineLevel="1" x14ac:dyDescent="0.25">
      <c r="A20" s="170"/>
      <c r="B20" s="10">
        <v>500</v>
      </c>
      <c r="C20" s="8">
        <v>500</v>
      </c>
      <c r="D20" s="10">
        <v>200</v>
      </c>
      <c r="E20" s="10">
        <v>10.199999999999999</v>
      </c>
      <c r="F20" s="8">
        <v>16</v>
      </c>
      <c r="G20" s="10">
        <v>21</v>
      </c>
      <c r="H20" s="10">
        <v>37</v>
      </c>
      <c r="I20" s="10">
        <v>426</v>
      </c>
      <c r="J20" s="10">
        <v>49.4</v>
      </c>
      <c r="K20" s="8">
        <v>116</v>
      </c>
      <c r="L20" s="10">
        <v>90.7</v>
      </c>
      <c r="M20" s="8">
        <v>48200</v>
      </c>
      <c r="N20" s="8">
        <v>1930</v>
      </c>
      <c r="O20" s="8">
        <v>20.399999999999999</v>
      </c>
      <c r="P20" s="10">
        <v>2140</v>
      </c>
      <c r="Q20" s="10">
        <v>214</v>
      </c>
      <c r="R20" s="10">
        <v>4.3099999999999996</v>
      </c>
      <c r="S20" s="10">
        <v>43.9</v>
      </c>
    </row>
    <row r="21" spans="1:21" outlineLevel="1" x14ac:dyDescent="0.25">
      <c r="A21" s="170"/>
      <c r="B21" s="9">
        <v>550</v>
      </c>
      <c r="C21" s="8">
        <v>550</v>
      </c>
      <c r="D21" s="9">
        <v>210</v>
      </c>
      <c r="E21" s="9">
        <v>11.1</v>
      </c>
      <c r="F21" s="8">
        <v>17.2</v>
      </c>
      <c r="G21" s="9">
        <v>24</v>
      </c>
      <c r="H21" s="9">
        <v>41.5</v>
      </c>
      <c r="I21" s="9">
        <v>467</v>
      </c>
      <c r="J21" s="9">
        <v>59.1</v>
      </c>
      <c r="K21" s="8">
        <v>134</v>
      </c>
      <c r="L21" s="9">
        <v>106</v>
      </c>
      <c r="M21" s="8">
        <v>67120</v>
      </c>
      <c r="N21" s="8">
        <v>2440</v>
      </c>
      <c r="O21" s="8">
        <v>22.3</v>
      </c>
      <c r="P21" s="9">
        <v>2670</v>
      </c>
      <c r="Q21" s="9">
        <v>254</v>
      </c>
      <c r="R21" s="9">
        <v>4.45</v>
      </c>
      <c r="S21" s="9">
        <v>48.2</v>
      </c>
    </row>
    <row r="22" spans="1:21" outlineLevel="1" x14ac:dyDescent="0.25">
      <c r="A22" s="171"/>
      <c r="B22" s="11">
        <v>600</v>
      </c>
      <c r="C22" s="12">
        <v>600</v>
      </c>
      <c r="D22" s="11">
        <v>220</v>
      </c>
      <c r="E22" s="11">
        <v>12</v>
      </c>
      <c r="F22" s="12">
        <v>19</v>
      </c>
      <c r="G22" s="11">
        <v>24</v>
      </c>
      <c r="H22" s="11">
        <v>43</v>
      </c>
      <c r="I22" s="11">
        <v>514</v>
      </c>
      <c r="J22" s="11">
        <v>69.7</v>
      </c>
      <c r="K22" s="12">
        <v>156</v>
      </c>
      <c r="L22" s="11">
        <v>122</v>
      </c>
      <c r="M22" s="12">
        <v>92080</v>
      </c>
      <c r="N22" s="12">
        <v>3070</v>
      </c>
      <c r="O22" s="12">
        <v>24.3</v>
      </c>
      <c r="P22" s="11">
        <v>3390</v>
      </c>
      <c r="Q22" s="11">
        <v>308</v>
      </c>
      <c r="R22" s="11">
        <v>4.66</v>
      </c>
      <c r="S22" s="11">
        <v>52.4</v>
      </c>
    </row>
    <row r="23" spans="1:21" s="3" customFormat="1" ht="15" customHeight="1" x14ac:dyDescent="0.25">
      <c r="A23" s="13" t="s">
        <v>32</v>
      </c>
      <c r="B23" s="138" t="s">
        <v>44</v>
      </c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"/>
      <c r="U23" s="1"/>
    </row>
    <row r="24" spans="1:21" s="3" customFormat="1" outlineLevel="1" x14ac:dyDescent="0.25">
      <c r="A24" s="169" t="s">
        <v>36</v>
      </c>
      <c r="B24" s="14">
        <v>180</v>
      </c>
      <c r="C24" s="15">
        <v>182</v>
      </c>
      <c r="D24" s="14">
        <v>92</v>
      </c>
      <c r="E24" s="14">
        <v>6</v>
      </c>
      <c r="F24" s="15">
        <v>9</v>
      </c>
      <c r="G24" s="14">
        <v>9</v>
      </c>
      <c r="H24" s="14">
        <v>18</v>
      </c>
      <c r="I24" s="14">
        <v>146</v>
      </c>
      <c r="J24" s="14">
        <v>10.3</v>
      </c>
      <c r="K24" s="15">
        <v>27.1</v>
      </c>
      <c r="L24" s="14">
        <v>21.3</v>
      </c>
      <c r="M24" s="15">
        <v>1510</v>
      </c>
      <c r="N24" s="15">
        <v>165</v>
      </c>
      <c r="O24" s="15">
        <v>7.45</v>
      </c>
      <c r="P24" s="14">
        <v>117</v>
      </c>
      <c r="Q24" s="14">
        <v>25.5</v>
      </c>
      <c r="R24" s="14">
        <v>2.08</v>
      </c>
      <c r="S24" s="14">
        <v>15.9</v>
      </c>
      <c r="T24" s="1"/>
      <c r="U24" s="1"/>
    </row>
    <row r="25" spans="1:21" s="3" customFormat="1" outlineLevel="1" x14ac:dyDescent="0.25">
      <c r="A25" s="170"/>
      <c r="B25" s="9">
        <v>200</v>
      </c>
      <c r="C25" s="8">
        <v>202</v>
      </c>
      <c r="D25" s="9">
        <v>102</v>
      </c>
      <c r="E25" s="9">
        <v>6.2</v>
      </c>
      <c r="F25" s="8">
        <v>9.5</v>
      </c>
      <c r="G25" s="9">
        <v>12</v>
      </c>
      <c r="H25" s="9">
        <v>21.5</v>
      </c>
      <c r="I25" s="9">
        <v>159</v>
      </c>
      <c r="J25" s="9">
        <v>11.9</v>
      </c>
      <c r="K25" s="8">
        <v>32</v>
      </c>
      <c r="L25" s="9">
        <v>25.1</v>
      </c>
      <c r="M25" s="8">
        <v>2210</v>
      </c>
      <c r="N25" s="8">
        <v>219</v>
      </c>
      <c r="O25" s="8">
        <v>8.32</v>
      </c>
      <c r="P25" s="9">
        <v>169</v>
      </c>
      <c r="Q25" s="9">
        <v>33.1</v>
      </c>
      <c r="R25" s="9">
        <v>2.2999999999999998</v>
      </c>
      <c r="S25" s="9">
        <v>17.7</v>
      </c>
      <c r="T25" s="1"/>
      <c r="U25" s="1"/>
    </row>
    <row r="26" spans="1:21" s="3" customFormat="1" outlineLevel="1" x14ac:dyDescent="0.25">
      <c r="A26" s="170"/>
      <c r="B26" s="10">
        <v>220</v>
      </c>
      <c r="C26" s="8">
        <v>222</v>
      </c>
      <c r="D26" s="10">
        <v>112</v>
      </c>
      <c r="E26" s="10">
        <v>6.6</v>
      </c>
      <c r="F26" s="8">
        <v>10.199999999999999</v>
      </c>
      <c r="G26" s="10">
        <v>12</v>
      </c>
      <c r="H26" s="10">
        <v>22.5</v>
      </c>
      <c r="I26" s="10">
        <v>177</v>
      </c>
      <c r="J26" s="10">
        <v>14</v>
      </c>
      <c r="K26" s="8">
        <v>37.4</v>
      </c>
      <c r="L26" s="10">
        <v>29.4</v>
      </c>
      <c r="M26" s="8">
        <v>3130</v>
      </c>
      <c r="N26" s="8">
        <v>282</v>
      </c>
      <c r="O26" s="8">
        <v>9.16</v>
      </c>
      <c r="P26" s="10">
        <v>240</v>
      </c>
      <c r="Q26" s="10">
        <v>42.8</v>
      </c>
      <c r="R26" s="10">
        <v>2.5299999999999998</v>
      </c>
      <c r="S26" s="10">
        <v>19.5</v>
      </c>
      <c r="T26" s="1"/>
      <c r="U26" s="1"/>
    </row>
    <row r="27" spans="1:21" s="3" customFormat="1" outlineLevel="1" x14ac:dyDescent="0.25">
      <c r="A27" s="170"/>
      <c r="B27" s="9">
        <v>240</v>
      </c>
      <c r="C27" s="8">
        <v>242</v>
      </c>
      <c r="D27" s="9">
        <v>122</v>
      </c>
      <c r="E27" s="9">
        <v>7</v>
      </c>
      <c r="F27" s="8">
        <v>10.8</v>
      </c>
      <c r="G27" s="9">
        <v>15</v>
      </c>
      <c r="H27" s="9">
        <v>26</v>
      </c>
      <c r="I27" s="9">
        <v>190</v>
      </c>
      <c r="J27" s="9">
        <v>16.2</v>
      </c>
      <c r="K27" s="8">
        <v>43.7</v>
      </c>
      <c r="L27" s="9">
        <v>34.299999999999997</v>
      </c>
      <c r="M27" s="8">
        <v>4370</v>
      </c>
      <c r="N27" s="8">
        <v>361</v>
      </c>
      <c r="O27" s="8">
        <v>10</v>
      </c>
      <c r="P27" s="9">
        <v>329</v>
      </c>
      <c r="Q27" s="9">
        <v>53.9</v>
      </c>
      <c r="R27" s="9">
        <v>2.74</v>
      </c>
      <c r="S27" s="9">
        <v>21.3</v>
      </c>
      <c r="T27" s="1"/>
      <c r="U27" s="1"/>
    </row>
    <row r="28" spans="1:21" s="3" customFormat="1" outlineLevel="1" x14ac:dyDescent="0.25">
      <c r="A28" s="170"/>
      <c r="B28" s="10">
        <v>270</v>
      </c>
      <c r="C28" s="8">
        <v>274</v>
      </c>
      <c r="D28" s="10">
        <v>136</v>
      </c>
      <c r="E28" s="10">
        <v>7.5</v>
      </c>
      <c r="F28" s="8">
        <v>12.2</v>
      </c>
      <c r="G28" s="10">
        <v>15</v>
      </c>
      <c r="H28" s="10">
        <v>27.5</v>
      </c>
      <c r="I28" s="10">
        <v>219</v>
      </c>
      <c r="J28" s="10">
        <v>19.600000000000001</v>
      </c>
      <c r="K28" s="8">
        <v>53.8</v>
      </c>
      <c r="L28" s="10">
        <v>42.3</v>
      </c>
      <c r="M28" s="8">
        <v>6950</v>
      </c>
      <c r="N28" s="8">
        <v>507</v>
      </c>
      <c r="O28" s="8">
        <v>11.4</v>
      </c>
      <c r="P28" s="10">
        <v>514</v>
      </c>
      <c r="Q28" s="10">
        <v>75.5</v>
      </c>
      <c r="R28" s="10">
        <v>3.09</v>
      </c>
      <c r="S28" s="10">
        <v>24.2</v>
      </c>
      <c r="T28" s="1"/>
      <c r="U28" s="1"/>
    </row>
    <row r="29" spans="1:21" s="3" customFormat="1" outlineLevel="1" x14ac:dyDescent="0.25">
      <c r="A29" s="170"/>
      <c r="B29" s="9">
        <v>300</v>
      </c>
      <c r="C29" s="8">
        <v>304</v>
      </c>
      <c r="D29" s="9">
        <v>152</v>
      </c>
      <c r="E29" s="9">
        <v>8</v>
      </c>
      <c r="F29" s="8">
        <v>12.7</v>
      </c>
      <c r="G29" s="9">
        <v>15</v>
      </c>
      <c r="H29" s="9">
        <v>28</v>
      </c>
      <c r="I29" s="9">
        <v>248</v>
      </c>
      <c r="J29" s="9">
        <v>23.3</v>
      </c>
      <c r="K29" s="8">
        <v>62.8</v>
      </c>
      <c r="L29" s="9">
        <v>49.3</v>
      </c>
      <c r="M29" s="8">
        <v>9990</v>
      </c>
      <c r="N29" s="8">
        <v>658</v>
      </c>
      <c r="O29" s="8">
        <v>12.6</v>
      </c>
      <c r="P29" s="9">
        <v>746</v>
      </c>
      <c r="Q29" s="9">
        <v>98.1</v>
      </c>
      <c r="R29" s="9">
        <v>3.45</v>
      </c>
      <c r="S29" s="9">
        <v>26.9</v>
      </c>
      <c r="T29" s="1"/>
      <c r="U29" s="1"/>
    </row>
    <row r="30" spans="1:21" s="3" customFormat="1" outlineLevel="1" x14ac:dyDescent="0.25">
      <c r="A30" s="170"/>
      <c r="B30" s="10">
        <v>330</v>
      </c>
      <c r="C30" s="8">
        <v>334</v>
      </c>
      <c r="D30" s="10">
        <v>162</v>
      </c>
      <c r="E30" s="10">
        <v>8.5</v>
      </c>
      <c r="F30" s="8">
        <v>13.5</v>
      </c>
      <c r="G30" s="10">
        <v>18</v>
      </c>
      <c r="H30" s="10">
        <v>31.5</v>
      </c>
      <c r="I30" s="10">
        <v>271</v>
      </c>
      <c r="J30" s="10">
        <v>27.2</v>
      </c>
      <c r="K30" s="8">
        <v>72.599999999999994</v>
      </c>
      <c r="L30" s="10">
        <v>57</v>
      </c>
      <c r="M30" s="8">
        <v>13910</v>
      </c>
      <c r="N30" s="8">
        <v>833</v>
      </c>
      <c r="O30" s="8">
        <v>13.8</v>
      </c>
      <c r="P30" s="10">
        <v>960</v>
      </c>
      <c r="Q30" s="10">
        <v>119</v>
      </c>
      <c r="R30" s="10">
        <v>3.64</v>
      </c>
      <c r="S30" s="10">
        <v>29.5</v>
      </c>
      <c r="T30" s="1"/>
      <c r="U30" s="1"/>
    </row>
    <row r="31" spans="1:21" s="3" customFormat="1" outlineLevel="1" x14ac:dyDescent="0.25">
      <c r="A31" s="170"/>
      <c r="B31" s="9">
        <v>360</v>
      </c>
      <c r="C31" s="8">
        <v>364</v>
      </c>
      <c r="D31" s="9">
        <v>172</v>
      </c>
      <c r="E31" s="9">
        <v>9.1999999999999993</v>
      </c>
      <c r="F31" s="8">
        <v>14.7</v>
      </c>
      <c r="G31" s="9">
        <v>18</v>
      </c>
      <c r="H31" s="9">
        <v>33</v>
      </c>
      <c r="I31" s="9">
        <v>298</v>
      </c>
      <c r="J31" s="9">
        <v>32.1</v>
      </c>
      <c r="K31" s="8">
        <v>84.1</v>
      </c>
      <c r="L31" s="9">
        <v>66</v>
      </c>
      <c r="M31" s="8">
        <v>19050</v>
      </c>
      <c r="N31" s="8">
        <v>1050</v>
      </c>
      <c r="O31" s="8">
        <v>15.1</v>
      </c>
      <c r="P31" s="9">
        <v>1250</v>
      </c>
      <c r="Q31" s="9">
        <v>146</v>
      </c>
      <c r="R31" s="9">
        <v>3.86</v>
      </c>
      <c r="S31" s="9">
        <v>32.1</v>
      </c>
      <c r="T31" s="1"/>
      <c r="U31" s="1"/>
    </row>
    <row r="32" spans="1:21" s="3" customFormat="1" outlineLevel="1" x14ac:dyDescent="0.25">
      <c r="A32" s="170"/>
      <c r="B32" s="10">
        <v>400</v>
      </c>
      <c r="C32" s="8">
        <v>404</v>
      </c>
      <c r="D32" s="10">
        <v>182</v>
      </c>
      <c r="E32" s="10">
        <v>9.6999999999999993</v>
      </c>
      <c r="F32" s="8">
        <v>15.5</v>
      </c>
      <c r="G32" s="10">
        <v>21</v>
      </c>
      <c r="H32" s="10">
        <v>36.5</v>
      </c>
      <c r="I32" s="10">
        <v>331</v>
      </c>
      <c r="J32" s="10">
        <v>37.6</v>
      </c>
      <c r="K32" s="8">
        <v>96.4</v>
      </c>
      <c r="L32" s="10">
        <v>75.7</v>
      </c>
      <c r="M32" s="8">
        <v>26750</v>
      </c>
      <c r="N32" s="8">
        <v>1320</v>
      </c>
      <c r="O32" s="8">
        <v>16.7</v>
      </c>
      <c r="P32" s="10">
        <v>1560</v>
      </c>
      <c r="Q32" s="10">
        <v>172</v>
      </c>
      <c r="R32" s="10">
        <v>4.03</v>
      </c>
      <c r="S32" s="10">
        <v>35.6</v>
      </c>
      <c r="T32" s="1"/>
      <c r="U32" s="1"/>
    </row>
    <row r="33" spans="1:21" s="3" customFormat="1" outlineLevel="1" x14ac:dyDescent="0.25">
      <c r="A33" s="170"/>
      <c r="B33" s="9">
        <v>450</v>
      </c>
      <c r="C33" s="8">
        <v>456</v>
      </c>
      <c r="D33" s="9">
        <v>192</v>
      </c>
      <c r="E33" s="9">
        <v>11</v>
      </c>
      <c r="F33" s="8">
        <v>17.600000000000001</v>
      </c>
      <c r="G33" s="9">
        <v>21</v>
      </c>
      <c r="H33" s="9">
        <v>39</v>
      </c>
      <c r="I33" s="9">
        <v>378</v>
      </c>
      <c r="J33" s="9">
        <v>48.2</v>
      </c>
      <c r="K33" s="8">
        <v>118</v>
      </c>
      <c r="L33" s="9">
        <v>92.4</v>
      </c>
      <c r="M33" s="8">
        <v>40920</v>
      </c>
      <c r="N33" s="8">
        <v>1790</v>
      </c>
      <c r="O33" s="8">
        <v>18.7</v>
      </c>
      <c r="P33" s="9">
        <v>2090</v>
      </c>
      <c r="Q33" s="9">
        <v>217</v>
      </c>
      <c r="R33" s="9">
        <v>4.21</v>
      </c>
      <c r="S33" s="9">
        <v>40</v>
      </c>
      <c r="T33" s="1"/>
      <c r="U33" s="1"/>
    </row>
    <row r="34" spans="1:21" s="3" customFormat="1" outlineLevel="1" x14ac:dyDescent="0.25">
      <c r="A34" s="170"/>
      <c r="B34" s="10">
        <v>500</v>
      </c>
      <c r="C34" s="8">
        <v>506</v>
      </c>
      <c r="D34" s="10">
        <v>202</v>
      </c>
      <c r="E34" s="10">
        <v>12</v>
      </c>
      <c r="F34" s="8">
        <v>19</v>
      </c>
      <c r="G34" s="10">
        <v>21</v>
      </c>
      <c r="H34" s="10">
        <v>40</v>
      </c>
      <c r="I34" s="10">
        <v>426</v>
      </c>
      <c r="J34" s="10">
        <v>58.4</v>
      </c>
      <c r="K34" s="8">
        <v>137</v>
      </c>
      <c r="L34" s="10">
        <v>107</v>
      </c>
      <c r="M34" s="8">
        <v>57780</v>
      </c>
      <c r="N34" s="8">
        <v>2280</v>
      </c>
      <c r="O34" s="8">
        <v>20.6</v>
      </c>
      <c r="P34" s="10">
        <v>2620</v>
      </c>
      <c r="Q34" s="10">
        <v>260</v>
      </c>
      <c r="R34" s="10">
        <v>4.38</v>
      </c>
      <c r="S34" s="10">
        <v>44.2</v>
      </c>
      <c r="T34" s="1"/>
      <c r="U34" s="1"/>
    </row>
    <row r="35" spans="1:21" s="3" customFormat="1" outlineLevel="1" x14ac:dyDescent="0.25">
      <c r="A35" s="170"/>
      <c r="B35" s="9">
        <v>550</v>
      </c>
      <c r="C35" s="8">
        <v>556</v>
      </c>
      <c r="D35" s="9">
        <v>212</v>
      </c>
      <c r="E35" s="9">
        <v>12.7</v>
      </c>
      <c r="F35" s="8">
        <v>20.2</v>
      </c>
      <c r="G35" s="9">
        <v>24</v>
      </c>
      <c r="H35" s="9">
        <v>44.5</v>
      </c>
      <c r="I35" s="9">
        <v>467</v>
      </c>
      <c r="J35" s="9">
        <v>68</v>
      </c>
      <c r="K35" s="8">
        <v>156</v>
      </c>
      <c r="L35" s="9">
        <v>123</v>
      </c>
      <c r="M35" s="8">
        <v>79160</v>
      </c>
      <c r="N35" s="8">
        <v>2850</v>
      </c>
      <c r="O35" s="8">
        <v>22.5</v>
      </c>
      <c r="P35" s="9">
        <v>3220</v>
      </c>
      <c r="Q35" s="9">
        <v>304</v>
      </c>
      <c r="R35" s="9">
        <v>4.55</v>
      </c>
      <c r="S35" s="9">
        <v>48.5</v>
      </c>
      <c r="T35" s="1"/>
      <c r="U35" s="1"/>
    </row>
    <row r="36" spans="1:21" s="3" customFormat="1" outlineLevel="1" x14ac:dyDescent="0.25">
      <c r="A36" s="171"/>
      <c r="B36" s="11">
        <v>600</v>
      </c>
      <c r="C36" s="12">
        <v>610</v>
      </c>
      <c r="D36" s="11">
        <v>224</v>
      </c>
      <c r="E36" s="11">
        <v>15</v>
      </c>
      <c r="F36" s="12">
        <v>24</v>
      </c>
      <c r="G36" s="11">
        <v>24</v>
      </c>
      <c r="H36" s="11">
        <v>48</v>
      </c>
      <c r="I36" s="11">
        <v>514</v>
      </c>
      <c r="J36" s="11">
        <v>87.9</v>
      </c>
      <c r="K36" s="12">
        <v>197</v>
      </c>
      <c r="L36" s="11">
        <v>154</v>
      </c>
      <c r="M36" s="12">
        <v>118300</v>
      </c>
      <c r="N36" s="12">
        <v>3880</v>
      </c>
      <c r="O36" s="12">
        <v>24.5</v>
      </c>
      <c r="P36" s="11">
        <v>4520</v>
      </c>
      <c r="Q36" s="11">
        <v>404</v>
      </c>
      <c r="R36" s="11">
        <v>4.79</v>
      </c>
      <c r="S36" s="11">
        <v>52.9</v>
      </c>
      <c r="T36" s="1"/>
      <c r="U36" s="1"/>
    </row>
    <row r="37" spans="1:21" s="16" customFormat="1" x14ac:dyDescent="0.25">
      <c r="A37" s="13" t="s">
        <v>36</v>
      </c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"/>
      <c r="U37" s="1"/>
    </row>
    <row r="38" spans="1:21" s="3" customFormat="1" hidden="1" outlineLevel="1" x14ac:dyDescent="0.25">
      <c r="A38" s="166" t="s">
        <v>35</v>
      </c>
      <c r="B38" s="14">
        <v>400</v>
      </c>
      <c r="C38" s="15">
        <v>408</v>
      </c>
      <c r="D38" s="14">
        <v>182</v>
      </c>
      <c r="E38" s="14">
        <v>10.6</v>
      </c>
      <c r="F38" s="15">
        <v>17.5</v>
      </c>
      <c r="G38" s="14">
        <v>21</v>
      </c>
      <c r="H38" s="14">
        <v>38.5</v>
      </c>
      <c r="I38" s="14">
        <v>331</v>
      </c>
      <c r="J38" s="14">
        <v>41.4</v>
      </c>
      <c r="K38" s="15">
        <v>107</v>
      </c>
      <c r="L38" s="14">
        <v>84</v>
      </c>
      <c r="M38" s="15">
        <v>30140</v>
      </c>
      <c r="N38" s="15">
        <v>1480</v>
      </c>
      <c r="O38" s="15">
        <v>16.8</v>
      </c>
      <c r="P38" s="14">
        <v>1770</v>
      </c>
      <c r="Q38" s="14">
        <v>194</v>
      </c>
      <c r="R38" s="14">
        <v>4.0599999999999996</v>
      </c>
      <c r="S38" s="14">
        <v>35.799999999999997</v>
      </c>
      <c r="T38" s="1"/>
      <c r="U38" s="1"/>
    </row>
    <row r="39" spans="1:21" s="3" customFormat="1" hidden="1" outlineLevel="1" x14ac:dyDescent="0.25">
      <c r="A39" s="167"/>
      <c r="B39" s="9">
        <v>450</v>
      </c>
      <c r="C39" s="8">
        <v>460</v>
      </c>
      <c r="D39" s="9">
        <v>194</v>
      </c>
      <c r="E39" s="9">
        <v>12.4</v>
      </c>
      <c r="F39" s="8">
        <v>19.600000000000001</v>
      </c>
      <c r="G39" s="9">
        <v>21</v>
      </c>
      <c r="H39" s="9">
        <v>41</v>
      </c>
      <c r="I39" s="9">
        <v>378</v>
      </c>
      <c r="J39" s="9">
        <v>54.6</v>
      </c>
      <c r="K39" s="8">
        <v>132</v>
      </c>
      <c r="L39" s="9">
        <v>104</v>
      </c>
      <c r="M39" s="8">
        <v>46200</v>
      </c>
      <c r="N39" s="8">
        <v>2010</v>
      </c>
      <c r="O39" s="8">
        <v>18.7</v>
      </c>
      <c r="P39" s="9">
        <v>2400</v>
      </c>
      <c r="Q39" s="9">
        <v>247</v>
      </c>
      <c r="R39" s="9">
        <v>4.26</v>
      </c>
      <c r="S39" s="9">
        <v>39.799999999999997</v>
      </c>
      <c r="T39" s="1"/>
      <c r="U39" s="1"/>
    </row>
    <row r="40" spans="1:21" s="3" customFormat="1" hidden="1" outlineLevel="1" x14ac:dyDescent="0.25">
      <c r="A40" s="167"/>
      <c r="B40" s="10">
        <v>500</v>
      </c>
      <c r="C40" s="8">
        <v>514</v>
      </c>
      <c r="D40" s="10">
        <v>204</v>
      </c>
      <c r="E40" s="10">
        <v>14.2</v>
      </c>
      <c r="F40" s="8">
        <v>23</v>
      </c>
      <c r="G40" s="10">
        <v>21</v>
      </c>
      <c r="H40" s="10">
        <v>44</v>
      </c>
      <c r="I40" s="10">
        <v>426</v>
      </c>
      <c r="J40" s="10">
        <v>69.7</v>
      </c>
      <c r="K40" s="8">
        <v>164</v>
      </c>
      <c r="L40" s="10">
        <v>129</v>
      </c>
      <c r="M40" s="8">
        <v>70720</v>
      </c>
      <c r="N40" s="8">
        <v>2750</v>
      </c>
      <c r="O40" s="8">
        <v>20.8</v>
      </c>
      <c r="P40" s="10">
        <v>3270</v>
      </c>
      <c r="Q40" s="10">
        <v>321</v>
      </c>
      <c r="R40" s="10">
        <v>4.46</v>
      </c>
      <c r="S40" s="10">
        <v>44.7</v>
      </c>
      <c r="T40" s="1"/>
      <c r="U40" s="1"/>
    </row>
    <row r="41" spans="1:21" s="3" customFormat="1" hidden="1" outlineLevel="1" x14ac:dyDescent="0.25">
      <c r="A41" s="167"/>
      <c r="B41" s="9">
        <v>550</v>
      </c>
      <c r="C41" s="8">
        <v>566</v>
      </c>
      <c r="D41" s="9">
        <v>216</v>
      </c>
      <c r="E41" s="9">
        <v>17.100000000000001</v>
      </c>
      <c r="F41" s="8">
        <v>25.2</v>
      </c>
      <c r="G41" s="9">
        <v>24</v>
      </c>
      <c r="H41" s="9">
        <v>49.5</v>
      </c>
      <c r="I41" s="9">
        <v>467</v>
      </c>
      <c r="J41" s="9">
        <v>92.4</v>
      </c>
      <c r="K41" s="8">
        <v>202</v>
      </c>
      <c r="L41" s="9">
        <v>159</v>
      </c>
      <c r="M41" s="8">
        <v>102300</v>
      </c>
      <c r="N41" s="8">
        <v>3620</v>
      </c>
      <c r="O41" s="8">
        <v>22.5</v>
      </c>
      <c r="P41" s="9">
        <v>4260</v>
      </c>
      <c r="Q41" s="9">
        <v>395</v>
      </c>
      <c r="R41" s="9">
        <v>4.59</v>
      </c>
      <c r="S41" s="9">
        <v>48.7</v>
      </c>
      <c r="T41" s="1"/>
      <c r="U41" s="1"/>
    </row>
    <row r="42" spans="1:21" s="3" customFormat="1" hidden="1" outlineLevel="1" x14ac:dyDescent="0.25">
      <c r="A42" s="168"/>
      <c r="B42" s="11">
        <v>600</v>
      </c>
      <c r="C42" s="12">
        <v>618</v>
      </c>
      <c r="D42" s="11">
        <v>228</v>
      </c>
      <c r="E42" s="11">
        <v>18</v>
      </c>
      <c r="F42" s="12">
        <v>28</v>
      </c>
      <c r="G42" s="11">
        <v>24</v>
      </c>
      <c r="H42" s="11">
        <v>52</v>
      </c>
      <c r="I42" s="11">
        <v>514</v>
      </c>
      <c r="J42" s="11">
        <v>106</v>
      </c>
      <c r="K42" s="12">
        <v>234</v>
      </c>
      <c r="L42" s="11">
        <v>184</v>
      </c>
      <c r="M42" s="12">
        <v>141600</v>
      </c>
      <c r="N42" s="12">
        <v>4580</v>
      </c>
      <c r="O42" s="12">
        <v>24.6</v>
      </c>
      <c r="P42" s="11">
        <v>5570</v>
      </c>
      <c r="Q42" s="11">
        <v>489</v>
      </c>
      <c r="R42" s="11">
        <v>4.88</v>
      </c>
      <c r="S42" s="11">
        <v>53.2</v>
      </c>
      <c r="T42" s="1"/>
      <c r="U42" s="1"/>
    </row>
    <row r="43" spans="1:21" s="16" customFormat="1" collapsed="1" x14ac:dyDescent="0.25">
      <c r="A43" s="13" t="s">
        <v>35</v>
      </c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"/>
      <c r="U43" s="1"/>
    </row>
    <row r="44" spans="1:21" hidden="1" outlineLevel="1" x14ac:dyDescent="0.25">
      <c r="A44" s="169" t="s">
        <v>42</v>
      </c>
      <c r="B44" s="14">
        <v>80</v>
      </c>
      <c r="C44" s="15">
        <v>78</v>
      </c>
      <c r="D44" s="14">
        <v>46</v>
      </c>
      <c r="E44" s="14">
        <v>3.3</v>
      </c>
      <c r="F44" s="15">
        <v>4.2</v>
      </c>
      <c r="G44" s="14">
        <v>5</v>
      </c>
      <c r="H44" s="14">
        <v>9.1999999999999993</v>
      </c>
      <c r="I44" s="14">
        <v>59.6</v>
      </c>
      <c r="J44" s="14">
        <v>2.44</v>
      </c>
      <c r="K44" s="15">
        <v>6.38</v>
      </c>
      <c r="L44" s="14">
        <v>5</v>
      </c>
      <c r="M44" s="15">
        <v>64.400000000000006</v>
      </c>
      <c r="N44" s="15">
        <v>16.5</v>
      </c>
      <c r="O44" s="15">
        <v>3.18</v>
      </c>
      <c r="P44" s="14">
        <v>6.85</v>
      </c>
      <c r="Q44" s="14">
        <v>2.98</v>
      </c>
      <c r="R44" s="14">
        <v>1.04</v>
      </c>
      <c r="S44" s="14">
        <v>6.79</v>
      </c>
    </row>
    <row r="45" spans="1:21" hidden="1" outlineLevel="1" x14ac:dyDescent="0.25">
      <c r="A45" s="170"/>
      <c r="B45" s="9">
        <v>100</v>
      </c>
      <c r="C45" s="8">
        <v>98</v>
      </c>
      <c r="D45" s="9">
        <v>55</v>
      </c>
      <c r="E45" s="9">
        <v>3.6</v>
      </c>
      <c r="F45" s="8">
        <v>4.7</v>
      </c>
      <c r="G45" s="9">
        <v>7</v>
      </c>
      <c r="H45" s="9">
        <v>11.700000000000003</v>
      </c>
      <c r="I45" s="9">
        <v>74.599999999999994</v>
      </c>
      <c r="J45" s="9">
        <v>3.35</v>
      </c>
      <c r="K45" s="8">
        <v>8.7799999999999994</v>
      </c>
      <c r="L45" s="9">
        <v>6.89</v>
      </c>
      <c r="M45" s="8">
        <v>141</v>
      </c>
      <c r="N45" s="8">
        <v>28.8</v>
      </c>
      <c r="O45" s="8">
        <v>4.01</v>
      </c>
      <c r="P45" s="9">
        <v>13.1</v>
      </c>
      <c r="Q45" s="9">
        <v>4.7699999999999996</v>
      </c>
      <c r="R45" s="9">
        <v>1.22</v>
      </c>
      <c r="S45" s="9">
        <v>8.56</v>
      </c>
    </row>
    <row r="46" spans="1:21" hidden="1" outlineLevel="1" x14ac:dyDescent="0.25">
      <c r="A46" s="170"/>
      <c r="B46" s="10">
        <v>120</v>
      </c>
      <c r="C46" s="8">
        <v>117.6</v>
      </c>
      <c r="D46" s="10">
        <v>64</v>
      </c>
      <c r="E46" s="10">
        <v>3.8</v>
      </c>
      <c r="F46" s="8">
        <v>5.0999999999999996</v>
      </c>
      <c r="G46" s="10">
        <v>7</v>
      </c>
      <c r="H46" s="10">
        <v>12.099999999999994</v>
      </c>
      <c r="I46" s="10">
        <v>93.4</v>
      </c>
      <c r="J46" s="10">
        <v>4.2699999999999996</v>
      </c>
      <c r="K46" s="8">
        <v>11</v>
      </c>
      <c r="L46" s="10">
        <v>8.66</v>
      </c>
      <c r="M46" s="8">
        <v>257</v>
      </c>
      <c r="N46" s="8">
        <v>43.8</v>
      </c>
      <c r="O46" s="8">
        <v>4.83</v>
      </c>
      <c r="P46" s="10">
        <v>22.4</v>
      </c>
      <c r="Q46" s="10">
        <v>7</v>
      </c>
      <c r="R46" s="10">
        <v>1.43</v>
      </c>
      <c r="S46" s="10">
        <v>10.3</v>
      </c>
    </row>
    <row r="47" spans="1:21" hidden="1" outlineLevel="1" x14ac:dyDescent="0.25">
      <c r="A47" s="170"/>
      <c r="B47" s="9">
        <v>140</v>
      </c>
      <c r="C47" s="8">
        <v>137.4</v>
      </c>
      <c r="D47" s="9">
        <v>73</v>
      </c>
      <c r="E47" s="9">
        <v>3.8</v>
      </c>
      <c r="F47" s="8">
        <v>5.6</v>
      </c>
      <c r="G47" s="9">
        <v>7</v>
      </c>
      <c r="H47" s="9">
        <v>12.700000000000003</v>
      </c>
      <c r="I47" s="9">
        <v>112</v>
      </c>
      <c r="J47" s="9">
        <v>5.01</v>
      </c>
      <c r="K47" s="8">
        <v>13.4</v>
      </c>
      <c r="L47" s="9">
        <v>10.5</v>
      </c>
      <c r="M47" s="8">
        <v>435</v>
      </c>
      <c r="N47" s="8">
        <v>63.3</v>
      </c>
      <c r="O47" s="8">
        <v>5.7</v>
      </c>
      <c r="P47" s="9">
        <v>36.4</v>
      </c>
      <c r="Q47" s="9">
        <v>9.98</v>
      </c>
      <c r="R47" s="9">
        <v>1.65</v>
      </c>
      <c r="S47" s="9">
        <v>12.2</v>
      </c>
    </row>
    <row r="48" spans="1:21" hidden="1" outlineLevel="1" x14ac:dyDescent="0.25">
      <c r="A48" s="170"/>
      <c r="B48" s="10">
        <v>160</v>
      </c>
      <c r="C48" s="8">
        <v>157</v>
      </c>
      <c r="D48" s="10">
        <v>82</v>
      </c>
      <c r="E48" s="10">
        <v>4</v>
      </c>
      <c r="F48" s="8">
        <v>5.9</v>
      </c>
      <c r="G48" s="10">
        <v>7</v>
      </c>
      <c r="H48" s="10">
        <v>15</v>
      </c>
      <c r="I48" s="10">
        <v>127</v>
      </c>
      <c r="J48" s="10">
        <v>6.04</v>
      </c>
      <c r="K48" s="8">
        <v>16.2</v>
      </c>
      <c r="L48" s="10">
        <v>12.7</v>
      </c>
      <c r="M48" s="8">
        <v>689</v>
      </c>
      <c r="N48" s="8">
        <v>87.8</v>
      </c>
      <c r="O48" s="8">
        <v>6.53</v>
      </c>
      <c r="P48" s="10">
        <v>54.4</v>
      </c>
      <c r="Q48" s="10">
        <v>13.3</v>
      </c>
      <c r="R48" s="10">
        <v>1.83</v>
      </c>
      <c r="S48" s="10">
        <v>13.9</v>
      </c>
    </row>
    <row r="49" spans="1:19" hidden="1" outlineLevel="1" x14ac:dyDescent="0.25">
      <c r="A49" s="170"/>
      <c r="B49" s="9">
        <v>180</v>
      </c>
      <c r="C49" s="8">
        <v>177</v>
      </c>
      <c r="D49" s="9">
        <v>91</v>
      </c>
      <c r="E49" s="9">
        <v>4.3</v>
      </c>
      <c r="F49" s="8">
        <v>6.5</v>
      </c>
      <c r="G49" s="9">
        <v>9</v>
      </c>
      <c r="H49" s="9">
        <v>15.5</v>
      </c>
      <c r="I49" s="9">
        <v>146</v>
      </c>
      <c r="J49" s="9">
        <v>7.33</v>
      </c>
      <c r="K49" s="8">
        <v>19.600000000000001</v>
      </c>
      <c r="L49" s="9">
        <v>15.4</v>
      </c>
      <c r="M49" s="8">
        <v>1063</v>
      </c>
      <c r="N49" s="8">
        <v>120</v>
      </c>
      <c r="O49" s="8">
        <v>7.37</v>
      </c>
      <c r="P49" s="9">
        <v>81.900000000000006</v>
      </c>
      <c r="Q49" s="9">
        <v>18</v>
      </c>
      <c r="R49" s="9">
        <v>2.0499999999999998</v>
      </c>
      <c r="S49" s="9">
        <v>15.7</v>
      </c>
    </row>
    <row r="50" spans="1:19" hidden="1" outlineLevel="1" x14ac:dyDescent="0.25">
      <c r="A50" s="170"/>
      <c r="B50" s="10">
        <v>200</v>
      </c>
      <c r="C50" s="8">
        <v>197</v>
      </c>
      <c r="D50" s="10">
        <v>100</v>
      </c>
      <c r="E50" s="10">
        <v>4.5</v>
      </c>
      <c r="F50" s="8">
        <v>7</v>
      </c>
      <c r="G50" s="10">
        <v>12</v>
      </c>
      <c r="H50" s="10">
        <v>19</v>
      </c>
      <c r="I50" s="10">
        <v>159</v>
      </c>
      <c r="J50" s="10">
        <v>8.5500000000000007</v>
      </c>
      <c r="K50" s="8">
        <v>23.5</v>
      </c>
      <c r="L50" s="10">
        <v>18.399999999999999</v>
      </c>
      <c r="M50" s="8">
        <v>1592</v>
      </c>
      <c r="N50" s="8">
        <v>162</v>
      </c>
      <c r="O50" s="8">
        <v>8.23</v>
      </c>
      <c r="P50" s="10">
        <v>117</v>
      </c>
      <c r="Q50" s="10">
        <v>23.4</v>
      </c>
      <c r="R50" s="10">
        <v>2.23</v>
      </c>
      <c r="S50" s="10">
        <v>17.5</v>
      </c>
    </row>
    <row r="51" spans="1:19" hidden="1" outlineLevel="1" x14ac:dyDescent="0.25">
      <c r="A51" s="170"/>
      <c r="B51" s="9">
        <v>220</v>
      </c>
      <c r="C51" s="8">
        <v>217</v>
      </c>
      <c r="D51" s="9">
        <v>110</v>
      </c>
      <c r="E51" s="9">
        <v>5</v>
      </c>
      <c r="F51" s="8">
        <v>7.7</v>
      </c>
      <c r="G51" s="9">
        <v>12</v>
      </c>
      <c r="H51" s="9">
        <v>19.5</v>
      </c>
      <c r="I51" s="9">
        <v>178</v>
      </c>
      <c r="J51" s="9">
        <v>10.5</v>
      </c>
      <c r="K51" s="8">
        <v>28.3</v>
      </c>
      <c r="L51" s="9">
        <v>22.2</v>
      </c>
      <c r="M51" s="8">
        <v>2317</v>
      </c>
      <c r="N51" s="8">
        <v>214</v>
      </c>
      <c r="O51" s="8">
        <v>9.0500000000000007</v>
      </c>
      <c r="P51" s="9">
        <v>171</v>
      </c>
      <c r="Q51" s="9">
        <v>31.2</v>
      </c>
      <c r="R51" s="9">
        <v>2.46</v>
      </c>
      <c r="S51" s="9">
        <v>19.3</v>
      </c>
    </row>
    <row r="52" spans="1:19" hidden="1" outlineLevel="1" x14ac:dyDescent="0.25">
      <c r="A52" s="170"/>
      <c r="B52" s="10">
        <v>240</v>
      </c>
      <c r="C52" s="8">
        <v>237</v>
      </c>
      <c r="D52" s="10">
        <v>120</v>
      </c>
      <c r="E52" s="10">
        <v>5.2</v>
      </c>
      <c r="F52" s="8">
        <v>8.3000000000000007</v>
      </c>
      <c r="G52" s="10">
        <v>15</v>
      </c>
      <c r="H52" s="10">
        <v>23.5</v>
      </c>
      <c r="I52" s="10">
        <v>190</v>
      </c>
      <c r="J52" s="10">
        <v>11.9</v>
      </c>
      <c r="K52" s="8">
        <v>33.299999999999997</v>
      </c>
      <c r="L52" s="10">
        <v>26.2</v>
      </c>
      <c r="M52" s="8">
        <v>3291</v>
      </c>
      <c r="N52" s="8">
        <v>278</v>
      </c>
      <c r="O52" s="8">
        <v>9.94</v>
      </c>
      <c r="P52" s="10">
        <v>240</v>
      </c>
      <c r="Q52" s="10">
        <v>40</v>
      </c>
      <c r="R52" s="10">
        <v>2.69</v>
      </c>
      <c r="S52" s="10">
        <v>21.1</v>
      </c>
    </row>
    <row r="53" spans="1:19" hidden="1" outlineLevel="1" x14ac:dyDescent="0.25">
      <c r="A53" s="170"/>
      <c r="B53" s="9">
        <v>270</v>
      </c>
      <c r="C53" s="8">
        <v>267</v>
      </c>
      <c r="D53" s="9">
        <v>135</v>
      </c>
      <c r="E53" s="9">
        <v>5.5</v>
      </c>
      <c r="F53" s="8">
        <v>8.6999999999999993</v>
      </c>
      <c r="G53" s="9">
        <v>15</v>
      </c>
      <c r="H53" s="9">
        <v>23.5</v>
      </c>
      <c r="I53" s="9">
        <v>220</v>
      </c>
      <c r="J53" s="9">
        <v>14.2</v>
      </c>
      <c r="K53" s="8">
        <v>39.1</v>
      </c>
      <c r="L53" s="9">
        <v>30.7</v>
      </c>
      <c r="M53" s="8">
        <v>4917</v>
      </c>
      <c r="N53" s="8">
        <v>368</v>
      </c>
      <c r="O53" s="8">
        <v>11.2</v>
      </c>
      <c r="P53" s="9">
        <v>358</v>
      </c>
      <c r="Q53" s="9">
        <v>53</v>
      </c>
      <c r="R53" s="9">
        <v>3.02</v>
      </c>
      <c r="S53" s="9">
        <v>23.8</v>
      </c>
    </row>
    <row r="54" spans="1:19" hidden="1" outlineLevel="1" x14ac:dyDescent="0.25">
      <c r="A54" s="170"/>
      <c r="B54" s="10">
        <v>300</v>
      </c>
      <c r="C54" s="8">
        <v>297</v>
      </c>
      <c r="D54" s="10">
        <v>150</v>
      </c>
      <c r="E54" s="10">
        <v>6.1</v>
      </c>
      <c r="F54" s="8">
        <v>9.1999999999999993</v>
      </c>
      <c r="G54" s="10">
        <v>15</v>
      </c>
      <c r="H54" s="10">
        <v>24</v>
      </c>
      <c r="I54" s="10">
        <v>249</v>
      </c>
      <c r="J54" s="10">
        <v>17.600000000000001</v>
      </c>
      <c r="K54" s="8">
        <v>46.5</v>
      </c>
      <c r="L54" s="10">
        <v>36.5</v>
      </c>
      <c r="M54" s="8">
        <v>7174</v>
      </c>
      <c r="N54" s="8">
        <v>483</v>
      </c>
      <c r="O54" s="8">
        <v>12.4</v>
      </c>
      <c r="P54" s="10">
        <v>519</v>
      </c>
      <c r="Q54" s="10">
        <v>69.2</v>
      </c>
      <c r="R54" s="10">
        <v>3.34</v>
      </c>
      <c r="S54" s="10">
        <v>26.5</v>
      </c>
    </row>
    <row r="55" spans="1:19" hidden="1" outlineLevel="1" x14ac:dyDescent="0.25">
      <c r="A55" s="170"/>
      <c r="B55" s="9">
        <v>330</v>
      </c>
      <c r="C55" s="8">
        <v>327</v>
      </c>
      <c r="D55" s="9">
        <v>160</v>
      </c>
      <c r="E55" s="9">
        <v>6.5</v>
      </c>
      <c r="F55" s="8">
        <v>10</v>
      </c>
      <c r="G55" s="9">
        <v>18</v>
      </c>
      <c r="H55" s="9">
        <v>28</v>
      </c>
      <c r="I55" s="9">
        <v>271</v>
      </c>
      <c r="J55" s="9">
        <v>20.6</v>
      </c>
      <c r="K55" s="8">
        <v>54.7</v>
      </c>
      <c r="L55" s="9">
        <v>43</v>
      </c>
      <c r="M55" s="8">
        <v>10230</v>
      </c>
      <c r="N55" s="8">
        <v>626</v>
      </c>
      <c r="O55" s="8">
        <v>13.7</v>
      </c>
      <c r="P55" s="9">
        <v>685</v>
      </c>
      <c r="Q55" s="9">
        <v>85.6</v>
      </c>
      <c r="R55" s="9">
        <v>3.54</v>
      </c>
      <c r="S55" s="9">
        <v>29.2</v>
      </c>
    </row>
    <row r="56" spans="1:19" hidden="1" outlineLevel="1" x14ac:dyDescent="0.25">
      <c r="A56" s="170"/>
      <c r="B56" s="10">
        <v>360</v>
      </c>
      <c r="C56" s="8">
        <v>357.6</v>
      </c>
      <c r="D56" s="10">
        <v>170</v>
      </c>
      <c r="E56" s="10">
        <v>6.6</v>
      </c>
      <c r="F56" s="8">
        <v>11.5</v>
      </c>
      <c r="G56" s="10">
        <v>18</v>
      </c>
      <c r="H56" s="10">
        <v>29.300000000000011</v>
      </c>
      <c r="I56" s="10">
        <v>299</v>
      </c>
      <c r="J56" s="10">
        <v>22.8</v>
      </c>
      <c r="K56" s="8">
        <v>64</v>
      </c>
      <c r="L56" s="10">
        <v>50.2</v>
      </c>
      <c r="M56" s="8">
        <v>14520</v>
      </c>
      <c r="N56" s="8">
        <v>812</v>
      </c>
      <c r="O56" s="8">
        <v>15.1</v>
      </c>
      <c r="P56" s="10">
        <v>944</v>
      </c>
      <c r="Q56" s="10">
        <v>111</v>
      </c>
      <c r="R56" s="10">
        <v>3.84</v>
      </c>
      <c r="S56" s="10">
        <v>32</v>
      </c>
    </row>
    <row r="57" spans="1:19" hidden="1" outlineLevel="1" x14ac:dyDescent="0.25">
      <c r="A57" s="170"/>
      <c r="B57" s="9">
        <v>400</v>
      </c>
      <c r="C57" s="8">
        <v>397</v>
      </c>
      <c r="D57" s="9">
        <v>180</v>
      </c>
      <c r="E57" s="9">
        <v>7</v>
      </c>
      <c r="F57" s="8">
        <v>12</v>
      </c>
      <c r="G57" s="9">
        <v>21</v>
      </c>
      <c r="H57" s="9">
        <v>33</v>
      </c>
      <c r="I57" s="9">
        <v>331</v>
      </c>
      <c r="J57" s="9">
        <v>26.9</v>
      </c>
      <c r="K57" s="8">
        <v>73.099999999999994</v>
      </c>
      <c r="L57" s="9">
        <v>57.4</v>
      </c>
      <c r="M57" s="8">
        <v>20290</v>
      </c>
      <c r="N57" s="8">
        <v>1022</v>
      </c>
      <c r="O57" s="8">
        <v>16.7</v>
      </c>
      <c r="P57" s="9">
        <v>1171</v>
      </c>
      <c r="Q57" s="9">
        <v>130</v>
      </c>
      <c r="R57" s="9">
        <v>4</v>
      </c>
      <c r="S57" s="9">
        <v>35.5</v>
      </c>
    </row>
    <row r="58" spans="1:19" hidden="1" outlineLevel="1" x14ac:dyDescent="0.25">
      <c r="A58" s="170"/>
      <c r="B58" s="10">
        <v>450</v>
      </c>
      <c r="C58" s="8">
        <v>447</v>
      </c>
      <c r="D58" s="10">
        <v>190</v>
      </c>
      <c r="E58" s="10">
        <v>7.6</v>
      </c>
      <c r="F58" s="8">
        <v>13.1</v>
      </c>
      <c r="G58" s="10">
        <v>21</v>
      </c>
      <c r="H58" s="10">
        <v>34</v>
      </c>
      <c r="I58" s="10">
        <v>379</v>
      </c>
      <c r="J58" s="10">
        <v>33</v>
      </c>
      <c r="K58" s="8">
        <v>85.6</v>
      </c>
      <c r="L58" s="10">
        <v>67.2</v>
      </c>
      <c r="M58" s="8">
        <v>29760</v>
      </c>
      <c r="N58" s="8">
        <v>1331</v>
      </c>
      <c r="O58" s="8">
        <v>18.7</v>
      </c>
      <c r="P58" s="10">
        <v>1502</v>
      </c>
      <c r="Q58" s="10">
        <v>158</v>
      </c>
      <c r="R58" s="10">
        <v>4.1900000000000004</v>
      </c>
      <c r="S58" s="10">
        <v>39.799999999999997</v>
      </c>
    </row>
    <row r="59" spans="1:19" hidden="1" outlineLevel="1" x14ac:dyDescent="0.25">
      <c r="A59" s="170"/>
      <c r="B59" s="9">
        <v>500</v>
      </c>
      <c r="C59" s="8">
        <v>497</v>
      </c>
      <c r="D59" s="9">
        <v>200</v>
      </c>
      <c r="E59" s="9">
        <v>8.4</v>
      </c>
      <c r="F59" s="8">
        <v>14.5</v>
      </c>
      <c r="G59" s="9">
        <v>21</v>
      </c>
      <c r="H59" s="9">
        <v>35.5</v>
      </c>
      <c r="I59" s="9">
        <v>426</v>
      </c>
      <c r="J59" s="9">
        <v>40.5</v>
      </c>
      <c r="K59" s="8">
        <v>101</v>
      </c>
      <c r="L59" s="9">
        <v>79.400000000000006</v>
      </c>
      <c r="M59" s="8">
        <v>42930</v>
      </c>
      <c r="N59" s="8">
        <v>1728</v>
      </c>
      <c r="O59" s="8">
        <v>20.6</v>
      </c>
      <c r="P59" s="9">
        <v>1939</v>
      </c>
      <c r="Q59" s="9">
        <v>194</v>
      </c>
      <c r="R59" s="9">
        <v>4.38</v>
      </c>
      <c r="S59" s="9">
        <v>44.1</v>
      </c>
    </row>
    <row r="60" spans="1:19" hidden="1" outlineLevel="1" x14ac:dyDescent="0.25">
      <c r="A60" s="170"/>
      <c r="B60" s="10">
        <v>550</v>
      </c>
      <c r="C60" s="8">
        <v>547</v>
      </c>
      <c r="D60" s="10">
        <v>210</v>
      </c>
      <c r="E60" s="10">
        <v>9</v>
      </c>
      <c r="F60" s="8">
        <v>15.7</v>
      </c>
      <c r="G60" s="10">
        <v>24</v>
      </c>
      <c r="H60" s="10">
        <v>39.5</v>
      </c>
      <c r="I60" s="10">
        <v>468</v>
      </c>
      <c r="J60" s="10">
        <v>47.8</v>
      </c>
      <c r="K60" s="8">
        <v>117</v>
      </c>
      <c r="L60" s="10">
        <v>92.1</v>
      </c>
      <c r="M60" s="8">
        <v>59980</v>
      </c>
      <c r="N60" s="8">
        <v>2193</v>
      </c>
      <c r="O60" s="8">
        <v>22.6</v>
      </c>
      <c r="P60" s="10">
        <v>2432</v>
      </c>
      <c r="Q60" s="10">
        <v>232</v>
      </c>
      <c r="R60" s="10">
        <v>4.55</v>
      </c>
      <c r="S60" s="10">
        <v>48.5</v>
      </c>
    </row>
    <row r="61" spans="1:19" hidden="1" outlineLevel="1" x14ac:dyDescent="0.25">
      <c r="A61" s="171"/>
      <c r="B61" s="17">
        <v>600</v>
      </c>
      <c r="C61" s="12">
        <v>597</v>
      </c>
      <c r="D61" s="17">
        <v>220</v>
      </c>
      <c r="E61" s="17">
        <v>9.8000000000000007</v>
      </c>
      <c r="F61" s="12">
        <v>17.5</v>
      </c>
      <c r="G61" s="17">
        <v>24</v>
      </c>
      <c r="H61" s="17">
        <v>41.5</v>
      </c>
      <c r="I61" s="17">
        <v>514</v>
      </c>
      <c r="J61" s="17">
        <v>56.8</v>
      </c>
      <c r="K61" s="12">
        <v>137</v>
      </c>
      <c r="L61" s="17">
        <v>108</v>
      </c>
      <c r="M61" s="12">
        <v>82920</v>
      </c>
      <c r="N61" s="12">
        <v>2778</v>
      </c>
      <c r="O61" s="12">
        <v>24.6</v>
      </c>
      <c r="P61" s="17">
        <v>3116</v>
      </c>
      <c r="Q61" s="17">
        <v>283</v>
      </c>
      <c r="R61" s="17">
        <v>4.7699999999999996</v>
      </c>
      <c r="S61" s="17">
        <v>52.8</v>
      </c>
    </row>
    <row r="62" spans="1:19" collapsed="1" x14ac:dyDescent="0.25">
      <c r="A62" s="13" t="s">
        <v>37</v>
      </c>
      <c r="B62" s="172"/>
      <c r="C62" s="172"/>
      <c r="D62" s="172"/>
      <c r="E62" s="172"/>
      <c r="F62" s="172"/>
      <c r="G62" s="172"/>
      <c r="H62" s="172"/>
      <c r="I62" s="172"/>
      <c r="J62" s="172"/>
      <c r="K62" s="172"/>
      <c r="L62" s="172"/>
      <c r="M62" s="172"/>
      <c r="N62" s="172"/>
      <c r="O62" s="172"/>
      <c r="P62" s="172"/>
      <c r="Q62" s="172"/>
      <c r="R62" s="172"/>
      <c r="S62" s="172"/>
    </row>
    <row r="63" spans="1:19" hidden="1" outlineLevel="1" x14ac:dyDescent="0.25">
      <c r="A63" s="180" t="s">
        <v>38</v>
      </c>
      <c r="B63" s="14">
        <v>137</v>
      </c>
      <c r="C63" s="15">
        <v>753</v>
      </c>
      <c r="D63" s="14">
        <v>263</v>
      </c>
      <c r="E63" s="14">
        <v>11.5</v>
      </c>
      <c r="F63" s="15">
        <v>17</v>
      </c>
      <c r="G63" s="14">
        <v>17</v>
      </c>
      <c r="H63" s="14">
        <v>34</v>
      </c>
      <c r="I63" s="14">
        <v>685</v>
      </c>
      <c r="J63" s="14">
        <v>84.6</v>
      </c>
      <c r="K63" s="15">
        <v>175</v>
      </c>
      <c r="L63" s="14">
        <v>137</v>
      </c>
      <c r="M63" s="15">
        <v>159900</v>
      </c>
      <c r="N63" s="15">
        <v>4246</v>
      </c>
      <c r="O63" s="15">
        <v>30.3</v>
      </c>
      <c r="P63" s="14">
        <v>5166</v>
      </c>
      <c r="Q63" s="14">
        <v>393</v>
      </c>
      <c r="R63" s="14">
        <v>5.44</v>
      </c>
      <c r="S63" s="14">
        <v>65.7</v>
      </c>
    </row>
    <row r="64" spans="1:19" hidden="1" outlineLevel="1" x14ac:dyDescent="0.25">
      <c r="A64" s="181"/>
      <c r="B64" s="9">
        <v>147</v>
      </c>
      <c r="C64" s="8">
        <v>753</v>
      </c>
      <c r="D64" s="9">
        <v>265</v>
      </c>
      <c r="E64" s="9">
        <v>13.2</v>
      </c>
      <c r="F64" s="8">
        <v>17</v>
      </c>
      <c r="G64" s="9">
        <v>17</v>
      </c>
      <c r="H64" s="9">
        <v>34</v>
      </c>
      <c r="I64" s="9">
        <v>685</v>
      </c>
      <c r="J64" s="9">
        <v>97.2</v>
      </c>
      <c r="K64" s="8">
        <v>187</v>
      </c>
      <c r="L64" s="9">
        <v>147</v>
      </c>
      <c r="M64" s="8">
        <v>166100</v>
      </c>
      <c r="N64" s="8">
        <v>4411</v>
      </c>
      <c r="O64" s="8">
        <v>29.8</v>
      </c>
      <c r="P64" s="9">
        <v>5289</v>
      </c>
      <c r="Q64" s="9">
        <v>399</v>
      </c>
      <c r="R64" s="9">
        <v>5.31</v>
      </c>
      <c r="S64" s="9">
        <v>65</v>
      </c>
    </row>
    <row r="65" spans="1:19" hidden="1" outlineLevel="1" x14ac:dyDescent="0.25">
      <c r="A65" s="181"/>
      <c r="B65" s="10">
        <v>173</v>
      </c>
      <c r="C65" s="8">
        <v>762</v>
      </c>
      <c r="D65" s="10">
        <v>267</v>
      </c>
      <c r="E65" s="10">
        <v>14.4</v>
      </c>
      <c r="F65" s="8">
        <v>21.6</v>
      </c>
      <c r="G65" s="10">
        <v>17</v>
      </c>
      <c r="H65" s="10">
        <v>38.5</v>
      </c>
      <c r="I65" s="10">
        <v>685</v>
      </c>
      <c r="J65" s="10">
        <v>107</v>
      </c>
      <c r="K65" s="8">
        <v>221</v>
      </c>
      <c r="L65" s="10">
        <v>173</v>
      </c>
      <c r="M65" s="8">
        <v>205800</v>
      </c>
      <c r="N65" s="8">
        <v>5402</v>
      </c>
      <c r="O65" s="8">
        <v>30.5</v>
      </c>
      <c r="P65" s="10">
        <v>6873</v>
      </c>
      <c r="Q65" s="10">
        <v>515</v>
      </c>
      <c r="R65" s="10">
        <v>5.57</v>
      </c>
      <c r="S65" s="10">
        <v>66.2</v>
      </c>
    </row>
    <row r="66" spans="1:19" hidden="1" outlineLevel="1" x14ac:dyDescent="0.25">
      <c r="A66" s="182"/>
      <c r="B66" s="17">
        <v>196</v>
      </c>
      <c r="C66" s="12">
        <v>770</v>
      </c>
      <c r="D66" s="17">
        <v>268</v>
      </c>
      <c r="E66" s="17">
        <v>15.6</v>
      </c>
      <c r="F66" s="12">
        <v>25.4</v>
      </c>
      <c r="G66" s="17">
        <v>17</v>
      </c>
      <c r="H66" s="17">
        <v>42.5</v>
      </c>
      <c r="I66" s="17">
        <v>685</v>
      </c>
      <c r="J66" s="17">
        <v>116</v>
      </c>
      <c r="K66" s="12">
        <v>251</v>
      </c>
      <c r="L66" s="17">
        <v>196</v>
      </c>
      <c r="M66" s="12">
        <v>240300</v>
      </c>
      <c r="N66" s="12">
        <v>6241</v>
      </c>
      <c r="O66" s="12">
        <v>31</v>
      </c>
      <c r="P66" s="17">
        <v>8175</v>
      </c>
      <c r="Q66" s="17">
        <v>610</v>
      </c>
      <c r="R66" s="17">
        <v>5.71</v>
      </c>
      <c r="S66" s="17">
        <v>67</v>
      </c>
    </row>
    <row r="67" spans="1:19" collapsed="1" x14ac:dyDescent="0.25">
      <c r="A67" s="13" t="s">
        <v>38</v>
      </c>
      <c r="B67" s="138" t="s">
        <v>45</v>
      </c>
      <c r="C67" s="138"/>
      <c r="D67" s="138"/>
      <c r="E67" s="138"/>
      <c r="F67" s="138"/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</row>
    <row r="68" spans="1:19" hidden="1" outlineLevel="1" x14ac:dyDescent="0.25">
      <c r="A68" s="169" t="s">
        <v>39</v>
      </c>
      <c r="B68" s="14">
        <v>100</v>
      </c>
      <c r="C68" s="15">
        <v>91</v>
      </c>
      <c r="D68" s="14">
        <v>100</v>
      </c>
      <c r="E68" s="14">
        <v>4.2</v>
      </c>
      <c r="F68" s="15">
        <v>5.5</v>
      </c>
      <c r="G68" s="14">
        <v>12</v>
      </c>
      <c r="H68" s="14">
        <v>17.5</v>
      </c>
      <c r="I68" s="14">
        <v>56</v>
      </c>
      <c r="J68" s="14">
        <v>3.6</v>
      </c>
      <c r="K68" s="15">
        <v>15.6</v>
      </c>
      <c r="L68" s="14">
        <v>12.2</v>
      </c>
      <c r="M68" s="15">
        <v>237</v>
      </c>
      <c r="N68" s="15">
        <v>52</v>
      </c>
      <c r="O68" s="15">
        <v>3.89</v>
      </c>
      <c r="P68" s="14">
        <v>92.1</v>
      </c>
      <c r="Q68" s="14">
        <v>18.399999999999999</v>
      </c>
      <c r="R68" s="14">
        <v>2.4300000000000002</v>
      </c>
      <c r="S68" s="14">
        <v>8.11</v>
      </c>
    </row>
    <row r="69" spans="1:19" hidden="1" outlineLevel="1" x14ac:dyDescent="0.25">
      <c r="A69" s="170"/>
      <c r="B69" s="9">
        <v>120</v>
      </c>
      <c r="C69" s="8">
        <v>109</v>
      </c>
      <c r="D69" s="9">
        <v>120</v>
      </c>
      <c r="E69" s="9">
        <v>4.2</v>
      </c>
      <c r="F69" s="8">
        <v>5.5</v>
      </c>
      <c r="G69" s="9">
        <v>12</v>
      </c>
      <c r="H69" s="9">
        <v>17.5</v>
      </c>
      <c r="I69" s="9">
        <v>74</v>
      </c>
      <c r="J69" s="9">
        <v>4.3499999999999996</v>
      </c>
      <c r="K69" s="8">
        <v>18.600000000000001</v>
      </c>
      <c r="L69" s="9">
        <v>14.6</v>
      </c>
      <c r="M69" s="8">
        <v>413</v>
      </c>
      <c r="N69" s="8">
        <v>75.8</v>
      </c>
      <c r="O69" s="8">
        <v>4.72</v>
      </c>
      <c r="P69" s="9">
        <v>159</v>
      </c>
      <c r="Q69" s="9">
        <v>26.5</v>
      </c>
      <c r="R69" s="9">
        <v>2.93</v>
      </c>
      <c r="S69" s="9">
        <v>9.83</v>
      </c>
    </row>
    <row r="70" spans="1:19" hidden="1" outlineLevel="1" x14ac:dyDescent="0.25">
      <c r="A70" s="170"/>
      <c r="B70" s="10">
        <v>140</v>
      </c>
      <c r="C70" s="8">
        <v>128</v>
      </c>
      <c r="D70" s="10">
        <v>140</v>
      </c>
      <c r="E70" s="10">
        <v>4.3</v>
      </c>
      <c r="F70" s="8">
        <v>6</v>
      </c>
      <c r="G70" s="10">
        <v>12</v>
      </c>
      <c r="H70" s="10">
        <v>18</v>
      </c>
      <c r="I70" s="10">
        <v>92</v>
      </c>
      <c r="J70" s="10">
        <v>5.25</v>
      </c>
      <c r="K70" s="8">
        <v>23</v>
      </c>
      <c r="L70" s="10">
        <v>18.100000000000001</v>
      </c>
      <c r="M70" s="8">
        <v>719</v>
      </c>
      <c r="N70" s="8">
        <v>112</v>
      </c>
      <c r="O70" s="8">
        <v>5.59</v>
      </c>
      <c r="P70" s="10">
        <v>275</v>
      </c>
      <c r="Q70" s="10">
        <v>39.299999999999997</v>
      </c>
      <c r="R70" s="10">
        <v>3.45</v>
      </c>
      <c r="S70" s="10">
        <v>11.6</v>
      </c>
    </row>
    <row r="71" spans="1:19" hidden="1" outlineLevel="1" x14ac:dyDescent="0.25">
      <c r="A71" s="170"/>
      <c r="B71" s="9">
        <v>160</v>
      </c>
      <c r="C71" s="8">
        <v>148</v>
      </c>
      <c r="D71" s="9">
        <v>160</v>
      </c>
      <c r="E71" s="9">
        <v>4.5</v>
      </c>
      <c r="F71" s="8">
        <v>7</v>
      </c>
      <c r="G71" s="9">
        <v>15</v>
      </c>
      <c r="H71" s="9">
        <v>22</v>
      </c>
      <c r="I71" s="9">
        <v>104</v>
      </c>
      <c r="J71" s="9">
        <v>6.34</v>
      </c>
      <c r="K71" s="8">
        <v>30.4</v>
      </c>
      <c r="L71" s="9">
        <v>23.8</v>
      </c>
      <c r="M71" s="8">
        <v>1283</v>
      </c>
      <c r="N71" s="8">
        <v>173</v>
      </c>
      <c r="O71" s="8">
        <v>6.5</v>
      </c>
      <c r="P71" s="9">
        <v>479</v>
      </c>
      <c r="Q71" s="9">
        <v>59.8</v>
      </c>
      <c r="R71" s="9">
        <v>3.97</v>
      </c>
      <c r="S71" s="9">
        <v>13.5</v>
      </c>
    </row>
    <row r="72" spans="1:19" hidden="1" outlineLevel="1" x14ac:dyDescent="0.25">
      <c r="A72" s="170"/>
      <c r="B72" s="10">
        <v>180</v>
      </c>
      <c r="C72" s="8">
        <v>167</v>
      </c>
      <c r="D72" s="10">
        <v>180</v>
      </c>
      <c r="E72" s="10">
        <v>5</v>
      </c>
      <c r="F72" s="8">
        <v>7.5</v>
      </c>
      <c r="G72" s="10">
        <v>15</v>
      </c>
      <c r="H72" s="10">
        <v>22.5</v>
      </c>
      <c r="I72" s="10">
        <v>122</v>
      </c>
      <c r="J72" s="10">
        <v>7.97</v>
      </c>
      <c r="K72" s="8">
        <v>36.5</v>
      </c>
      <c r="L72" s="10">
        <v>28.7</v>
      </c>
      <c r="M72" s="8">
        <v>1967</v>
      </c>
      <c r="N72" s="8">
        <v>263</v>
      </c>
      <c r="O72" s="8">
        <v>7.34</v>
      </c>
      <c r="P72" s="10">
        <v>730</v>
      </c>
      <c r="Q72" s="10">
        <v>81.099999999999994</v>
      </c>
      <c r="R72" s="10">
        <v>4.47</v>
      </c>
      <c r="S72" s="10">
        <v>15.2</v>
      </c>
    </row>
    <row r="73" spans="1:19" hidden="1" outlineLevel="1" x14ac:dyDescent="0.25">
      <c r="A73" s="170"/>
      <c r="B73" s="9">
        <v>200</v>
      </c>
      <c r="C73" s="8">
        <v>186</v>
      </c>
      <c r="D73" s="9">
        <v>200</v>
      </c>
      <c r="E73" s="9">
        <v>5.5</v>
      </c>
      <c r="F73" s="8">
        <v>8</v>
      </c>
      <c r="G73" s="9">
        <v>18</v>
      </c>
      <c r="H73" s="9">
        <v>26</v>
      </c>
      <c r="I73" s="9">
        <v>134</v>
      </c>
      <c r="J73" s="9">
        <v>9.7899999999999991</v>
      </c>
      <c r="K73" s="8">
        <v>44.1</v>
      </c>
      <c r="L73" s="9">
        <v>34.6</v>
      </c>
      <c r="M73" s="8">
        <v>2944</v>
      </c>
      <c r="N73" s="8">
        <v>317</v>
      </c>
      <c r="O73" s="8">
        <v>8.17</v>
      </c>
      <c r="P73" s="9">
        <v>1068</v>
      </c>
      <c r="Q73" s="9">
        <v>107</v>
      </c>
      <c r="R73" s="9">
        <v>4.92</v>
      </c>
      <c r="S73" s="9">
        <v>17</v>
      </c>
    </row>
    <row r="74" spans="1:19" hidden="1" outlineLevel="1" x14ac:dyDescent="0.25">
      <c r="A74" s="170"/>
      <c r="B74" s="10">
        <v>220</v>
      </c>
      <c r="C74" s="8">
        <v>205</v>
      </c>
      <c r="D74" s="10">
        <v>220</v>
      </c>
      <c r="E74" s="10">
        <v>6</v>
      </c>
      <c r="F74" s="8">
        <v>8.5</v>
      </c>
      <c r="G74" s="10">
        <v>18</v>
      </c>
      <c r="H74" s="10">
        <v>26.5</v>
      </c>
      <c r="I74" s="10">
        <v>152</v>
      </c>
      <c r="J74" s="10">
        <v>11.8</v>
      </c>
      <c r="K74" s="8">
        <v>51.5</v>
      </c>
      <c r="L74" s="10">
        <v>40.4</v>
      </c>
      <c r="M74" s="8">
        <v>4170</v>
      </c>
      <c r="N74" s="8">
        <v>407</v>
      </c>
      <c r="O74" s="8">
        <v>9</v>
      </c>
      <c r="P74" s="10">
        <v>1510</v>
      </c>
      <c r="Q74" s="10">
        <v>137</v>
      </c>
      <c r="R74" s="10">
        <v>5.42</v>
      </c>
      <c r="S74" s="10">
        <v>18.7</v>
      </c>
    </row>
    <row r="75" spans="1:19" hidden="1" outlineLevel="1" x14ac:dyDescent="0.25">
      <c r="A75" s="170"/>
      <c r="B75" s="9">
        <v>240</v>
      </c>
      <c r="C75" s="8">
        <v>224</v>
      </c>
      <c r="D75" s="9">
        <v>240</v>
      </c>
      <c r="E75" s="9">
        <v>6.5</v>
      </c>
      <c r="F75" s="8">
        <v>9</v>
      </c>
      <c r="G75" s="9">
        <v>21</v>
      </c>
      <c r="H75" s="9">
        <v>30</v>
      </c>
      <c r="I75" s="9">
        <v>164</v>
      </c>
      <c r="J75" s="9">
        <v>14</v>
      </c>
      <c r="K75" s="8">
        <v>60.4</v>
      </c>
      <c r="L75" s="9">
        <v>47.4</v>
      </c>
      <c r="M75" s="8">
        <v>5835</v>
      </c>
      <c r="N75" s="8">
        <v>521</v>
      </c>
      <c r="O75" s="8">
        <v>9.83</v>
      </c>
      <c r="P75" s="9">
        <v>2077</v>
      </c>
      <c r="Q75" s="9">
        <v>173</v>
      </c>
      <c r="R75" s="9">
        <v>5.87</v>
      </c>
      <c r="S75" s="9">
        <v>20.5</v>
      </c>
    </row>
    <row r="76" spans="1:19" hidden="1" outlineLevel="1" x14ac:dyDescent="0.25">
      <c r="A76" s="170"/>
      <c r="B76" s="10">
        <v>260</v>
      </c>
      <c r="C76" s="8">
        <v>244</v>
      </c>
      <c r="D76" s="10">
        <v>260</v>
      </c>
      <c r="E76" s="10">
        <v>6.5</v>
      </c>
      <c r="F76" s="8">
        <v>9.5</v>
      </c>
      <c r="G76" s="10">
        <v>24</v>
      </c>
      <c r="H76" s="10">
        <v>33.5</v>
      </c>
      <c r="I76" s="10">
        <v>177</v>
      </c>
      <c r="J76" s="10">
        <v>15.2</v>
      </c>
      <c r="K76" s="8">
        <v>69</v>
      </c>
      <c r="L76" s="10">
        <v>54.1</v>
      </c>
      <c r="M76" s="8">
        <v>7981</v>
      </c>
      <c r="N76" s="8">
        <v>654</v>
      </c>
      <c r="O76" s="8">
        <v>10.8</v>
      </c>
      <c r="P76" s="10">
        <v>2788</v>
      </c>
      <c r="Q76" s="10">
        <v>214</v>
      </c>
      <c r="R76" s="10">
        <v>6.38</v>
      </c>
      <c r="S76" s="10">
        <v>22.3</v>
      </c>
    </row>
    <row r="77" spans="1:19" hidden="1" outlineLevel="1" x14ac:dyDescent="0.25">
      <c r="A77" s="170"/>
      <c r="B77" s="9">
        <v>280</v>
      </c>
      <c r="C77" s="8">
        <v>264</v>
      </c>
      <c r="D77" s="9">
        <v>280</v>
      </c>
      <c r="E77" s="9">
        <v>7</v>
      </c>
      <c r="F77" s="8">
        <v>10</v>
      </c>
      <c r="G77" s="9">
        <v>24</v>
      </c>
      <c r="H77" s="9">
        <v>34</v>
      </c>
      <c r="I77" s="9">
        <v>196</v>
      </c>
      <c r="J77" s="9">
        <v>17.8</v>
      </c>
      <c r="K77" s="8">
        <v>78</v>
      </c>
      <c r="L77" s="9">
        <v>61.2</v>
      </c>
      <c r="M77" s="8">
        <v>10560</v>
      </c>
      <c r="N77" s="8">
        <v>800</v>
      </c>
      <c r="O77" s="8">
        <v>11.6</v>
      </c>
      <c r="P77" s="9">
        <v>3664</v>
      </c>
      <c r="Q77" s="9">
        <v>262</v>
      </c>
      <c r="R77" s="9">
        <v>6.85</v>
      </c>
      <c r="S77" s="9">
        <v>24.2</v>
      </c>
    </row>
    <row r="78" spans="1:19" hidden="1" outlineLevel="1" x14ac:dyDescent="0.25">
      <c r="A78" s="170"/>
      <c r="B78" s="10">
        <v>300</v>
      </c>
      <c r="C78" s="8">
        <v>283</v>
      </c>
      <c r="D78" s="10">
        <v>300</v>
      </c>
      <c r="E78" s="10">
        <v>7.5</v>
      </c>
      <c r="F78" s="8">
        <v>10.5</v>
      </c>
      <c r="G78" s="10">
        <v>27</v>
      </c>
      <c r="H78" s="10">
        <v>37.5</v>
      </c>
      <c r="I78" s="10">
        <v>208</v>
      </c>
      <c r="J78" s="10">
        <v>20.399999999999999</v>
      </c>
      <c r="K78" s="8">
        <v>88.9</v>
      </c>
      <c r="L78" s="10">
        <v>69.8</v>
      </c>
      <c r="M78" s="8">
        <v>13800</v>
      </c>
      <c r="N78" s="8">
        <v>976</v>
      </c>
      <c r="O78" s="8">
        <v>12.5</v>
      </c>
      <c r="P78" s="10">
        <v>4734</v>
      </c>
      <c r="Q78" s="10">
        <v>316</v>
      </c>
      <c r="R78" s="10">
        <v>7.3</v>
      </c>
      <c r="S78" s="10">
        <v>25.9</v>
      </c>
    </row>
    <row r="79" spans="1:19" hidden="1" outlineLevel="1" x14ac:dyDescent="0.25">
      <c r="A79" s="170"/>
      <c r="B79" s="9">
        <v>320</v>
      </c>
      <c r="C79" s="8">
        <v>301</v>
      </c>
      <c r="D79" s="9">
        <v>300</v>
      </c>
      <c r="E79" s="9">
        <v>8</v>
      </c>
      <c r="F79" s="8">
        <v>11</v>
      </c>
      <c r="G79" s="9">
        <v>27</v>
      </c>
      <c r="H79" s="9">
        <v>38</v>
      </c>
      <c r="I79" s="9">
        <v>225</v>
      </c>
      <c r="J79" s="9">
        <v>23.2</v>
      </c>
      <c r="K79" s="8">
        <v>94.6</v>
      </c>
      <c r="L79" s="9">
        <v>74.2</v>
      </c>
      <c r="M79" s="8">
        <v>16450</v>
      </c>
      <c r="N79" s="8">
        <v>1093</v>
      </c>
      <c r="O79" s="8">
        <v>13.2</v>
      </c>
      <c r="P79" s="9">
        <v>4959</v>
      </c>
      <c r="Q79" s="9">
        <v>331</v>
      </c>
      <c r="R79" s="9">
        <v>7.24</v>
      </c>
      <c r="S79" s="9">
        <v>27.5</v>
      </c>
    </row>
    <row r="80" spans="1:19" hidden="1" outlineLevel="1" x14ac:dyDescent="0.25">
      <c r="A80" s="170"/>
      <c r="B80" s="10">
        <v>340</v>
      </c>
      <c r="C80" s="8">
        <v>320</v>
      </c>
      <c r="D80" s="10">
        <v>300</v>
      </c>
      <c r="E80" s="10">
        <v>8.5</v>
      </c>
      <c r="F80" s="8">
        <v>11.5</v>
      </c>
      <c r="G80" s="10">
        <v>27</v>
      </c>
      <c r="H80" s="10">
        <v>38.5</v>
      </c>
      <c r="I80" s="10">
        <v>243</v>
      </c>
      <c r="J80" s="10">
        <v>26.2</v>
      </c>
      <c r="K80" s="8">
        <v>101</v>
      </c>
      <c r="L80" s="10">
        <v>78.900000000000006</v>
      </c>
      <c r="M80" s="8">
        <v>19550</v>
      </c>
      <c r="N80" s="8">
        <v>1222</v>
      </c>
      <c r="O80" s="8">
        <v>13.9</v>
      </c>
      <c r="P80" s="10">
        <v>5185</v>
      </c>
      <c r="Q80" s="10">
        <v>346</v>
      </c>
      <c r="R80" s="10">
        <v>7.18</v>
      </c>
      <c r="S80" s="10">
        <v>29.1</v>
      </c>
    </row>
    <row r="81" spans="1:19" hidden="1" outlineLevel="1" x14ac:dyDescent="0.25">
      <c r="A81" s="170"/>
      <c r="B81" s="9">
        <v>360</v>
      </c>
      <c r="C81" s="8">
        <v>339</v>
      </c>
      <c r="D81" s="9">
        <v>300</v>
      </c>
      <c r="E81" s="9">
        <v>9</v>
      </c>
      <c r="F81" s="8">
        <v>12</v>
      </c>
      <c r="G81" s="9">
        <v>27</v>
      </c>
      <c r="H81" s="9">
        <v>39</v>
      </c>
      <c r="I81" s="9">
        <v>261</v>
      </c>
      <c r="J81" s="9">
        <v>29.4</v>
      </c>
      <c r="K81" s="8">
        <v>107</v>
      </c>
      <c r="L81" s="9">
        <v>83.7</v>
      </c>
      <c r="M81" s="8">
        <v>23040</v>
      </c>
      <c r="N81" s="8">
        <v>1359</v>
      </c>
      <c r="O81" s="8">
        <v>14.7</v>
      </c>
      <c r="P81" s="9">
        <v>5410</v>
      </c>
      <c r="Q81" s="9">
        <v>361</v>
      </c>
      <c r="R81" s="9">
        <v>7.12</v>
      </c>
      <c r="S81" s="9">
        <v>30.8</v>
      </c>
    </row>
    <row r="82" spans="1:19" hidden="1" outlineLevel="1" x14ac:dyDescent="0.25">
      <c r="A82" s="170"/>
      <c r="B82" s="10">
        <v>400</v>
      </c>
      <c r="C82" s="8">
        <v>378</v>
      </c>
      <c r="D82" s="10">
        <v>300</v>
      </c>
      <c r="E82" s="10">
        <v>9.5</v>
      </c>
      <c r="F82" s="8">
        <v>13</v>
      </c>
      <c r="G82" s="10">
        <v>27</v>
      </c>
      <c r="H82" s="10">
        <v>40</v>
      </c>
      <c r="I82" s="10">
        <v>298</v>
      </c>
      <c r="J82" s="10">
        <v>34.700000000000003</v>
      </c>
      <c r="K82" s="8">
        <v>118</v>
      </c>
      <c r="L82" s="10">
        <v>92.4</v>
      </c>
      <c r="M82" s="8">
        <v>31250</v>
      </c>
      <c r="N82" s="8">
        <v>1654</v>
      </c>
      <c r="O82" s="8">
        <v>16.3</v>
      </c>
      <c r="P82" s="10">
        <v>5861</v>
      </c>
      <c r="Q82" s="10">
        <v>391</v>
      </c>
      <c r="R82" s="10">
        <v>7.06</v>
      </c>
      <c r="S82" s="10">
        <v>34.299999999999997</v>
      </c>
    </row>
    <row r="83" spans="1:19" hidden="1" outlineLevel="1" x14ac:dyDescent="0.25">
      <c r="A83" s="170"/>
      <c r="B83" s="9">
        <v>450</v>
      </c>
      <c r="C83" s="8">
        <v>425</v>
      </c>
      <c r="D83" s="9">
        <v>300</v>
      </c>
      <c r="E83" s="9">
        <v>10</v>
      </c>
      <c r="F83" s="8">
        <v>13.5</v>
      </c>
      <c r="G83" s="9">
        <v>27</v>
      </c>
      <c r="H83" s="9">
        <v>40.5</v>
      </c>
      <c r="I83" s="9">
        <v>344</v>
      </c>
      <c r="J83" s="9">
        <v>41.1</v>
      </c>
      <c r="K83" s="8">
        <v>127</v>
      </c>
      <c r="L83" s="9">
        <v>99.7</v>
      </c>
      <c r="M83" s="8">
        <v>41890</v>
      </c>
      <c r="N83" s="8">
        <v>1971</v>
      </c>
      <c r="O83" s="8">
        <v>18.2</v>
      </c>
      <c r="P83" s="9">
        <v>6088</v>
      </c>
      <c r="Q83" s="9">
        <v>406</v>
      </c>
      <c r="R83" s="9">
        <v>6.92</v>
      </c>
      <c r="S83" s="9">
        <v>38.4</v>
      </c>
    </row>
    <row r="84" spans="1:19" hidden="1" outlineLevel="1" x14ac:dyDescent="0.25">
      <c r="A84" s="170"/>
      <c r="B84" s="10">
        <v>500</v>
      </c>
      <c r="C84" s="8">
        <v>472</v>
      </c>
      <c r="D84" s="10">
        <v>300</v>
      </c>
      <c r="E84" s="10">
        <v>10.5</v>
      </c>
      <c r="F84" s="8">
        <v>14</v>
      </c>
      <c r="G84" s="10">
        <v>27</v>
      </c>
      <c r="H84" s="10">
        <v>41</v>
      </c>
      <c r="I84" s="10">
        <v>390</v>
      </c>
      <c r="J84" s="10">
        <v>48.1</v>
      </c>
      <c r="K84" s="8">
        <v>137</v>
      </c>
      <c r="L84" s="10">
        <v>107</v>
      </c>
      <c r="M84" s="8">
        <v>54640</v>
      </c>
      <c r="N84" s="8">
        <v>2315</v>
      </c>
      <c r="O84" s="8">
        <v>20</v>
      </c>
      <c r="P84" s="10">
        <v>6314</v>
      </c>
      <c r="Q84" s="10">
        <v>421</v>
      </c>
      <c r="R84" s="10">
        <v>6.79</v>
      </c>
      <c r="S84" s="10">
        <v>42.4</v>
      </c>
    </row>
    <row r="85" spans="1:19" hidden="1" outlineLevel="1" x14ac:dyDescent="0.25">
      <c r="A85" s="170"/>
      <c r="B85" s="9">
        <v>550</v>
      </c>
      <c r="C85" s="8">
        <v>522</v>
      </c>
      <c r="D85" s="9">
        <v>300</v>
      </c>
      <c r="E85" s="9">
        <v>11.5</v>
      </c>
      <c r="F85" s="8">
        <v>15</v>
      </c>
      <c r="G85" s="9">
        <v>27</v>
      </c>
      <c r="H85" s="9">
        <v>42</v>
      </c>
      <c r="I85" s="9">
        <v>438</v>
      </c>
      <c r="J85" s="9">
        <v>58.3</v>
      </c>
      <c r="K85" s="8">
        <v>153</v>
      </c>
      <c r="L85" s="9">
        <v>120</v>
      </c>
      <c r="M85" s="8">
        <v>72870</v>
      </c>
      <c r="N85" s="8">
        <v>2792</v>
      </c>
      <c r="O85" s="8">
        <v>21.8</v>
      </c>
      <c r="P85" s="9">
        <v>6767</v>
      </c>
      <c r="Q85" s="9">
        <v>251</v>
      </c>
      <c r="R85" s="9">
        <v>6.65</v>
      </c>
      <c r="S85" s="9">
        <v>46.6</v>
      </c>
    </row>
    <row r="86" spans="1:19" hidden="1" outlineLevel="1" x14ac:dyDescent="0.25">
      <c r="A86" s="170"/>
      <c r="B86" s="10">
        <v>600</v>
      </c>
      <c r="C86" s="8">
        <v>571</v>
      </c>
      <c r="D86" s="10">
        <v>300</v>
      </c>
      <c r="E86" s="10">
        <v>12</v>
      </c>
      <c r="F86" s="8">
        <v>15.6</v>
      </c>
      <c r="G86" s="10">
        <v>27</v>
      </c>
      <c r="H86" s="10">
        <v>42.5</v>
      </c>
      <c r="I86" s="10">
        <v>486</v>
      </c>
      <c r="J86" s="10">
        <v>66.7</v>
      </c>
      <c r="K86" s="8">
        <v>164</v>
      </c>
      <c r="L86" s="10">
        <v>129</v>
      </c>
      <c r="M86" s="8">
        <v>91870</v>
      </c>
      <c r="N86" s="8">
        <v>3218</v>
      </c>
      <c r="O86" s="8">
        <v>23.7</v>
      </c>
      <c r="P86" s="10">
        <v>6993</v>
      </c>
      <c r="Q86" s="10">
        <v>466</v>
      </c>
      <c r="R86" s="10">
        <v>6.53</v>
      </c>
      <c r="S86" s="10">
        <v>50.7</v>
      </c>
    </row>
    <row r="87" spans="1:19" hidden="1" outlineLevel="1" x14ac:dyDescent="0.25">
      <c r="A87" s="170"/>
      <c r="B87" s="9">
        <v>650</v>
      </c>
      <c r="C87" s="8">
        <v>620</v>
      </c>
      <c r="D87" s="9">
        <v>300</v>
      </c>
      <c r="E87" s="9">
        <v>12.5</v>
      </c>
      <c r="F87" s="8">
        <v>16</v>
      </c>
      <c r="G87" s="9">
        <v>27</v>
      </c>
      <c r="H87" s="9">
        <v>43</v>
      </c>
      <c r="I87" s="9">
        <v>534</v>
      </c>
      <c r="J87" s="9">
        <v>75.5</v>
      </c>
      <c r="K87" s="8">
        <v>176</v>
      </c>
      <c r="L87" s="9">
        <v>138</v>
      </c>
      <c r="M87" s="8">
        <v>113900</v>
      </c>
      <c r="N87" s="8">
        <v>3676</v>
      </c>
      <c r="O87" s="8">
        <v>25.5</v>
      </c>
      <c r="P87" s="9">
        <v>7221</v>
      </c>
      <c r="Q87" s="9">
        <v>481</v>
      </c>
      <c r="R87" s="9">
        <v>6.41</v>
      </c>
      <c r="S87" s="9">
        <v>54.8</v>
      </c>
    </row>
    <row r="88" spans="1:19" hidden="1" outlineLevel="1" x14ac:dyDescent="0.25">
      <c r="A88" s="170"/>
      <c r="B88" s="10">
        <v>700</v>
      </c>
      <c r="C88" s="8">
        <v>670</v>
      </c>
      <c r="D88" s="10">
        <v>300</v>
      </c>
      <c r="E88" s="10">
        <v>13</v>
      </c>
      <c r="F88" s="8">
        <v>17</v>
      </c>
      <c r="G88" s="10">
        <v>27</v>
      </c>
      <c r="H88" s="10">
        <v>44</v>
      </c>
      <c r="I88" s="10">
        <v>582</v>
      </c>
      <c r="J88" s="10">
        <v>84.9</v>
      </c>
      <c r="K88" s="8">
        <v>191</v>
      </c>
      <c r="L88" s="10">
        <v>150</v>
      </c>
      <c r="M88" s="8">
        <v>142700</v>
      </c>
      <c r="N88" s="8">
        <v>4260</v>
      </c>
      <c r="O88" s="8">
        <v>27.3</v>
      </c>
      <c r="P88" s="10">
        <v>7673</v>
      </c>
      <c r="Q88" s="10">
        <v>512</v>
      </c>
      <c r="R88" s="10">
        <v>6.34</v>
      </c>
      <c r="S88" s="10">
        <v>59</v>
      </c>
    </row>
    <row r="89" spans="1:19" hidden="1" outlineLevel="1" x14ac:dyDescent="0.25">
      <c r="A89" s="170"/>
      <c r="B89" s="9">
        <v>800</v>
      </c>
      <c r="C89" s="8">
        <v>770</v>
      </c>
      <c r="D89" s="9">
        <v>300</v>
      </c>
      <c r="E89" s="9">
        <v>14</v>
      </c>
      <c r="F89" s="8">
        <v>18</v>
      </c>
      <c r="G89" s="9">
        <v>30</v>
      </c>
      <c r="H89" s="9">
        <v>48</v>
      </c>
      <c r="I89" s="9">
        <v>674</v>
      </c>
      <c r="J89" s="9">
        <v>105</v>
      </c>
      <c r="K89" s="8">
        <v>218</v>
      </c>
      <c r="L89" s="9">
        <v>172</v>
      </c>
      <c r="M89" s="8">
        <v>208900</v>
      </c>
      <c r="N89" s="8">
        <v>5426</v>
      </c>
      <c r="O89" s="8">
        <v>30.9</v>
      </c>
      <c r="P89" s="9">
        <v>8134</v>
      </c>
      <c r="Q89" s="9">
        <v>542</v>
      </c>
      <c r="R89" s="9">
        <v>6.1</v>
      </c>
      <c r="S89" s="9">
        <v>67.099999999999994</v>
      </c>
    </row>
    <row r="90" spans="1:19" hidden="1" outlineLevel="1" x14ac:dyDescent="0.25">
      <c r="A90" s="170"/>
      <c r="B90" s="10">
        <v>900</v>
      </c>
      <c r="C90" s="8">
        <v>870</v>
      </c>
      <c r="D90" s="10">
        <v>300</v>
      </c>
      <c r="E90" s="10">
        <v>15</v>
      </c>
      <c r="F90" s="8">
        <v>20</v>
      </c>
      <c r="G90" s="10">
        <v>30</v>
      </c>
      <c r="H90" s="10">
        <v>50</v>
      </c>
      <c r="I90" s="10">
        <v>770</v>
      </c>
      <c r="J90" s="10">
        <v>127</v>
      </c>
      <c r="K90" s="8">
        <v>252</v>
      </c>
      <c r="L90" s="10">
        <v>198</v>
      </c>
      <c r="M90" s="8">
        <v>301100</v>
      </c>
      <c r="N90" s="8">
        <v>6923</v>
      </c>
      <c r="O90" s="8">
        <v>34.6</v>
      </c>
      <c r="P90" s="10">
        <v>9041</v>
      </c>
      <c r="Q90" s="10">
        <v>603</v>
      </c>
      <c r="R90" s="10">
        <v>5.99</v>
      </c>
      <c r="S90" s="10">
        <v>75.3</v>
      </c>
    </row>
    <row r="91" spans="1:19" hidden="1" outlineLevel="1" x14ac:dyDescent="0.25">
      <c r="A91" s="171"/>
      <c r="B91" s="17">
        <v>1000</v>
      </c>
      <c r="C91" s="12">
        <v>970</v>
      </c>
      <c r="D91" s="17">
        <v>300</v>
      </c>
      <c r="E91" s="17">
        <v>16</v>
      </c>
      <c r="F91" s="12">
        <v>21</v>
      </c>
      <c r="G91" s="17">
        <v>30</v>
      </c>
      <c r="H91" s="17">
        <v>51</v>
      </c>
      <c r="I91" s="17">
        <v>868</v>
      </c>
      <c r="J91" s="17">
        <v>152</v>
      </c>
      <c r="K91" s="12">
        <v>282</v>
      </c>
      <c r="L91" s="17">
        <v>222</v>
      </c>
      <c r="M91" s="12">
        <v>406500</v>
      </c>
      <c r="N91" s="12">
        <v>8380</v>
      </c>
      <c r="O91" s="12">
        <v>38</v>
      </c>
      <c r="P91" s="17">
        <v>9501</v>
      </c>
      <c r="Q91" s="17">
        <v>633</v>
      </c>
      <c r="R91" s="17">
        <v>5.8</v>
      </c>
      <c r="S91" s="17">
        <v>83.2</v>
      </c>
    </row>
    <row r="92" spans="1:19" collapsed="1" x14ac:dyDescent="0.25">
      <c r="A92" s="13" t="s">
        <v>39</v>
      </c>
      <c r="B92" s="138" t="s">
        <v>46</v>
      </c>
      <c r="C92" s="138"/>
      <c r="D92" s="138"/>
      <c r="E92" s="138"/>
      <c r="F92" s="138"/>
      <c r="G92" s="138"/>
      <c r="H92" s="138"/>
      <c r="I92" s="138"/>
      <c r="J92" s="138"/>
      <c r="K92" s="138"/>
      <c r="L92" s="138"/>
      <c r="M92" s="138"/>
      <c r="N92" s="138"/>
      <c r="O92" s="138"/>
      <c r="P92" s="138"/>
      <c r="Q92" s="138"/>
      <c r="R92" s="138"/>
      <c r="S92" s="138"/>
    </row>
    <row r="93" spans="1:19" hidden="1" outlineLevel="1" x14ac:dyDescent="0.25">
      <c r="A93" s="169" t="s">
        <v>40</v>
      </c>
      <c r="B93" s="14">
        <v>100</v>
      </c>
      <c r="C93" s="15">
        <v>96</v>
      </c>
      <c r="D93" s="14">
        <v>100</v>
      </c>
      <c r="E93" s="14">
        <v>5</v>
      </c>
      <c r="F93" s="15">
        <v>8</v>
      </c>
      <c r="G93" s="14">
        <v>12</v>
      </c>
      <c r="H93" s="14">
        <v>20</v>
      </c>
      <c r="I93" s="14">
        <v>56</v>
      </c>
      <c r="J93" s="14">
        <v>4.4000000000000004</v>
      </c>
      <c r="K93" s="15">
        <v>21.2</v>
      </c>
      <c r="L93" s="14">
        <v>16.7</v>
      </c>
      <c r="M93" s="15">
        <v>349</v>
      </c>
      <c r="N93" s="15">
        <v>72.8</v>
      </c>
      <c r="O93" s="15">
        <v>4.0599999999999996</v>
      </c>
      <c r="P93" s="14">
        <v>134</v>
      </c>
      <c r="Q93" s="14">
        <v>26.8</v>
      </c>
      <c r="R93" s="14">
        <v>2.5099999999999998</v>
      </c>
      <c r="S93" s="14">
        <v>8.41</v>
      </c>
    </row>
    <row r="94" spans="1:19" hidden="1" outlineLevel="1" x14ac:dyDescent="0.25">
      <c r="A94" s="170"/>
      <c r="B94" s="9">
        <v>120</v>
      </c>
      <c r="C94" s="8">
        <v>114</v>
      </c>
      <c r="D94" s="9">
        <v>120</v>
      </c>
      <c r="E94" s="9">
        <v>5</v>
      </c>
      <c r="F94" s="8">
        <v>8</v>
      </c>
      <c r="G94" s="9">
        <v>12</v>
      </c>
      <c r="H94" s="9">
        <v>20</v>
      </c>
      <c r="I94" s="9">
        <v>74</v>
      </c>
      <c r="J94" s="9">
        <v>5.3</v>
      </c>
      <c r="K94" s="8">
        <v>25.3</v>
      </c>
      <c r="L94" s="9">
        <v>19.899999999999999</v>
      </c>
      <c r="M94" s="8">
        <v>606</v>
      </c>
      <c r="N94" s="8">
        <v>106</v>
      </c>
      <c r="O94" s="8">
        <v>4.8899999999999997</v>
      </c>
      <c r="P94" s="9">
        <v>231</v>
      </c>
      <c r="Q94" s="9">
        <v>38.5</v>
      </c>
      <c r="R94" s="9">
        <v>3.02</v>
      </c>
      <c r="S94" s="9">
        <v>10.1</v>
      </c>
    </row>
    <row r="95" spans="1:19" hidden="1" outlineLevel="1" x14ac:dyDescent="0.25">
      <c r="A95" s="170"/>
      <c r="B95" s="10">
        <v>140</v>
      </c>
      <c r="C95" s="8">
        <v>133</v>
      </c>
      <c r="D95" s="10">
        <v>140</v>
      </c>
      <c r="E95" s="10">
        <v>5.5</v>
      </c>
      <c r="F95" s="8">
        <v>8.5</v>
      </c>
      <c r="G95" s="10">
        <v>12</v>
      </c>
      <c r="H95" s="10">
        <v>20.5</v>
      </c>
      <c r="I95" s="10">
        <v>92</v>
      </c>
      <c r="J95" s="10">
        <v>6.85</v>
      </c>
      <c r="K95" s="8">
        <v>31.4</v>
      </c>
      <c r="L95" s="10">
        <v>24.7</v>
      </c>
      <c r="M95" s="8">
        <v>1030</v>
      </c>
      <c r="N95" s="8">
        <v>155</v>
      </c>
      <c r="O95" s="8">
        <v>5.73</v>
      </c>
      <c r="P95" s="10">
        <v>389</v>
      </c>
      <c r="Q95" s="10">
        <v>55.6</v>
      </c>
      <c r="R95" s="10">
        <v>3.52</v>
      </c>
      <c r="S95" s="10">
        <v>11.9</v>
      </c>
    </row>
    <row r="96" spans="1:19" hidden="1" outlineLevel="1" x14ac:dyDescent="0.25">
      <c r="A96" s="170"/>
      <c r="B96" s="9">
        <v>160</v>
      </c>
      <c r="C96" s="8">
        <v>152</v>
      </c>
      <c r="D96" s="9">
        <v>160</v>
      </c>
      <c r="E96" s="9">
        <v>6</v>
      </c>
      <c r="F96" s="8">
        <v>9</v>
      </c>
      <c r="G96" s="9">
        <v>15</v>
      </c>
      <c r="H96" s="9">
        <v>24</v>
      </c>
      <c r="I96" s="9">
        <v>104</v>
      </c>
      <c r="J96" s="9">
        <v>8.58</v>
      </c>
      <c r="K96" s="8">
        <v>38.799999999999997</v>
      </c>
      <c r="L96" s="9">
        <v>30.4</v>
      </c>
      <c r="M96" s="8">
        <v>1670</v>
      </c>
      <c r="N96" s="8">
        <v>220</v>
      </c>
      <c r="O96" s="8">
        <v>6.57</v>
      </c>
      <c r="P96" s="9">
        <v>616</v>
      </c>
      <c r="Q96" s="9">
        <v>76.900000000000006</v>
      </c>
      <c r="R96" s="9">
        <v>3.98</v>
      </c>
      <c r="S96" s="9">
        <v>13.6</v>
      </c>
    </row>
    <row r="97" spans="1:19" hidden="1" outlineLevel="1" x14ac:dyDescent="0.25">
      <c r="A97" s="170"/>
      <c r="B97" s="10">
        <v>180</v>
      </c>
      <c r="C97" s="8">
        <v>171</v>
      </c>
      <c r="D97" s="10">
        <v>180</v>
      </c>
      <c r="E97" s="10">
        <v>6</v>
      </c>
      <c r="F97" s="8">
        <v>9.5</v>
      </c>
      <c r="G97" s="10">
        <v>15</v>
      </c>
      <c r="H97" s="10">
        <v>24.5</v>
      </c>
      <c r="I97" s="10">
        <v>122</v>
      </c>
      <c r="J97" s="10">
        <v>9.69</v>
      </c>
      <c r="K97" s="8">
        <v>45.3</v>
      </c>
      <c r="L97" s="10">
        <v>35.5</v>
      </c>
      <c r="M97" s="8">
        <v>2510</v>
      </c>
      <c r="N97" s="8">
        <v>294</v>
      </c>
      <c r="O97" s="8">
        <v>7.45</v>
      </c>
      <c r="P97" s="10">
        <v>925</v>
      </c>
      <c r="Q97" s="10">
        <v>103</v>
      </c>
      <c r="R97" s="10">
        <v>4.5199999999999996</v>
      </c>
      <c r="S97" s="10">
        <v>15.5</v>
      </c>
    </row>
    <row r="98" spans="1:19" hidden="1" outlineLevel="1" x14ac:dyDescent="0.25">
      <c r="A98" s="170"/>
      <c r="B98" s="9">
        <v>200</v>
      </c>
      <c r="C98" s="8">
        <v>190</v>
      </c>
      <c r="D98" s="9">
        <v>200</v>
      </c>
      <c r="E98" s="9">
        <v>6.5</v>
      </c>
      <c r="F98" s="8">
        <v>10</v>
      </c>
      <c r="G98" s="9">
        <v>18</v>
      </c>
      <c r="H98" s="9">
        <v>28</v>
      </c>
      <c r="I98" s="9">
        <v>134</v>
      </c>
      <c r="J98" s="9">
        <v>11.7</v>
      </c>
      <c r="K98" s="8">
        <v>53.8</v>
      </c>
      <c r="L98" s="9">
        <v>42.3</v>
      </c>
      <c r="M98" s="8">
        <v>3690</v>
      </c>
      <c r="N98" s="8">
        <v>389</v>
      </c>
      <c r="O98" s="8">
        <v>8.2799999999999994</v>
      </c>
      <c r="P98" s="9">
        <v>1340</v>
      </c>
      <c r="Q98" s="9">
        <v>134</v>
      </c>
      <c r="R98" s="9">
        <v>4.9800000000000004</v>
      </c>
      <c r="S98" s="9">
        <v>17.2</v>
      </c>
    </row>
    <row r="99" spans="1:19" hidden="1" outlineLevel="1" x14ac:dyDescent="0.25">
      <c r="A99" s="170"/>
      <c r="B99" s="10">
        <v>220</v>
      </c>
      <c r="C99" s="8">
        <v>210</v>
      </c>
      <c r="D99" s="10">
        <v>220</v>
      </c>
      <c r="E99" s="10">
        <v>7</v>
      </c>
      <c r="F99" s="8">
        <v>11</v>
      </c>
      <c r="G99" s="10">
        <v>18</v>
      </c>
      <c r="H99" s="10">
        <v>29</v>
      </c>
      <c r="I99" s="10">
        <v>152</v>
      </c>
      <c r="J99" s="10">
        <v>13.9</v>
      </c>
      <c r="K99" s="8">
        <v>64.3</v>
      </c>
      <c r="L99" s="10">
        <v>50.5</v>
      </c>
      <c r="M99" s="8">
        <v>5410</v>
      </c>
      <c r="N99" s="8">
        <v>515</v>
      </c>
      <c r="O99" s="8">
        <v>9.17</v>
      </c>
      <c r="P99" s="10">
        <v>1950</v>
      </c>
      <c r="Q99" s="10">
        <v>178</v>
      </c>
      <c r="R99" s="10">
        <v>5.51</v>
      </c>
      <c r="S99" s="10">
        <v>19</v>
      </c>
    </row>
    <row r="100" spans="1:19" hidden="1" outlineLevel="1" x14ac:dyDescent="0.25">
      <c r="A100" s="170"/>
      <c r="B100" s="9">
        <v>240</v>
      </c>
      <c r="C100" s="8">
        <v>230</v>
      </c>
      <c r="D100" s="9">
        <v>240</v>
      </c>
      <c r="E100" s="9">
        <v>7.5</v>
      </c>
      <c r="F100" s="8">
        <v>12</v>
      </c>
      <c r="G100" s="9">
        <v>21</v>
      </c>
      <c r="H100" s="9">
        <v>33</v>
      </c>
      <c r="I100" s="9">
        <v>164</v>
      </c>
      <c r="J100" s="9">
        <v>16.3</v>
      </c>
      <c r="K100" s="8">
        <v>76.8</v>
      </c>
      <c r="L100" s="9">
        <v>60.3</v>
      </c>
      <c r="M100" s="8">
        <v>7760</v>
      </c>
      <c r="N100" s="8">
        <v>675</v>
      </c>
      <c r="O100" s="8">
        <v>10.1</v>
      </c>
      <c r="P100" s="9">
        <v>2770</v>
      </c>
      <c r="Q100" s="9">
        <v>231</v>
      </c>
      <c r="R100" s="9">
        <v>6</v>
      </c>
      <c r="S100" s="9">
        <v>20.9</v>
      </c>
    </row>
    <row r="101" spans="1:19" hidden="1" outlineLevel="1" x14ac:dyDescent="0.25">
      <c r="A101" s="170"/>
      <c r="B101" s="10">
        <v>260</v>
      </c>
      <c r="C101" s="8">
        <v>250</v>
      </c>
      <c r="D101" s="10">
        <v>260</v>
      </c>
      <c r="E101" s="10">
        <v>7.5</v>
      </c>
      <c r="F101" s="8">
        <v>12.5</v>
      </c>
      <c r="G101" s="10">
        <v>24</v>
      </c>
      <c r="H101" s="10">
        <v>36.5</v>
      </c>
      <c r="I101" s="10">
        <v>177</v>
      </c>
      <c r="J101" s="10">
        <v>17.8</v>
      </c>
      <c r="K101" s="8">
        <v>86.8</v>
      </c>
      <c r="L101" s="10">
        <v>68.2</v>
      </c>
      <c r="M101" s="8">
        <v>10450</v>
      </c>
      <c r="N101" s="8">
        <v>836</v>
      </c>
      <c r="O101" s="8">
        <v>11</v>
      </c>
      <c r="P101" s="10">
        <v>3670</v>
      </c>
      <c r="Q101" s="10">
        <v>282</v>
      </c>
      <c r="R101" s="10">
        <v>6.5</v>
      </c>
      <c r="S101" s="10">
        <v>22.7</v>
      </c>
    </row>
    <row r="102" spans="1:19" hidden="1" outlineLevel="1" x14ac:dyDescent="0.25">
      <c r="A102" s="170"/>
      <c r="B102" s="9">
        <v>280</v>
      </c>
      <c r="C102" s="8">
        <v>270</v>
      </c>
      <c r="D102" s="9">
        <v>280</v>
      </c>
      <c r="E102" s="9">
        <v>8</v>
      </c>
      <c r="F102" s="8">
        <v>13</v>
      </c>
      <c r="G102" s="9">
        <v>24</v>
      </c>
      <c r="H102" s="9">
        <v>37</v>
      </c>
      <c r="I102" s="9">
        <v>196</v>
      </c>
      <c r="J102" s="9">
        <v>20.6</v>
      </c>
      <c r="K102" s="8">
        <v>97.3</v>
      </c>
      <c r="L102" s="9">
        <v>76.400000000000006</v>
      </c>
      <c r="M102" s="8">
        <v>13670</v>
      </c>
      <c r="N102" s="8">
        <v>1010</v>
      </c>
      <c r="O102" s="8">
        <v>11.9</v>
      </c>
      <c r="P102" s="9">
        <v>4760</v>
      </c>
      <c r="Q102" s="9">
        <v>340</v>
      </c>
      <c r="R102" s="9">
        <v>7</v>
      </c>
      <c r="S102" s="9">
        <v>24.6</v>
      </c>
    </row>
    <row r="103" spans="1:19" hidden="1" outlineLevel="1" x14ac:dyDescent="0.25">
      <c r="A103" s="170"/>
      <c r="B103" s="10">
        <v>300</v>
      </c>
      <c r="C103" s="8">
        <v>290</v>
      </c>
      <c r="D103" s="10">
        <v>300</v>
      </c>
      <c r="E103" s="10">
        <v>8.5</v>
      </c>
      <c r="F103" s="8">
        <v>14</v>
      </c>
      <c r="G103" s="10">
        <v>27</v>
      </c>
      <c r="H103" s="10">
        <v>41</v>
      </c>
      <c r="I103" s="10">
        <v>208</v>
      </c>
      <c r="J103" s="10">
        <v>23.5</v>
      </c>
      <c r="K103" s="8">
        <v>113</v>
      </c>
      <c r="L103" s="10">
        <v>88.3</v>
      </c>
      <c r="M103" s="8">
        <v>18260</v>
      </c>
      <c r="N103" s="8">
        <v>1260</v>
      </c>
      <c r="O103" s="8">
        <v>12.7</v>
      </c>
      <c r="P103" s="10">
        <v>6310</v>
      </c>
      <c r="Q103" s="10">
        <v>421</v>
      </c>
      <c r="R103" s="10">
        <v>7.49</v>
      </c>
      <c r="S103" s="10">
        <v>26.4</v>
      </c>
    </row>
    <row r="104" spans="1:19" hidden="1" outlineLevel="1" x14ac:dyDescent="0.25">
      <c r="A104" s="170"/>
      <c r="B104" s="9">
        <v>320</v>
      </c>
      <c r="C104" s="8">
        <v>310</v>
      </c>
      <c r="D104" s="9">
        <v>300</v>
      </c>
      <c r="E104" s="9">
        <v>9</v>
      </c>
      <c r="F104" s="8">
        <v>15.5</v>
      </c>
      <c r="G104" s="9">
        <v>27</v>
      </c>
      <c r="H104" s="9">
        <v>42.5</v>
      </c>
      <c r="I104" s="9">
        <v>225</v>
      </c>
      <c r="J104" s="9">
        <v>26.5</v>
      </c>
      <c r="K104" s="8">
        <v>124</v>
      </c>
      <c r="L104" s="9">
        <v>97.6</v>
      </c>
      <c r="M104" s="8">
        <v>22930</v>
      </c>
      <c r="N104" s="8">
        <v>1480</v>
      </c>
      <c r="O104" s="8">
        <v>13.6</v>
      </c>
      <c r="P104" s="9">
        <v>6990</v>
      </c>
      <c r="Q104" s="9">
        <v>466</v>
      </c>
      <c r="R104" s="9">
        <v>7.49</v>
      </c>
      <c r="S104" s="9">
        <v>28.2</v>
      </c>
    </row>
    <row r="105" spans="1:19" hidden="1" outlineLevel="1" x14ac:dyDescent="0.25">
      <c r="A105" s="170"/>
      <c r="B105" s="10">
        <v>340</v>
      </c>
      <c r="C105" s="8">
        <v>330</v>
      </c>
      <c r="D105" s="10">
        <v>300</v>
      </c>
      <c r="E105" s="10">
        <v>9.5</v>
      </c>
      <c r="F105" s="8">
        <v>16.5</v>
      </c>
      <c r="G105" s="10">
        <v>27</v>
      </c>
      <c r="H105" s="10">
        <v>43.5</v>
      </c>
      <c r="I105" s="10">
        <v>243</v>
      </c>
      <c r="J105" s="10">
        <v>29.8</v>
      </c>
      <c r="K105" s="8">
        <v>133</v>
      </c>
      <c r="L105" s="10">
        <v>105</v>
      </c>
      <c r="M105" s="8">
        <v>27690</v>
      </c>
      <c r="N105" s="8">
        <v>1680</v>
      </c>
      <c r="O105" s="8">
        <v>14.4</v>
      </c>
      <c r="P105" s="10">
        <v>7440</v>
      </c>
      <c r="Q105" s="10">
        <v>496</v>
      </c>
      <c r="R105" s="10">
        <v>7.46</v>
      </c>
      <c r="S105" s="10">
        <v>29.9</v>
      </c>
    </row>
    <row r="106" spans="1:19" hidden="1" outlineLevel="1" x14ac:dyDescent="0.25">
      <c r="A106" s="170"/>
      <c r="B106" s="9">
        <v>360</v>
      </c>
      <c r="C106" s="8">
        <v>350</v>
      </c>
      <c r="D106" s="9">
        <v>300</v>
      </c>
      <c r="E106" s="9">
        <v>10</v>
      </c>
      <c r="F106" s="8">
        <v>17.5</v>
      </c>
      <c r="G106" s="9">
        <v>27</v>
      </c>
      <c r="H106" s="9">
        <v>44.5</v>
      </c>
      <c r="I106" s="9">
        <v>261</v>
      </c>
      <c r="J106" s="9">
        <v>33.200000000000003</v>
      </c>
      <c r="K106" s="8">
        <v>143</v>
      </c>
      <c r="L106" s="9">
        <v>112</v>
      </c>
      <c r="M106" s="8">
        <v>33090</v>
      </c>
      <c r="N106" s="8">
        <v>1890</v>
      </c>
      <c r="O106" s="8">
        <v>15.2</v>
      </c>
      <c r="P106" s="9">
        <v>7890</v>
      </c>
      <c r="Q106" s="9">
        <v>526</v>
      </c>
      <c r="R106" s="9">
        <v>7.43</v>
      </c>
      <c r="S106" s="9">
        <v>31.7</v>
      </c>
    </row>
    <row r="107" spans="1:19" hidden="1" outlineLevel="1" x14ac:dyDescent="0.25">
      <c r="A107" s="170"/>
      <c r="B107" s="10">
        <v>400</v>
      </c>
      <c r="C107" s="8">
        <v>390</v>
      </c>
      <c r="D107" s="10">
        <v>300</v>
      </c>
      <c r="E107" s="10">
        <v>11</v>
      </c>
      <c r="F107" s="8">
        <v>19</v>
      </c>
      <c r="G107" s="10">
        <v>27</v>
      </c>
      <c r="H107" s="10">
        <v>46</v>
      </c>
      <c r="I107" s="10">
        <v>298</v>
      </c>
      <c r="J107" s="10">
        <v>40.799999999999997</v>
      </c>
      <c r="K107" s="8">
        <v>159</v>
      </c>
      <c r="L107" s="10">
        <v>125</v>
      </c>
      <c r="M107" s="8">
        <v>45070</v>
      </c>
      <c r="N107" s="8">
        <v>2310</v>
      </c>
      <c r="O107" s="8">
        <v>16.8</v>
      </c>
      <c r="P107" s="10">
        <v>8560</v>
      </c>
      <c r="Q107" s="10">
        <v>571</v>
      </c>
      <c r="R107" s="10">
        <v>7.34</v>
      </c>
      <c r="S107" s="10">
        <v>35.200000000000003</v>
      </c>
    </row>
    <row r="108" spans="1:19" hidden="1" outlineLevel="1" x14ac:dyDescent="0.25">
      <c r="A108" s="170"/>
      <c r="B108" s="9">
        <v>450</v>
      </c>
      <c r="C108" s="8">
        <v>440</v>
      </c>
      <c r="D108" s="9">
        <v>300</v>
      </c>
      <c r="E108" s="9">
        <v>11.5</v>
      </c>
      <c r="F108" s="8">
        <v>21</v>
      </c>
      <c r="G108" s="9">
        <v>27</v>
      </c>
      <c r="H108" s="9">
        <v>48</v>
      </c>
      <c r="I108" s="9">
        <v>344</v>
      </c>
      <c r="J108" s="9">
        <v>48.2</v>
      </c>
      <c r="K108" s="8">
        <v>178</v>
      </c>
      <c r="L108" s="9">
        <v>140</v>
      </c>
      <c r="M108" s="8">
        <v>63720</v>
      </c>
      <c r="N108" s="8">
        <v>2900</v>
      </c>
      <c r="O108" s="8">
        <v>18.899999999999999</v>
      </c>
      <c r="P108" s="9">
        <v>9470</v>
      </c>
      <c r="Q108" s="9">
        <v>631</v>
      </c>
      <c r="R108" s="9">
        <v>7.29</v>
      </c>
      <c r="S108" s="9">
        <v>39.6</v>
      </c>
    </row>
    <row r="109" spans="1:19" hidden="1" outlineLevel="1" x14ac:dyDescent="0.25">
      <c r="A109" s="170"/>
      <c r="B109" s="10">
        <v>500</v>
      </c>
      <c r="C109" s="8">
        <v>490</v>
      </c>
      <c r="D109" s="10">
        <v>300</v>
      </c>
      <c r="E109" s="10">
        <v>12</v>
      </c>
      <c r="F109" s="8">
        <v>23</v>
      </c>
      <c r="G109" s="10">
        <v>27</v>
      </c>
      <c r="H109" s="10">
        <v>50</v>
      </c>
      <c r="I109" s="10">
        <v>390</v>
      </c>
      <c r="J109" s="10">
        <v>56</v>
      </c>
      <c r="K109" s="8">
        <v>198</v>
      </c>
      <c r="L109" s="10">
        <v>155</v>
      </c>
      <c r="M109" s="8">
        <v>68970</v>
      </c>
      <c r="N109" s="8">
        <v>3550</v>
      </c>
      <c r="O109" s="8">
        <v>21</v>
      </c>
      <c r="P109" s="10">
        <v>10370</v>
      </c>
      <c r="Q109" s="10">
        <v>691</v>
      </c>
      <c r="R109" s="10">
        <v>7.24</v>
      </c>
      <c r="S109" s="10">
        <v>44.1</v>
      </c>
    </row>
    <row r="110" spans="1:19" hidden="1" outlineLevel="1" x14ac:dyDescent="0.25">
      <c r="A110" s="170"/>
      <c r="B110" s="9">
        <v>550</v>
      </c>
      <c r="C110" s="8">
        <v>540</v>
      </c>
      <c r="D110" s="9">
        <v>300</v>
      </c>
      <c r="E110" s="9">
        <v>12.5</v>
      </c>
      <c r="F110" s="8">
        <v>24</v>
      </c>
      <c r="G110" s="9">
        <v>27</v>
      </c>
      <c r="H110" s="9">
        <v>51</v>
      </c>
      <c r="I110" s="9">
        <v>438</v>
      </c>
      <c r="J110" s="9">
        <v>64.3</v>
      </c>
      <c r="K110" s="8">
        <v>212</v>
      </c>
      <c r="L110" s="9">
        <v>166</v>
      </c>
      <c r="M110" s="8">
        <v>111900</v>
      </c>
      <c r="N110" s="8">
        <v>4150</v>
      </c>
      <c r="O110" s="8">
        <v>23</v>
      </c>
      <c r="P110" s="9">
        <v>10820</v>
      </c>
      <c r="Q110" s="9">
        <v>721</v>
      </c>
      <c r="R110" s="9">
        <v>7.15</v>
      </c>
      <c r="S110" s="9">
        <v>48.4</v>
      </c>
    </row>
    <row r="111" spans="1:19" hidden="1" outlineLevel="1" x14ac:dyDescent="0.25">
      <c r="A111" s="170"/>
      <c r="B111" s="10">
        <v>600</v>
      </c>
      <c r="C111" s="8">
        <v>590</v>
      </c>
      <c r="D111" s="10">
        <v>300</v>
      </c>
      <c r="E111" s="10">
        <v>13</v>
      </c>
      <c r="F111" s="8">
        <v>25</v>
      </c>
      <c r="G111" s="10">
        <v>27</v>
      </c>
      <c r="H111" s="10">
        <v>52</v>
      </c>
      <c r="I111" s="10">
        <v>486</v>
      </c>
      <c r="J111" s="10">
        <v>73.400000000000006</v>
      </c>
      <c r="K111" s="8">
        <v>226</v>
      </c>
      <c r="L111" s="10">
        <v>178</v>
      </c>
      <c r="M111" s="8">
        <v>141200</v>
      </c>
      <c r="N111" s="8">
        <v>4790</v>
      </c>
      <c r="O111" s="8">
        <v>25</v>
      </c>
      <c r="P111" s="10">
        <v>11270</v>
      </c>
      <c r="Q111" s="10">
        <v>751</v>
      </c>
      <c r="R111" s="10">
        <v>7.05</v>
      </c>
      <c r="S111" s="10">
        <v>52.8</v>
      </c>
    </row>
    <row r="112" spans="1:19" hidden="1" outlineLevel="1" x14ac:dyDescent="0.25">
      <c r="A112" s="170"/>
      <c r="B112" s="9">
        <v>650</v>
      </c>
      <c r="C112" s="8">
        <v>640</v>
      </c>
      <c r="D112" s="9">
        <v>300</v>
      </c>
      <c r="E112" s="9">
        <v>13.5</v>
      </c>
      <c r="F112" s="8">
        <v>26</v>
      </c>
      <c r="G112" s="9">
        <v>27</v>
      </c>
      <c r="H112" s="9">
        <v>53</v>
      </c>
      <c r="I112" s="9">
        <v>534</v>
      </c>
      <c r="J112" s="9">
        <v>82.9</v>
      </c>
      <c r="K112" s="8">
        <v>242</v>
      </c>
      <c r="L112" s="9">
        <v>190</v>
      </c>
      <c r="M112" s="8">
        <v>175200</v>
      </c>
      <c r="N112" s="8">
        <v>5470</v>
      </c>
      <c r="O112" s="8">
        <v>26.9</v>
      </c>
      <c r="P112" s="9">
        <v>11720</v>
      </c>
      <c r="Q112" s="9">
        <v>782</v>
      </c>
      <c r="R112" s="9">
        <v>6.97</v>
      </c>
      <c r="S112" s="9">
        <v>57.1</v>
      </c>
    </row>
    <row r="113" spans="1:19" hidden="1" outlineLevel="1" x14ac:dyDescent="0.25">
      <c r="A113" s="170"/>
      <c r="B113" s="10">
        <v>700</v>
      </c>
      <c r="C113" s="8">
        <v>690</v>
      </c>
      <c r="D113" s="10">
        <v>300</v>
      </c>
      <c r="E113" s="10">
        <v>14.5</v>
      </c>
      <c r="F113" s="8">
        <v>27</v>
      </c>
      <c r="G113" s="10">
        <v>27</v>
      </c>
      <c r="H113" s="10">
        <v>54</v>
      </c>
      <c r="I113" s="10">
        <v>582</v>
      </c>
      <c r="J113" s="10">
        <v>96.1</v>
      </c>
      <c r="K113" s="8">
        <v>260</v>
      </c>
      <c r="L113" s="10">
        <v>204</v>
      </c>
      <c r="M113" s="8">
        <v>215300</v>
      </c>
      <c r="N113" s="8">
        <v>6240</v>
      </c>
      <c r="O113" s="8">
        <v>28.8</v>
      </c>
      <c r="P113" s="10">
        <v>12180</v>
      </c>
      <c r="Q113" s="10">
        <v>812</v>
      </c>
      <c r="R113" s="10">
        <v>6.84</v>
      </c>
      <c r="S113" s="10">
        <v>61.2</v>
      </c>
    </row>
    <row r="114" spans="1:19" hidden="1" outlineLevel="1" x14ac:dyDescent="0.25">
      <c r="A114" s="170"/>
      <c r="B114" s="9">
        <v>800</v>
      </c>
      <c r="C114" s="8">
        <v>790</v>
      </c>
      <c r="D114" s="9">
        <v>300</v>
      </c>
      <c r="E114" s="9">
        <v>15</v>
      </c>
      <c r="F114" s="8">
        <v>28</v>
      </c>
      <c r="G114" s="9">
        <v>30</v>
      </c>
      <c r="H114" s="9">
        <v>58</v>
      </c>
      <c r="I114" s="9">
        <v>674</v>
      </c>
      <c r="J114" s="9">
        <v>114</v>
      </c>
      <c r="K114" s="8">
        <v>286</v>
      </c>
      <c r="L114" s="9">
        <v>224</v>
      </c>
      <c r="M114" s="8">
        <v>303400</v>
      </c>
      <c r="N114" s="8">
        <v>7680</v>
      </c>
      <c r="O114" s="8">
        <v>32.6</v>
      </c>
      <c r="P114" s="9">
        <v>12640</v>
      </c>
      <c r="Q114" s="9">
        <v>843</v>
      </c>
      <c r="R114" s="9">
        <v>6.65</v>
      </c>
      <c r="S114" s="9">
        <v>69.8</v>
      </c>
    </row>
    <row r="115" spans="1:19" hidden="1" outlineLevel="1" x14ac:dyDescent="0.25">
      <c r="A115" s="170"/>
      <c r="B115" s="10">
        <v>900</v>
      </c>
      <c r="C115" s="8">
        <v>890</v>
      </c>
      <c r="D115" s="10">
        <v>300</v>
      </c>
      <c r="E115" s="10">
        <v>16</v>
      </c>
      <c r="F115" s="8">
        <v>30</v>
      </c>
      <c r="G115" s="10">
        <v>30</v>
      </c>
      <c r="H115" s="10">
        <v>60</v>
      </c>
      <c r="I115" s="10">
        <v>770</v>
      </c>
      <c r="J115" s="10">
        <v>138</v>
      </c>
      <c r="K115" s="8">
        <v>321</v>
      </c>
      <c r="L115" s="10">
        <v>252</v>
      </c>
      <c r="M115" s="8">
        <v>422100</v>
      </c>
      <c r="N115" s="8">
        <v>9480</v>
      </c>
      <c r="O115" s="8">
        <v>36.299999999999997</v>
      </c>
      <c r="P115" s="10">
        <v>13550</v>
      </c>
      <c r="Q115" s="10">
        <v>903</v>
      </c>
      <c r="R115" s="10">
        <v>6.5</v>
      </c>
      <c r="S115" s="10">
        <v>78.099999999999994</v>
      </c>
    </row>
    <row r="116" spans="1:19" hidden="1" outlineLevel="1" x14ac:dyDescent="0.25">
      <c r="A116" s="171"/>
      <c r="B116" s="17">
        <v>1000</v>
      </c>
      <c r="C116" s="12">
        <v>990</v>
      </c>
      <c r="D116" s="17">
        <v>300</v>
      </c>
      <c r="E116" s="17">
        <v>16.5</v>
      </c>
      <c r="F116" s="12">
        <v>31</v>
      </c>
      <c r="G116" s="17">
        <v>30</v>
      </c>
      <c r="H116" s="17">
        <v>61</v>
      </c>
      <c r="I116" s="17">
        <v>868</v>
      </c>
      <c r="J116" s="17">
        <v>158</v>
      </c>
      <c r="K116" s="12">
        <v>347</v>
      </c>
      <c r="L116" s="17">
        <v>272</v>
      </c>
      <c r="M116" s="12">
        <v>553800</v>
      </c>
      <c r="N116" s="12">
        <v>11190</v>
      </c>
      <c r="O116" s="12">
        <v>40</v>
      </c>
      <c r="P116" s="17">
        <v>14000</v>
      </c>
      <c r="Q116" s="17">
        <v>934</v>
      </c>
      <c r="R116" s="17">
        <v>6.35</v>
      </c>
      <c r="S116" s="17">
        <v>86.4</v>
      </c>
    </row>
    <row r="117" spans="1:19" collapsed="1" x14ac:dyDescent="0.25">
      <c r="A117" s="13" t="s">
        <v>40</v>
      </c>
      <c r="B117" s="138" t="s">
        <v>47</v>
      </c>
      <c r="C117" s="138"/>
      <c r="D117" s="138"/>
      <c r="E117" s="138"/>
      <c r="F117" s="138"/>
      <c r="G117" s="138"/>
      <c r="H117" s="138"/>
      <c r="I117" s="138"/>
      <c r="J117" s="138"/>
      <c r="K117" s="138"/>
      <c r="L117" s="138"/>
      <c r="M117" s="138"/>
      <c r="N117" s="138"/>
      <c r="O117" s="138"/>
      <c r="P117" s="138"/>
      <c r="Q117" s="138"/>
      <c r="R117" s="138"/>
      <c r="S117" s="138"/>
    </row>
    <row r="118" spans="1:19" hidden="1" outlineLevel="1" x14ac:dyDescent="0.25">
      <c r="A118" s="169" t="s">
        <v>41</v>
      </c>
      <c r="B118" s="14">
        <v>100</v>
      </c>
      <c r="C118" s="15">
        <v>100</v>
      </c>
      <c r="D118" s="14">
        <v>100</v>
      </c>
      <c r="E118" s="14">
        <v>6</v>
      </c>
      <c r="F118" s="15">
        <v>10</v>
      </c>
      <c r="G118" s="14">
        <v>12</v>
      </c>
      <c r="H118" s="14">
        <v>22</v>
      </c>
      <c r="I118" s="14">
        <v>56</v>
      </c>
      <c r="J118" s="14">
        <v>5.4</v>
      </c>
      <c r="K118" s="15">
        <v>26</v>
      </c>
      <c r="L118" s="14">
        <v>20.399999999999999</v>
      </c>
      <c r="M118" s="15">
        <v>450</v>
      </c>
      <c r="N118" s="15">
        <v>89.9</v>
      </c>
      <c r="O118" s="15">
        <v>4.16</v>
      </c>
      <c r="P118" s="14">
        <v>167</v>
      </c>
      <c r="Q118" s="14">
        <v>33.5</v>
      </c>
      <c r="R118" s="14">
        <v>2.5299999999999998</v>
      </c>
      <c r="S118" s="14">
        <v>8.6300000000000008</v>
      </c>
    </row>
    <row r="119" spans="1:19" hidden="1" outlineLevel="1" x14ac:dyDescent="0.25">
      <c r="A119" s="170"/>
      <c r="B119" s="9">
        <v>120</v>
      </c>
      <c r="C119" s="8">
        <v>120</v>
      </c>
      <c r="D119" s="9">
        <v>120</v>
      </c>
      <c r="E119" s="9">
        <v>6.5</v>
      </c>
      <c r="F119" s="8">
        <v>11</v>
      </c>
      <c r="G119" s="9">
        <v>12</v>
      </c>
      <c r="H119" s="9">
        <v>23</v>
      </c>
      <c r="I119" s="9">
        <v>74</v>
      </c>
      <c r="J119" s="9">
        <v>7.08</v>
      </c>
      <c r="K119" s="8">
        <v>34</v>
      </c>
      <c r="L119" s="9">
        <v>26.7</v>
      </c>
      <c r="M119" s="8">
        <v>864</v>
      </c>
      <c r="N119" s="8">
        <v>144</v>
      </c>
      <c r="O119" s="8">
        <v>5.04</v>
      </c>
      <c r="P119" s="9">
        <v>318</v>
      </c>
      <c r="Q119" s="9">
        <v>52.9</v>
      </c>
      <c r="R119" s="9">
        <v>3.06</v>
      </c>
      <c r="S119" s="9">
        <v>10.5</v>
      </c>
    </row>
    <row r="120" spans="1:19" hidden="1" outlineLevel="1" x14ac:dyDescent="0.25">
      <c r="A120" s="170"/>
      <c r="B120" s="10">
        <v>140</v>
      </c>
      <c r="C120" s="8">
        <v>140</v>
      </c>
      <c r="D120" s="10">
        <v>140</v>
      </c>
      <c r="E120" s="10">
        <v>7</v>
      </c>
      <c r="F120" s="8">
        <v>12</v>
      </c>
      <c r="G120" s="10">
        <v>12</v>
      </c>
      <c r="H120" s="10">
        <v>24</v>
      </c>
      <c r="I120" s="10">
        <v>92</v>
      </c>
      <c r="J120" s="10">
        <v>8.9600000000000009</v>
      </c>
      <c r="K120" s="8">
        <v>43</v>
      </c>
      <c r="L120" s="10">
        <v>33.700000000000003</v>
      </c>
      <c r="M120" s="8">
        <v>1510</v>
      </c>
      <c r="N120" s="8">
        <v>216</v>
      </c>
      <c r="O120" s="8">
        <v>5.93</v>
      </c>
      <c r="P120" s="10">
        <v>550</v>
      </c>
      <c r="Q120" s="10">
        <v>78.5</v>
      </c>
      <c r="R120" s="10">
        <v>3.58</v>
      </c>
      <c r="S120" s="10">
        <v>12.3</v>
      </c>
    </row>
    <row r="121" spans="1:19" hidden="1" outlineLevel="1" x14ac:dyDescent="0.25">
      <c r="A121" s="170"/>
      <c r="B121" s="9">
        <v>160</v>
      </c>
      <c r="C121" s="8">
        <v>160</v>
      </c>
      <c r="D121" s="9">
        <v>160</v>
      </c>
      <c r="E121" s="9">
        <v>8</v>
      </c>
      <c r="F121" s="8">
        <v>13</v>
      </c>
      <c r="G121" s="9">
        <v>15</v>
      </c>
      <c r="H121" s="9">
        <v>28</v>
      </c>
      <c r="I121" s="9">
        <v>104</v>
      </c>
      <c r="J121" s="9">
        <v>11.8</v>
      </c>
      <c r="K121" s="8">
        <v>54.3</v>
      </c>
      <c r="L121" s="9">
        <v>42.6</v>
      </c>
      <c r="M121" s="8">
        <v>2490</v>
      </c>
      <c r="N121" s="8">
        <v>311</v>
      </c>
      <c r="O121" s="8">
        <v>6.78</v>
      </c>
      <c r="P121" s="9">
        <v>889</v>
      </c>
      <c r="Q121" s="9">
        <v>111</v>
      </c>
      <c r="R121" s="9">
        <v>4.05</v>
      </c>
      <c r="S121" s="9">
        <v>14.1</v>
      </c>
    </row>
    <row r="122" spans="1:19" hidden="1" outlineLevel="1" x14ac:dyDescent="0.25">
      <c r="A122" s="170"/>
      <c r="B122" s="10">
        <v>180</v>
      </c>
      <c r="C122" s="8">
        <v>180</v>
      </c>
      <c r="D122" s="10">
        <v>180</v>
      </c>
      <c r="E122" s="10">
        <v>8.5</v>
      </c>
      <c r="F122" s="8">
        <v>14</v>
      </c>
      <c r="G122" s="10">
        <v>15</v>
      </c>
      <c r="H122" s="10">
        <v>29</v>
      </c>
      <c r="I122" s="10">
        <v>122</v>
      </c>
      <c r="J122" s="10">
        <v>14.1</v>
      </c>
      <c r="K122" s="8">
        <v>65.3</v>
      </c>
      <c r="L122" s="10">
        <v>51.2</v>
      </c>
      <c r="M122" s="8">
        <v>3830</v>
      </c>
      <c r="N122" s="8">
        <v>426</v>
      </c>
      <c r="O122" s="8">
        <v>7.66</v>
      </c>
      <c r="P122" s="10">
        <v>1360</v>
      </c>
      <c r="Q122" s="10">
        <v>151</v>
      </c>
      <c r="R122" s="10">
        <v>4.57</v>
      </c>
      <c r="S122" s="10">
        <v>15.9</v>
      </c>
    </row>
    <row r="123" spans="1:19" hidden="1" outlineLevel="1" x14ac:dyDescent="0.25">
      <c r="A123" s="170"/>
      <c r="B123" s="9">
        <v>200</v>
      </c>
      <c r="C123" s="8">
        <v>200</v>
      </c>
      <c r="D123" s="9">
        <v>200</v>
      </c>
      <c r="E123" s="9">
        <v>9</v>
      </c>
      <c r="F123" s="8">
        <v>15</v>
      </c>
      <c r="G123" s="9">
        <v>18</v>
      </c>
      <c r="H123" s="9">
        <v>33</v>
      </c>
      <c r="I123" s="9">
        <v>134</v>
      </c>
      <c r="J123" s="9">
        <v>16.600000000000001</v>
      </c>
      <c r="K123" s="8">
        <v>78.099999999999994</v>
      </c>
      <c r="L123" s="9">
        <v>61.3</v>
      </c>
      <c r="M123" s="8">
        <v>5700</v>
      </c>
      <c r="N123" s="8">
        <v>570</v>
      </c>
      <c r="O123" s="8">
        <v>8.5399999999999991</v>
      </c>
      <c r="P123" s="9">
        <v>2000</v>
      </c>
      <c r="Q123" s="9">
        <v>200</v>
      </c>
      <c r="R123" s="9">
        <v>5.07</v>
      </c>
      <c r="S123" s="9">
        <v>17.7</v>
      </c>
    </row>
    <row r="124" spans="1:19" hidden="1" outlineLevel="1" x14ac:dyDescent="0.25">
      <c r="A124" s="170"/>
      <c r="B124" s="10">
        <v>220</v>
      </c>
      <c r="C124" s="8">
        <v>220</v>
      </c>
      <c r="D124" s="10">
        <v>220</v>
      </c>
      <c r="E124" s="10">
        <v>9.5</v>
      </c>
      <c r="F124" s="8">
        <v>16</v>
      </c>
      <c r="G124" s="10">
        <v>18</v>
      </c>
      <c r="H124" s="10">
        <v>34</v>
      </c>
      <c r="I124" s="10">
        <v>152</v>
      </c>
      <c r="J124" s="10">
        <v>19.399999999999999</v>
      </c>
      <c r="K124" s="8">
        <v>91</v>
      </c>
      <c r="L124" s="10">
        <v>71.5</v>
      </c>
      <c r="M124" s="8">
        <v>8090</v>
      </c>
      <c r="N124" s="8">
        <v>736</v>
      </c>
      <c r="O124" s="8">
        <v>9.43</v>
      </c>
      <c r="P124" s="10">
        <v>2840</v>
      </c>
      <c r="Q124" s="10">
        <v>258</v>
      </c>
      <c r="R124" s="10">
        <v>5.59</v>
      </c>
      <c r="S124" s="10">
        <v>19.600000000000001</v>
      </c>
    </row>
    <row r="125" spans="1:19" hidden="1" outlineLevel="1" x14ac:dyDescent="0.25">
      <c r="A125" s="170"/>
      <c r="B125" s="9">
        <v>240</v>
      </c>
      <c r="C125" s="8">
        <v>240</v>
      </c>
      <c r="D125" s="9">
        <v>240</v>
      </c>
      <c r="E125" s="9">
        <v>10</v>
      </c>
      <c r="F125" s="8">
        <v>17</v>
      </c>
      <c r="G125" s="9">
        <v>21</v>
      </c>
      <c r="H125" s="9">
        <v>38</v>
      </c>
      <c r="I125" s="9">
        <v>164</v>
      </c>
      <c r="J125" s="9">
        <v>22.3</v>
      </c>
      <c r="K125" s="8">
        <v>106</v>
      </c>
      <c r="L125" s="9">
        <v>83.2</v>
      </c>
      <c r="M125" s="8">
        <v>11260</v>
      </c>
      <c r="N125" s="8">
        <v>938</v>
      </c>
      <c r="O125" s="8">
        <v>10.3</v>
      </c>
      <c r="P125" s="9">
        <v>3920</v>
      </c>
      <c r="Q125" s="9">
        <v>327</v>
      </c>
      <c r="R125" s="9">
        <v>6.08</v>
      </c>
      <c r="S125" s="9">
        <v>21.4</v>
      </c>
    </row>
    <row r="126" spans="1:19" hidden="1" outlineLevel="1" x14ac:dyDescent="0.25">
      <c r="A126" s="170"/>
      <c r="B126" s="10">
        <v>260</v>
      </c>
      <c r="C126" s="8">
        <v>260</v>
      </c>
      <c r="D126" s="10">
        <v>260</v>
      </c>
      <c r="E126" s="10">
        <v>10</v>
      </c>
      <c r="F126" s="8">
        <v>17.5</v>
      </c>
      <c r="G126" s="10">
        <v>24</v>
      </c>
      <c r="H126" s="10">
        <v>41.5</v>
      </c>
      <c r="I126" s="10">
        <v>177</v>
      </c>
      <c r="J126" s="10">
        <v>24.2</v>
      </c>
      <c r="K126" s="8">
        <v>118</v>
      </c>
      <c r="L126" s="10">
        <v>93</v>
      </c>
      <c r="M126" s="8">
        <v>14920</v>
      </c>
      <c r="N126" s="8">
        <v>1150</v>
      </c>
      <c r="O126" s="8">
        <v>11.2</v>
      </c>
      <c r="P126" s="10">
        <v>5130</v>
      </c>
      <c r="Q126" s="10">
        <v>395</v>
      </c>
      <c r="R126" s="10">
        <v>6.58</v>
      </c>
      <c r="S126" s="10">
        <v>23.3</v>
      </c>
    </row>
    <row r="127" spans="1:19" hidden="1" outlineLevel="1" x14ac:dyDescent="0.25">
      <c r="A127" s="170"/>
      <c r="B127" s="9">
        <v>280</v>
      </c>
      <c r="C127" s="8">
        <v>280</v>
      </c>
      <c r="D127" s="9">
        <v>280</v>
      </c>
      <c r="E127" s="9">
        <v>10.5</v>
      </c>
      <c r="F127" s="8">
        <v>18</v>
      </c>
      <c r="G127" s="9">
        <v>24</v>
      </c>
      <c r="H127" s="9">
        <v>42</v>
      </c>
      <c r="I127" s="9">
        <v>196</v>
      </c>
      <c r="J127" s="9">
        <v>27.5</v>
      </c>
      <c r="K127" s="8">
        <v>131</v>
      </c>
      <c r="L127" s="9">
        <v>103</v>
      </c>
      <c r="M127" s="8">
        <v>19270</v>
      </c>
      <c r="N127" s="8">
        <v>1380</v>
      </c>
      <c r="O127" s="8">
        <v>12.1</v>
      </c>
      <c r="P127" s="9">
        <v>6590</v>
      </c>
      <c r="Q127" s="9">
        <v>471</v>
      </c>
      <c r="R127" s="9">
        <v>7.09</v>
      </c>
      <c r="S127" s="9">
        <v>25.1</v>
      </c>
    </row>
    <row r="128" spans="1:19" hidden="1" outlineLevel="1" x14ac:dyDescent="0.25">
      <c r="A128" s="170"/>
      <c r="B128" s="10">
        <v>300</v>
      </c>
      <c r="C128" s="8">
        <v>300</v>
      </c>
      <c r="D128" s="10">
        <v>300</v>
      </c>
      <c r="E128" s="10">
        <v>11</v>
      </c>
      <c r="F128" s="8">
        <v>19</v>
      </c>
      <c r="G128" s="10">
        <v>27</v>
      </c>
      <c r="H128" s="10">
        <v>46</v>
      </c>
      <c r="I128" s="10">
        <v>208</v>
      </c>
      <c r="J128" s="10">
        <v>30.9</v>
      </c>
      <c r="K128" s="8">
        <v>149</v>
      </c>
      <c r="L128" s="10">
        <v>117</v>
      </c>
      <c r="M128" s="8">
        <v>25170</v>
      </c>
      <c r="N128" s="8">
        <v>1680</v>
      </c>
      <c r="O128" s="8">
        <v>13</v>
      </c>
      <c r="P128" s="10">
        <v>8560</v>
      </c>
      <c r="Q128" s="10">
        <v>571</v>
      </c>
      <c r="R128" s="10">
        <v>7.58</v>
      </c>
      <c r="S128" s="10">
        <v>26.9</v>
      </c>
    </row>
    <row r="129" spans="1:19" hidden="1" outlineLevel="1" x14ac:dyDescent="0.25">
      <c r="A129" s="170"/>
      <c r="B129" s="9">
        <v>320</v>
      </c>
      <c r="C129" s="8">
        <v>320</v>
      </c>
      <c r="D129" s="9">
        <v>300</v>
      </c>
      <c r="E129" s="9">
        <v>11.5</v>
      </c>
      <c r="F129" s="8">
        <v>20.5</v>
      </c>
      <c r="G129" s="9">
        <v>27</v>
      </c>
      <c r="H129" s="9">
        <v>47.5</v>
      </c>
      <c r="I129" s="9">
        <v>225</v>
      </c>
      <c r="J129" s="9">
        <v>34.4</v>
      </c>
      <c r="K129" s="8">
        <v>161</v>
      </c>
      <c r="L129" s="9">
        <v>127</v>
      </c>
      <c r="M129" s="8">
        <v>30820</v>
      </c>
      <c r="N129" s="8">
        <v>1930</v>
      </c>
      <c r="O129" s="8">
        <v>13.8</v>
      </c>
      <c r="P129" s="9">
        <v>9240</v>
      </c>
      <c r="Q129" s="9">
        <v>616</v>
      </c>
      <c r="R129" s="9">
        <v>7.57</v>
      </c>
      <c r="S129" s="9">
        <v>28.7</v>
      </c>
    </row>
    <row r="130" spans="1:19" hidden="1" outlineLevel="1" x14ac:dyDescent="0.25">
      <c r="A130" s="170"/>
      <c r="B130" s="10">
        <v>340</v>
      </c>
      <c r="C130" s="8">
        <v>340</v>
      </c>
      <c r="D130" s="10">
        <v>300</v>
      </c>
      <c r="E130" s="10">
        <v>12</v>
      </c>
      <c r="F130" s="8">
        <v>21.5</v>
      </c>
      <c r="G130" s="10">
        <v>27</v>
      </c>
      <c r="H130" s="10">
        <v>48.5</v>
      </c>
      <c r="I130" s="10">
        <v>243</v>
      </c>
      <c r="J130" s="10">
        <v>38.200000000000003</v>
      </c>
      <c r="K130" s="8">
        <v>171</v>
      </c>
      <c r="L130" s="10">
        <v>134</v>
      </c>
      <c r="M130" s="8">
        <v>36660</v>
      </c>
      <c r="N130" s="8">
        <v>2160</v>
      </c>
      <c r="O130" s="8">
        <v>14.6</v>
      </c>
      <c r="P130" s="10">
        <v>9690</v>
      </c>
      <c r="Q130" s="10">
        <v>646</v>
      </c>
      <c r="R130" s="10">
        <v>7.53</v>
      </c>
      <c r="S130" s="10">
        <v>30.4</v>
      </c>
    </row>
    <row r="131" spans="1:19" hidden="1" outlineLevel="1" x14ac:dyDescent="0.25">
      <c r="A131" s="170"/>
      <c r="B131" s="9">
        <v>360</v>
      </c>
      <c r="C131" s="8">
        <v>360</v>
      </c>
      <c r="D131" s="9">
        <v>300</v>
      </c>
      <c r="E131" s="9">
        <v>12.5</v>
      </c>
      <c r="F131" s="8">
        <v>22.5</v>
      </c>
      <c r="G131" s="9">
        <v>27</v>
      </c>
      <c r="H131" s="9">
        <v>49.5</v>
      </c>
      <c r="I131" s="9">
        <v>261</v>
      </c>
      <c r="J131" s="9">
        <v>42.2</v>
      </c>
      <c r="K131" s="8">
        <v>181</v>
      </c>
      <c r="L131" s="9">
        <v>142</v>
      </c>
      <c r="M131" s="8">
        <v>43190</v>
      </c>
      <c r="N131" s="8">
        <v>2400</v>
      </c>
      <c r="O131" s="8">
        <v>15.5</v>
      </c>
      <c r="P131" s="9">
        <v>10140</v>
      </c>
      <c r="Q131" s="9">
        <v>676</v>
      </c>
      <c r="R131" s="9">
        <v>7.49</v>
      </c>
      <c r="S131" s="9">
        <v>32.200000000000003</v>
      </c>
    </row>
    <row r="132" spans="1:19" hidden="1" outlineLevel="1" x14ac:dyDescent="0.25">
      <c r="A132" s="170"/>
      <c r="B132" s="10">
        <v>400</v>
      </c>
      <c r="C132" s="8">
        <v>400</v>
      </c>
      <c r="D132" s="10">
        <v>300</v>
      </c>
      <c r="E132" s="10">
        <v>13.5</v>
      </c>
      <c r="F132" s="8">
        <v>24</v>
      </c>
      <c r="G132" s="10">
        <v>27</v>
      </c>
      <c r="H132" s="10">
        <v>51</v>
      </c>
      <c r="I132" s="10">
        <v>298</v>
      </c>
      <c r="J132" s="10">
        <v>50.8</v>
      </c>
      <c r="K132" s="8">
        <v>198</v>
      </c>
      <c r="L132" s="10">
        <v>155</v>
      </c>
      <c r="M132" s="8">
        <v>57680</v>
      </c>
      <c r="N132" s="8">
        <v>2880</v>
      </c>
      <c r="O132" s="8">
        <v>17.100000000000001</v>
      </c>
      <c r="P132" s="10">
        <v>10820</v>
      </c>
      <c r="Q132" s="10">
        <v>721</v>
      </c>
      <c r="R132" s="10">
        <v>7.4</v>
      </c>
      <c r="S132" s="10">
        <v>35.700000000000003</v>
      </c>
    </row>
    <row r="133" spans="1:19" hidden="1" outlineLevel="1" x14ac:dyDescent="0.25">
      <c r="A133" s="170"/>
      <c r="B133" s="9">
        <v>450</v>
      </c>
      <c r="C133" s="8">
        <v>450</v>
      </c>
      <c r="D133" s="9">
        <v>300</v>
      </c>
      <c r="E133" s="9">
        <v>14</v>
      </c>
      <c r="F133" s="8">
        <v>26</v>
      </c>
      <c r="G133" s="9">
        <v>27</v>
      </c>
      <c r="H133" s="9">
        <v>53</v>
      </c>
      <c r="I133" s="9">
        <v>344</v>
      </c>
      <c r="J133" s="9">
        <v>59.4</v>
      </c>
      <c r="K133" s="8">
        <v>218</v>
      </c>
      <c r="L133" s="9">
        <v>171</v>
      </c>
      <c r="M133" s="8">
        <v>79890</v>
      </c>
      <c r="N133" s="8">
        <v>3550</v>
      </c>
      <c r="O133" s="8">
        <v>19.100000000000001</v>
      </c>
      <c r="P133" s="9">
        <v>11720</v>
      </c>
      <c r="Q133" s="9">
        <v>781</v>
      </c>
      <c r="R133" s="9">
        <v>7.33</v>
      </c>
      <c r="S133" s="9">
        <v>40.1</v>
      </c>
    </row>
    <row r="134" spans="1:19" hidden="1" outlineLevel="1" x14ac:dyDescent="0.25">
      <c r="A134" s="170"/>
      <c r="B134" s="10">
        <v>500</v>
      </c>
      <c r="C134" s="8">
        <v>500</v>
      </c>
      <c r="D134" s="10">
        <v>300</v>
      </c>
      <c r="E134" s="10">
        <v>14.5</v>
      </c>
      <c r="F134" s="8">
        <v>28</v>
      </c>
      <c r="G134" s="10">
        <v>27</v>
      </c>
      <c r="H134" s="10">
        <v>55</v>
      </c>
      <c r="I134" s="10">
        <v>390</v>
      </c>
      <c r="J134" s="10">
        <v>68.400000000000006</v>
      </c>
      <c r="K134" s="8">
        <v>239</v>
      </c>
      <c r="L134" s="10">
        <v>187</v>
      </c>
      <c r="M134" s="8">
        <v>107200</v>
      </c>
      <c r="N134" s="8">
        <v>4290</v>
      </c>
      <c r="O134" s="8">
        <v>21.2</v>
      </c>
      <c r="P134" s="10">
        <v>12620</v>
      </c>
      <c r="Q134" s="10">
        <v>842</v>
      </c>
      <c r="R134" s="10">
        <v>7.27</v>
      </c>
      <c r="S134" s="10">
        <v>44.5</v>
      </c>
    </row>
    <row r="135" spans="1:19" hidden="1" outlineLevel="1" x14ac:dyDescent="0.25">
      <c r="A135" s="170"/>
      <c r="B135" s="9">
        <v>550</v>
      </c>
      <c r="C135" s="8">
        <v>550</v>
      </c>
      <c r="D135" s="9">
        <v>300</v>
      </c>
      <c r="E135" s="9">
        <v>15</v>
      </c>
      <c r="F135" s="8">
        <v>29</v>
      </c>
      <c r="G135" s="9">
        <v>27</v>
      </c>
      <c r="H135" s="9">
        <v>56</v>
      </c>
      <c r="I135" s="9">
        <v>438</v>
      </c>
      <c r="J135" s="9">
        <v>78.099999999999994</v>
      </c>
      <c r="K135" s="8">
        <v>254</v>
      </c>
      <c r="L135" s="9">
        <v>199</v>
      </c>
      <c r="M135" s="8">
        <v>136700</v>
      </c>
      <c r="N135" s="8">
        <v>4970</v>
      </c>
      <c r="O135" s="8">
        <v>23.2</v>
      </c>
      <c r="P135" s="9">
        <v>13080</v>
      </c>
      <c r="Q135" s="9">
        <v>872</v>
      </c>
      <c r="R135" s="9">
        <v>7.17</v>
      </c>
      <c r="S135" s="9">
        <v>48.9</v>
      </c>
    </row>
    <row r="136" spans="1:19" hidden="1" outlineLevel="1" x14ac:dyDescent="0.25">
      <c r="A136" s="170"/>
      <c r="B136" s="10">
        <v>600</v>
      </c>
      <c r="C136" s="8">
        <v>600</v>
      </c>
      <c r="D136" s="10">
        <v>300</v>
      </c>
      <c r="E136" s="10">
        <v>15.5</v>
      </c>
      <c r="F136" s="8">
        <v>30</v>
      </c>
      <c r="G136" s="10">
        <v>27</v>
      </c>
      <c r="H136" s="10">
        <v>57</v>
      </c>
      <c r="I136" s="10">
        <v>486</v>
      </c>
      <c r="J136" s="10">
        <v>88.3</v>
      </c>
      <c r="K136" s="8">
        <v>270</v>
      </c>
      <c r="L136" s="10">
        <v>212</v>
      </c>
      <c r="M136" s="8">
        <v>171000</v>
      </c>
      <c r="N136" s="8">
        <v>5700</v>
      </c>
      <c r="O136" s="8">
        <v>25.2</v>
      </c>
      <c r="P136" s="10">
        <v>13530</v>
      </c>
      <c r="Q136" s="10">
        <v>902</v>
      </c>
      <c r="R136" s="10">
        <v>7.08</v>
      </c>
      <c r="S136" s="10">
        <v>53.2</v>
      </c>
    </row>
    <row r="137" spans="1:19" hidden="1" outlineLevel="1" x14ac:dyDescent="0.25">
      <c r="A137" s="170"/>
      <c r="B137" s="9">
        <v>650</v>
      </c>
      <c r="C137" s="8">
        <v>650</v>
      </c>
      <c r="D137" s="9">
        <v>300</v>
      </c>
      <c r="E137" s="9">
        <v>16</v>
      </c>
      <c r="F137" s="8">
        <v>31</v>
      </c>
      <c r="G137" s="9">
        <v>27</v>
      </c>
      <c r="H137" s="9">
        <v>58</v>
      </c>
      <c r="I137" s="9">
        <v>534</v>
      </c>
      <c r="J137" s="9">
        <v>99</v>
      </c>
      <c r="K137" s="8">
        <v>286</v>
      </c>
      <c r="L137" s="9">
        <v>225</v>
      </c>
      <c r="M137" s="8">
        <v>210600</v>
      </c>
      <c r="N137" s="8">
        <v>6480</v>
      </c>
      <c r="O137" s="8">
        <v>27.1</v>
      </c>
      <c r="P137" s="9">
        <v>13980</v>
      </c>
      <c r="Q137" s="9">
        <v>932</v>
      </c>
      <c r="R137" s="9">
        <v>6.99</v>
      </c>
      <c r="S137" s="9">
        <v>57.5</v>
      </c>
    </row>
    <row r="138" spans="1:19" hidden="1" outlineLevel="1" x14ac:dyDescent="0.25">
      <c r="A138" s="170"/>
      <c r="B138" s="10">
        <v>700</v>
      </c>
      <c r="C138" s="8">
        <v>700</v>
      </c>
      <c r="D138" s="10">
        <v>300</v>
      </c>
      <c r="E138" s="10">
        <v>17</v>
      </c>
      <c r="F138" s="8">
        <v>32</v>
      </c>
      <c r="G138" s="10">
        <v>27</v>
      </c>
      <c r="H138" s="10">
        <v>59</v>
      </c>
      <c r="I138" s="10">
        <v>582</v>
      </c>
      <c r="J138" s="10">
        <v>114</v>
      </c>
      <c r="K138" s="8">
        <v>306</v>
      </c>
      <c r="L138" s="10">
        <v>241</v>
      </c>
      <c r="M138" s="8">
        <v>256900</v>
      </c>
      <c r="N138" s="8">
        <v>7340</v>
      </c>
      <c r="O138" s="8">
        <v>29</v>
      </c>
      <c r="P138" s="10">
        <v>14400</v>
      </c>
      <c r="Q138" s="10">
        <v>963</v>
      </c>
      <c r="R138" s="10">
        <v>6.87</v>
      </c>
      <c r="S138" s="10">
        <v>61.7</v>
      </c>
    </row>
    <row r="139" spans="1:19" hidden="1" outlineLevel="1" x14ac:dyDescent="0.25">
      <c r="A139" s="170"/>
      <c r="B139" s="9">
        <v>800</v>
      </c>
      <c r="C139" s="8">
        <v>800</v>
      </c>
      <c r="D139" s="9">
        <v>300</v>
      </c>
      <c r="E139" s="9">
        <v>17.5</v>
      </c>
      <c r="F139" s="8">
        <v>33</v>
      </c>
      <c r="G139" s="9">
        <v>30</v>
      </c>
      <c r="H139" s="9">
        <v>63</v>
      </c>
      <c r="I139" s="9">
        <v>674</v>
      </c>
      <c r="J139" s="9">
        <v>134</v>
      </c>
      <c r="K139" s="8">
        <v>334</v>
      </c>
      <c r="L139" s="9">
        <v>262</v>
      </c>
      <c r="M139" s="8">
        <v>359100</v>
      </c>
      <c r="N139" s="8">
        <v>8980</v>
      </c>
      <c r="O139" s="8">
        <v>32.799999999999997</v>
      </c>
      <c r="P139" s="9">
        <v>14900</v>
      </c>
      <c r="Q139" s="9">
        <v>994</v>
      </c>
      <c r="R139" s="9">
        <v>6.68</v>
      </c>
      <c r="S139" s="9">
        <v>70.2</v>
      </c>
    </row>
    <row r="140" spans="1:19" hidden="1" outlineLevel="1" x14ac:dyDescent="0.25">
      <c r="A140" s="170"/>
      <c r="B140" s="10">
        <v>900</v>
      </c>
      <c r="C140" s="8">
        <v>900</v>
      </c>
      <c r="D140" s="10">
        <v>300</v>
      </c>
      <c r="E140" s="10">
        <v>18.5</v>
      </c>
      <c r="F140" s="8">
        <v>35</v>
      </c>
      <c r="G140" s="10">
        <v>30</v>
      </c>
      <c r="H140" s="10">
        <v>65</v>
      </c>
      <c r="I140" s="10">
        <v>770</v>
      </c>
      <c r="J140" s="10">
        <v>160</v>
      </c>
      <c r="K140" s="8">
        <v>371</v>
      </c>
      <c r="L140" s="10">
        <v>291</v>
      </c>
      <c r="M140" s="8">
        <v>494100</v>
      </c>
      <c r="N140" s="8">
        <v>10980</v>
      </c>
      <c r="O140" s="8">
        <v>36.5</v>
      </c>
      <c r="P140" s="10">
        <v>15820</v>
      </c>
      <c r="Q140" s="10">
        <v>1050</v>
      </c>
      <c r="R140" s="10">
        <v>6.53</v>
      </c>
      <c r="S140" s="10">
        <v>78.5</v>
      </c>
    </row>
    <row r="141" spans="1:19" hidden="1" outlineLevel="1" x14ac:dyDescent="0.25">
      <c r="A141" s="171"/>
      <c r="B141" s="17">
        <v>1000</v>
      </c>
      <c r="C141" s="12">
        <v>1000</v>
      </c>
      <c r="D141" s="17">
        <v>300</v>
      </c>
      <c r="E141" s="17">
        <v>19</v>
      </c>
      <c r="F141" s="12">
        <v>36</v>
      </c>
      <c r="G141" s="17">
        <v>30</v>
      </c>
      <c r="H141" s="17">
        <v>66</v>
      </c>
      <c r="I141" s="17">
        <v>868</v>
      </c>
      <c r="J141" s="17">
        <v>183</v>
      </c>
      <c r="K141" s="12">
        <v>400</v>
      </c>
      <c r="L141" s="17">
        <v>314</v>
      </c>
      <c r="M141" s="12">
        <v>644700</v>
      </c>
      <c r="N141" s="12">
        <v>12890</v>
      </c>
      <c r="O141" s="12">
        <v>40.1</v>
      </c>
      <c r="P141" s="17">
        <v>16280</v>
      </c>
      <c r="Q141" s="17">
        <v>1090</v>
      </c>
      <c r="R141" s="17">
        <v>6.38</v>
      </c>
      <c r="S141" s="17">
        <v>86.8</v>
      </c>
    </row>
    <row r="142" spans="1:19" collapsed="1" x14ac:dyDescent="0.25">
      <c r="A142" s="13" t="s">
        <v>41</v>
      </c>
      <c r="B142" s="172"/>
      <c r="C142" s="172"/>
      <c r="D142" s="172"/>
      <c r="E142" s="172"/>
      <c r="F142" s="172"/>
      <c r="G142" s="172"/>
      <c r="H142" s="172"/>
      <c r="I142" s="172"/>
      <c r="J142" s="172"/>
      <c r="K142" s="172"/>
      <c r="L142" s="172"/>
      <c r="M142" s="172"/>
      <c r="N142" s="172"/>
      <c r="O142" s="172"/>
      <c r="P142" s="172"/>
      <c r="Q142" s="172"/>
      <c r="R142" s="172"/>
      <c r="S142" s="172"/>
    </row>
    <row r="143" spans="1:19" hidden="1" outlineLevel="1" x14ac:dyDescent="0.25">
      <c r="A143" s="169" t="s">
        <v>43</v>
      </c>
      <c r="B143" s="14">
        <v>100</v>
      </c>
      <c r="C143" s="15">
        <v>120</v>
      </c>
      <c r="D143" s="14">
        <v>106</v>
      </c>
      <c r="E143" s="14">
        <v>12</v>
      </c>
      <c r="F143" s="15">
        <v>20</v>
      </c>
      <c r="G143" s="14">
        <v>12</v>
      </c>
      <c r="H143" s="14">
        <v>32</v>
      </c>
      <c r="I143" s="14">
        <v>56</v>
      </c>
      <c r="J143" s="14">
        <v>12</v>
      </c>
      <c r="K143" s="15">
        <v>53.2</v>
      </c>
      <c r="L143" s="14">
        <v>41.8</v>
      </c>
      <c r="M143" s="15">
        <v>1140</v>
      </c>
      <c r="N143" s="15">
        <v>190</v>
      </c>
      <c r="O143" s="15">
        <v>4.63</v>
      </c>
      <c r="P143" s="14">
        <v>399</v>
      </c>
      <c r="Q143" s="14">
        <v>75.3</v>
      </c>
      <c r="R143" s="14">
        <v>2.74</v>
      </c>
      <c r="S143" s="14">
        <v>9.69</v>
      </c>
    </row>
    <row r="144" spans="1:19" hidden="1" outlineLevel="1" x14ac:dyDescent="0.25">
      <c r="A144" s="170"/>
      <c r="B144" s="9">
        <v>120</v>
      </c>
      <c r="C144" s="8">
        <v>140</v>
      </c>
      <c r="D144" s="9">
        <v>126</v>
      </c>
      <c r="E144" s="9">
        <v>12.5</v>
      </c>
      <c r="F144" s="8">
        <v>21</v>
      </c>
      <c r="G144" s="9">
        <v>12</v>
      </c>
      <c r="H144" s="9">
        <v>33</v>
      </c>
      <c r="I144" s="9">
        <v>74</v>
      </c>
      <c r="J144" s="9">
        <v>14.9</v>
      </c>
      <c r="K144" s="8">
        <v>66.400000000000006</v>
      </c>
      <c r="L144" s="9">
        <v>52.1</v>
      </c>
      <c r="M144" s="8">
        <v>2020</v>
      </c>
      <c r="N144" s="8">
        <v>288</v>
      </c>
      <c r="O144" s="8">
        <v>5.51</v>
      </c>
      <c r="P144" s="9">
        <v>703</v>
      </c>
      <c r="Q144" s="9">
        <v>112</v>
      </c>
      <c r="R144" s="9">
        <v>3.25</v>
      </c>
      <c r="S144" s="9">
        <v>11.5</v>
      </c>
    </row>
    <row r="145" spans="1:19" hidden="1" outlineLevel="1" x14ac:dyDescent="0.25">
      <c r="A145" s="170"/>
      <c r="B145" s="10">
        <v>140</v>
      </c>
      <c r="C145" s="8">
        <v>160</v>
      </c>
      <c r="D145" s="10">
        <v>146</v>
      </c>
      <c r="E145" s="10">
        <v>13</v>
      </c>
      <c r="F145" s="8">
        <v>22</v>
      </c>
      <c r="G145" s="10">
        <v>12</v>
      </c>
      <c r="H145" s="10">
        <v>34</v>
      </c>
      <c r="I145" s="10">
        <v>92</v>
      </c>
      <c r="J145" s="10">
        <v>17.899999999999999</v>
      </c>
      <c r="K145" s="8">
        <v>80.599999999999994</v>
      </c>
      <c r="L145" s="10">
        <v>63.2</v>
      </c>
      <c r="M145" s="8">
        <v>3290</v>
      </c>
      <c r="N145" s="8">
        <v>411</v>
      </c>
      <c r="O145" s="8">
        <v>6.39</v>
      </c>
      <c r="P145" s="10">
        <v>1140</v>
      </c>
      <c r="Q145" s="10">
        <v>157</v>
      </c>
      <c r="R145" s="10">
        <v>3.77</v>
      </c>
      <c r="S145" s="10">
        <v>13.3</v>
      </c>
    </row>
    <row r="146" spans="1:19" hidden="1" outlineLevel="1" x14ac:dyDescent="0.25">
      <c r="A146" s="170"/>
      <c r="B146" s="9">
        <v>160</v>
      </c>
      <c r="C146" s="8">
        <v>180</v>
      </c>
      <c r="D146" s="9">
        <v>166</v>
      </c>
      <c r="E146" s="9">
        <v>14</v>
      </c>
      <c r="F146" s="8">
        <v>23</v>
      </c>
      <c r="G146" s="9">
        <v>15</v>
      </c>
      <c r="H146" s="9">
        <v>38</v>
      </c>
      <c r="I146" s="9">
        <v>104</v>
      </c>
      <c r="J146" s="9">
        <v>22</v>
      </c>
      <c r="K146" s="8">
        <v>97.1</v>
      </c>
      <c r="L146" s="9">
        <v>76.2</v>
      </c>
      <c r="M146" s="8">
        <v>5100</v>
      </c>
      <c r="N146" s="8">
        <v>566</v>
      </c>
      <c r="O146" s="8">
        <v>7.25</v>
      </c>
      <c r="P146" s="9">
        <v>1760</v>
      </c>
      <c r="Q146" s="9">
        <v>212</v>
      </c>
      <c r="R146" s="9">
        <v>4.26</v>
      </c>
      <c r="S146" s="9">
        <v>15.1</v>
      </c>
    </row>
    <row r="147" spans="1:19" hidden="1" outlineLevel="1" x14ac:dyDescent="0.25">
      <c r="A147" s="170"/>
      <c r="B147" s="10">
        <v>180</v>
      </c>
      <c r="C147" s="8">
        <v>200</v>
      </c>
      <c r="D147" s="10">
        <v>186</v>
      </c>
      <c r="E147" s="10">
        <v>14.5</v>
      </c>
      <c r="F147" s="8">
        <v>24</v>
      </c>
      <c r="G147" s="10">
        <v>15</v>
      </c>
      <c r="H147" s="10">
        <v>39</v>
      </c>
      <c r="I147" s="10">
        <v>122</v>
      </c>
      <c r="J147" s="10">
        <v>25.5</v>
      </c>
      <c r="K147" s="8">
        <v>113</v>
      </c>
      <c r="L147" s="10">
        <v>88.9</v>
      </c>
      <c r="M147" s="8">
        <v>7480</v>
      </c>
      <c r="N147" s="8">
        <v>748</v>
      </c>
      <c r="O147" s="8">
        <v>8.1300000000000008</v>
      </c>
      <c r="P147" s="10">
        <v>2580</v>
      </c>
      <c r="Q147" s="10">
        <v>277</v>
      </c>
      <c r="R147" s="10">
        <v>4.7699999999999996</v>
      </c>
      <c r="S147" s="10">
        <v>16.899999999999999</v>
      </c>
    </row>
    <row r="148" spans="1:19" hidden="1" outlineLevel="1" x14ac:dyDescent="0.25">
      <c r="A148" s="170"/>
      <c r="B148" s="9">
        <v>200</v>
      </c>
      <c r="C148" s="8">
        <v>220</v>
      </c>
      <c r="D148" s="9">
        <v>206</v>
      </c>
      <c r="E148" s="9">
        <v>15</v>
      </c>
      <c r="F148" s="8">
        <v>25</v>
      </c>
      <c r="G148" s="9">
        <v>18</v>
      </c>
      <c r="H148" s="9">
        <v>43</v>
      </c>
      <c r="I148" s="9">
        <v>134</v>
      </c>
      <c r="J148" s="9">
        <v>29.2</v>
      </c>
      <c r="K148" s="8">
        <v>131</v>
      </c>
      <c r="L148" s="9">
        <v>103</v>
      </c>
      <c r="M148" s="8">
        <v>10640</v>
      </c>
      <c r="N148" s="8">
        <v>967</v>
      </c>
      <c r="O148" s="8">
        <v>9</v>
      </c>
      <c r="P148" s="9">
        <v>3650</v>
      </c>
      <c r="Q148" s="9">
        <v>354</v>
      </c>
      <c r="R148" s="9">
        <v>5.27</v>
      </c>
      <c r="S148" s="9">
        <v>18.7</v>
      </c>
    </row>
    <row r="149" spans="1:19" hidden="1" outlineLevel="1" x14ac:dyDescent="0.25">
      <c r="A149" s="170"/>
      <c r="B149" s="10">
        <v>220</v>
      </c>
      <c r="C149" s="8">
        <v>240</v>
      </c>
      <c r="D149" s="10">
        <v>226</v>
      </c>
      <c r="E149" s="10">
        <v>15.5</v>
      </c>
      <c r="F149" s="8">
        <v>26</v>
      </c>
      <c r="G149" s="10">
        <v>18</v>
      </c>
      <c r="H149" s="10">
        <v>44</v>
      </c>
      <c r="I149" s="10">
        <v>152</v>
      </c>
      <c r="J149" s="10">
        <v>33.200000000000003</v>
      </c>
      <c r="K149" s="8">
        <v>149</v>
      </c>
      <c r="L149" s="10">
        <v>117</v>
      </c>
      <c r="M149" s="8">
        <v>14600</v>
      </c>
      <c r="N149" s="8">
        <v>1220</v>
      </c>
      <c r="O149" s="8">
        <v>9.89</v>
      </c>
      <c r="P149" s="10">
        <v>5010</v>
      </c>
      <c r="Q149" s="10">
        <v>444</v>
      </c>
      <c r="R149" s="10">
        <v>5.79</v>
      </c>
      <c r="S149" s="10">
        <v>20.6</v>
      </c>
    </row>
    <row r="150" spans="1:19" hidden="1" outlineLevel="1" x14ac:dyDescent="0.25">
      <c r="A150" s="170"/>
      <c r="B150" s="9">
        <v>240</v>
      </c>
      <c r="C150" s="8">
        <v>270</v>
      </c>
      <c r="D150" s="9">
        <v>248</v>
      </c>
      <c r="E150" s="9">
        <v>18</v>
      </c>
      <c r="F150" s="8">
        <v>32</v>
      </c>
      <c r="G150" s="9">
        <v>21</v>
      </c>
      <c r="H150" s="9">
        <v>53</v>
      </c>
      <c r="I150" s="9">
        <v>164</v>
      </c>
      <c r="J150" s="9">
        <v>42.8</v>
      </c>
      <c r="K150" s="8">
        <v>200</v>
      </c>
      <c r="L150" s="9">
        <v>157</v>
      </c>
      <c r="M150" s="8">
        <v>24290</v>
      </c>
      <c r="N150" s="8">
        <v>1800</v>
      </c>
      <c r="O150" s="8">
        <v>11</v>
      </c>
      <c r="P150" s="9">
        <v>8150</v>
      </c>
      <c r="Q150" s="9">
        <v>657</v>
      </c>
      <c r="R150" s="9">
        <v>6.39</v>
      </c>
      <c r="S150" s="9">
        <v>22.9</v>
      </c>
    </row>
    <row r="151" spans="1:19" hidden="1" outlineLevel="1" x14ac:dyDescent="0.25">
      <c r="A151" s="170"/>
      <c r="B151" s="10">
        <v>260</v>
      </c>
      <c r="C151" s="8">
        <v>290</v>
      </c>
      <c r="D151" s="10">
        <v>268</v>
      </c>
      <c r="E151" s="10">
        <v>18</v>
      </c>
      <c r="F151" s="8">
        <v>32.5</v>
      </c>
      <c r="G151" s="10">
        <v>24</v>
      </c>
      <c r="H151" s="10">
        <v>56.5</v>
      </c>
      <c r="I151" s="10">
        <v>177</v>
      </c>
      <c r="J151" s="10">
        <v>46.3</v>
      </c>
      <c r="K151" s="8">
        <v>220</v>
      </c>
      <c r="L151" s="10">
        <v>172</v>
      </c>
      <c r="M151" s="8">
        <v>31310</v>
      </c>
      <c r="N151" s="8">
        <v>2160</v>
      </c>
      <c r="O151" s="8">
        <v>11.9</v>
      </c>
      <c r="P151" s="10">
        <v>10450</v>
      </c>
      <c r="Q151" s="10">
        <v>780</v>
      </c>
      <c r="R151" s="10">
        <v>6.9</v>
      </c>
      <c r="S151" s="10">
        <v>24.8</v>
      </c>
    </row>
    <row r="152" spans="1:19" hidden="1" outlineLevel="1" x14ac:dyDescent="0.25">
      <c r="A152" s="170"/>
      <c r="B152" s="9">
        <v>280</v>
      </c>
      <c r="C152" s="8">
        <v>310</v>
      </c>
      <c r="D152" s="9">
        <v>288</v>
      </c>
      <c r="E152" s="9">
        <v>18.5</v>
      </c>
      <c r="F152" s="8">
        <v>33</v>
      </c>
      <c r="G152" s="9">
        <v>24</v>
      </c>
      <c r="H152" s="9">
        <v>57</v>
      </c>
      <c r="I152" s="9">
        <v>196</v>
      </c>
      <c r="J152" s="9">
        <v>51.2</v>
      </c>
      <c r="K152" s="8">
        <v>240</v>
      </c>
      <c r="L152" s="9">
        <v>189</v>
      </c>
      <c r="M152" s="8">
        <v>39550</v>
      </c>
      <c r="N152" s="8">
        <v>2550</v>
      </c>
      <c r="O152" s="8">
        <v>12.8</v>
      </c>
      <c r="P152" s="9">
        <v>13160</v>
      </c>
      <c r="Q152" s="9">
        <v>914</v>
      </c>
      <c r="R152" s="9">
        <v>7.4</v>
      </c>
      <c r="S152" s="9">
        <v>26.7</v>
      </c>
    </row>
    <row r="153" spans="1:19" hidden="1" outlineLevel="1" x14ac:dyDescent="0.25">
      <c r="A153" s="170"/>
      <c r="B153" s="10">
        <v>300</v>
      </c>
      <c r="C153" s="8">
        <v>340</v>
      </c>
      <c r="D153" s="10">
        <v>310</v>
      </c>
      <c r="E153" s="10">
        <v>21</v>
      </c>
      <c r="F153" s="8">
        <v>39</v>
      </c>
      <c r="G153" s="10">
        <v>27</v>
      </c>
      <c r="H153" s="10">
        <v>66</v>
      </c>
      <c r="I153" s="10">
        <v>208</v>
      </c>
      <c r="J153" s="10">
        <v>63.2</v>
      </c>
      <c r="K153" s="8">
        <v>303</v>
      </c>
      <c r="L153" s="10">
        <v>238</v>
      </c>
      <c r="M153" s="8">
        <v>59200</v>
      </c>
      <c r="N153" s="8">
        <v>3480</v>
      </c>
      <c r="O153" s="8">
        <v>14</v>
      </c>
      <c r="P153" s="10">
        <v>19400</v>
      </c>
      <c r="Q153" s="10">
        <v>1250</v>
      </c>
      <c r="R153" s="10">
        <v>8</v>
      </c>
      <c r="S153" s="10">
        <v>29</v>
      </c>
    </row>
    <row r="154" spans="1:19" hidden="1" outlineLevel="1" x14ac:dyDescent="0.25">
      <c r="A154" s="170"/>
      <c r="B154" s="9">
        <v>305</v>
      </c>
      <c r="C154" s="8">
        <v>320</v>
      </c>
      <c r="D154" s="9">
        <v>305</v>
      </c>
      <c r="E154" s="9">
        <v>16</v>
      </c>
      <c r="F154" s="8">
        <v>29</v>
      </c>
      <c r="G154" s="9">
        <v>27</v>
      </c>
      <c r="H154" s="9">
        <v>56</v>
      </c>
      <c r="I154" s="9">
        <v>208</v>
      </c>
      <c r="J154" s="9">
        <v>46.6</v>
      </c>
      <c r="K154" s="8">
        <v>225</v>
      </c>
      <c r="L154" s="9">
        <v>177</v>
      </c>
      <c r="M154" s="8">
        <v>40950</v>
      </c>
      <c r="N154" s="8">
        <v>2560</v>
      </c>
      <c r="O154" s="8">
        <v>13.5</v>
      </c>
      <c r="P154" s="9">
        <v>13740</v>
      </c>
      <c r="Q154" s="9">
        <v>901</v>
      </c>
      <c r="R154" s="9">
        <v>7.81</v>
      </c>
      <c r="S154" s="9">
        <v>28</v>
      </c>
    </row>
    <row r="155" spans="1:19" hidden="1" outlineLevel="1" x14ac:dyDescent="0.25">
      <c r="A155" s="170"/>
      <c r="B155" s="10">
        <v>320</v>
      </c>
      <c r="C155" s="8">
        <v>359</v>
      </c>
      <c r="D155" s="10">
        <v>309</v>
      </c>
      <c r="E155" s="10">
        <v>21</v>
      </c>
      <c r="F155" s="8">
        <v>40</v>
      </c>
      <c r="G155" s="10">
        <v>27</v>
      </c>
      <c r="H155" s="10">
        <v>67</v>
      </c>
      <c r="I155" s="10">
        <v>225</v>
      </c>
      <c r="J155" s="10">
        <v>67</v>
      </c>
      <c r="K155" s="8">
        <v>312</v>
      </c>
      <c r="L155" s="10">
        <v>245</v>
      </c>
      <c r="M155" s="8">
        <v>68130</v>
      </c>
      <c r="N155" s="8">
        <v>3800</v>
      </c>
      <c r="O155" s="8">
        <v>14.8</v>
      </c>
      <c r="P155" s="10">
        <v>19710</v>
      </c>
      <c r="Q155" s="10">
        <v>1280</v>
      </c>
      <c r="R155" s="10">
        <v>7.95</v>
      </c>
      <c r="S155" s="10">
        <v>30.7</v>
      </c>
    </row>
    <row r="156" spans="1:19" hidden="1" outlineLevel="1" x14ac:dyDescent="0.25">
      <c r="A156" s="170"/>
      <c r="B156" s="9">
        <v>340</v>
      </c>
      <c r="C156" s="8">
        <v>377</v>
      </c>
      <c r="D156" s="9">
        <v>309</v>
      </c>
      <c r="E156" s="9">
        <v>21</v>
      </c>
      <c r="F156" s="8">
        <v>40</v>
      </c>
      <c r="G156" s="9">
        <v>27</v>
      </c>
      <c r="H156" s="9">
        <v>67</v>
      </c>
      <c r="I156" s="9">
        <v>243</v>
      </c>
      <c r="J156" s="9">
        <v>70.8</v>
      </c>
      <c r="K156" s="8">
        <v>316</v>
      </c>
      <c r="L156" s="9">
        <v>248</v>
      </c>
      <c r="M156" s="8">
        <v>76370</v>
      </c>
      <c r="N156" s="8">
        <v>4050</v>
      </c>
      <c r="O156" s="8">
        <v>15.6</v>
      </c>
      <c r="P156" s="9">
        <v>19710</v>
      </c>
      <c r="Q156" s="9">
        <v>1280</v>
      </c>
      <c r="R156" s="9">
        <v>7.9</v>
      </c>
      <c r="S156" s="9">
        <v>32.4</v>
      </c>
    </row>
    <row r="157" spans="1:19" hidden="1" outlineLevel="1" x14ac:dyDescent="0.25">
      <c r="A157" s="170"/>
      <c r="B157" s="10">
        <v>360</v>
      </c>
      <c r="C157" s="8">
        <v>395</v>
      </c>
      <c r="D157" s="10">
        <v>308</v>
      </c>
      <c r="E157" s="10">
        <v>21</v>
      </c>
      <c r="F157" s="8">
        <v>40</v>
      </c>
      <c r="G157" s="10">
        <v>27</v>
      </c>
      <c r="H157" s="10">
        <v>67</v>
      </c>
      <c r="I157" s="10">
        <v>261</v>
      </c>
      <c r="J157" s="10">
        <v>74.599999999999994</v>
      </c>
      <c r="K157" s="8">
        <v>319</v>
      </c>
      <c r="L157" s="10">
        <v>250</v>
      </c>
      <c r="M157" s="8">
        <v>84870</v>
      </c>
      <c r="N157" s="8">
        <v>4300</v>
      </c>
      <c r="O157" s="8">
        <v>16.3</v>
      </c>
      <c r="P157" s="10">
        <v>19520</v>
      </c>
      <c r="Q157" s="10">
        <v>1270</v>
      </c>
      <c r="R157" s="10">
        <v>7.83</v>
      </c>
      <c r="S157" s="10">
        <v>34</v>
      </c>
    </row>
    <row r="158" spans="1:19" hidden="1" outlineLevel="1" x14ac:dyDescent="0.25">
      <c r="A158" s="170"/>
      <c r="B158" s="9">
        <v>400</v>
      </c>
      <c r="C158" s="8">
        <v>432</v>
      </c>
      <c r="D158" s="9">
        <v>307</v>
      </c>
      <c r="E158" s="9">
        <v>21</v>
      </c>
      <c r="F158" s="8">
        <v>40</v>
      </c>
      <c r="G158" s="9">
        <v>27</v>
      </c>
      <c r="H158" s="9">
        <v>67</v>
      </c>
      <c r="I158" s="9">
        <v>298</v>
      </c>
      <c r="J158" s="9">
        <v>82.3</v>
      </c>
      <c r="K158" s="8">
        <v>326</v>
      </c>
      <c r="L158" s="9">
        <v>256</v>
      </c>
      <c r="M158" s="8">
        <v>104100</v>
      </c>
      <c r="N158" s="8">
        <v>4820</v>
      </c>
      <c r="O158" s="8">
        <v>17.899999999999999</v>
      </c>
      <c r="P158" s="9">
        <v>19340</v>
      </c>
      <c r="Q158" s="9">
        <v>1260</v>
      </c>
      <c r="R158" s="9">
        <v>7.7</v>
      </c>
      <c r="S158" s="9">
        <v>37.4</v>
      </c>
    </row>
    <row r="159" spans="1:19" hidden="1" outlineLevel="1" x14ac:dyDescent="0.25">
      <c r="A159" s="170"/>
      <c r="B159" s="10">
        <v>450</v>
      </c>
      <c r="C159" s="8">
        <v>478</v>
      </c>
      <c r="D159" s="10">
        <v>307</v>
      </c>
      <c r="E159" s="10">
        <v>21</v>
      </c>
      <c r="F159" s="8">
        <v>40</v>
      </c>
      <c r="G159" s="10">
        <v>27</v>
      </c>
      <c r="H159" s="10">
        <v>67</v>
      </c>
      <c r="I159" s="10">
        <v>344</v>
      </c>
      <c r="J159" s="10">
        <v>92</v>
      </c>
      <c r="K159" s="8">
        <v>335</v>
      </c>
      <c r="L159" s="10">
        <v>263</v>
      </c>
      <c r="M159" s="8">
        <v>131500</v>
      </c>
      <c r="N159" s="8">
        <v>5500</v>
      </c>
      <c r="O159" s="8">
        <v>19.8</v>
      </c>
      <c r="P159" s="10">
        <v>19340</v>
      </c>
      <c r="Q159" s="10">
        <v>1260</v>
      </c>
      <c r="R159" s="10">
        <v>7.59</v>
      </c>
      <c r="S159" s="10">
        <v>41.5</v>
      </c>
    </row>
    <row r="160" spans="1:19" hidden="1" outlineLevel="1" x14ac:dyDescent="0.25">
      <c r="A160" s="170"/>
      <c r="B160" s="9">
        <v>500</v>
      </c>
      <c r="C160" s="8">
        <v>524</v>
      </c>
      <c r="D160" s="9">
        <v>306</v>
      </c>
      <c r="E160" s="9">
        <v>21</v>
      </c>
      <c r="F160" s="8">
        <v>40</v>
      </c>
      <c r="G160" s="9">
        <v>27</v>
      </c>
      <c r="H160" s="9">
        <v>67</v>
      </c>
      <c r="I160" s="9">
        <v>390</v>
      </c>
      <c r="J160" s="9">
        <v>102</v>
      </c>
      <c r="K160" s="8">
        <v>344</v>
      </c>
      <c r="L160" s="9">
        <v>270</v>
      </c>
      <c r="M160" s="8">
        <v>161900</v>
      </c>
      <c r="N160" s="8">
        <v>6180</v>
      </c>
      <c r="O160" s="8">
        <v>21.7</v>
      </c>
      <c r="P160" s="9">
        <v>19150</v>
      </c>
      <c r="Q160" s="9">
        <v>1250</v>
      </c>
      <c r="R160" s="9">
        <v>7.46</v>
      </c>
      <c r="S160" s="9">
        <v>45.7</v>
      </c>
    </row>
    <row r="161" spans="1:19" hidden="1" outlineLevel="1" x14ac:dyDescent="0.25">
      <c r="A161" s="170"/>
      <c r="B161" s="10">
        <v>550</v>
      </c>
      <c r="C161" s="8">
        <v>572</v>
      </c>
      <c r="D161" s="10">
        <v>306</v>
      </c>
      <c r="E161" s="10">
        <v>21</v>
      </c>
      <c r="F161" s="8">
        <v>40</v>
      </c>
      <c r="G161" s="10">
        <v>27</v>
      </c>
      <c r="H161" s="10">
        <v>67</v>
      </c>
      <c r="I161" s="10">
        <v>438</v>
      </c>
      <c r="J161" s="10">
        <v>112</v>
      </c>
      <c r="K161" s="8">
        <v>354</v>
      </c>
      <c r="L161" s="10">
        <v>278</v>
      </c>
      <c r="M161" s="8">
        <v>198000</v>
      </c>
      <c r="N161" s="8">
        <v>6920</v>
      </c>
      <c r="O161" s="8">
        <v>23.6</v>
      </c>
      <c r="P161" s="10">
        <v>19160</v>
      </c>
      <c r="Q161" s="10">
        <v>1250</v>
      </c>
      <c r="R161" s="10">
        <v>7.35</v>
      </c>
      <c r="S161" s="10">
        <v>49.9</v>
      </c>
    </row>
    <row r="162" spans="1:19" hidden="1" outlineLevel="1" x14ac:dyDescent="0.25">
      <c r="A162" s="170"/>
      <c r="B162" s="9">
        <v>600</v>
      </c>
      <c r="C162" s="8">
        <v>620</v>
      </c>
      <c r="D162" s="9">
        <v>305</v>
      </c>
      <c r="E162" s="9">
        <v>21</v>
      </c>
      <c r="F162" s="8">
        <v>40</v>
      </c>
      <c r="G162" s="9">
        <v>27</v>
      </c>
      <c r="H162" s="9">
        <v>67</v>
      </c>
      <c r="I162" s="9">
        <v>486</v>
      </c>
      <c r="J162" s="9">
        <v>122</v>
      </c>
      <c r="K162" s="8">
        <v>364</v>
      </c>
      <c r="L162" s="9">
        <v>285</v>
      </c>
      <c r="M162" s="8">
        <v>237400</v>
      </c>
      <c r="N162" s="8">
        <v>7660</v>
      </c>
      <c r="O162" s="8">
        <v>25.6</v>
      </c>
      <c r="P162" s="9">
        <v>18980</v>
      </c>
      <c r="Q162" s="9">
        <v>1240</v>
      </c>
      <c r="R162" s="9">
        <v>7.22</v>
      </c>
      <c r="S162" s="9">
        <v>54.1</v>
      </c>
    </row>
    <row r="163" spans="1:19" hidden="1" outlineLevel="1" x14ac:dyDescent="0.25">
      <c r="A163" s="170"/>
      <c r="B163" s="10">
        <v>650</v>
      </c>
      <c r="C163" s="8">
        <v>668</v>
      </c>
      <c r="D163" s="10">
        <v>305</v>
      </c>
      <c r="E163" s="10">
        <v>21</v>
      </c>
      <c r="F163" s="8">
        <v>40</v>
      </c>
      <c r="G163" s="10">
        <v>27</v>
      </c>
      <c r="H163" s="10">
        <v>67</v>
      </c>
      <c r="I163" s="10">
        <v>534</v>
      </c>
      <c r="J163" s="10">
        <v>132</v>
      </c>
      <c r="K163" s="8">
        <v>374</v>
      </c>
      <c r="L163" s="10">
        <v>293</v>
      </c>
      <c r="M163" s="8">
        <v>281700</v>
      </c>
      <c r="N163" s="8">
        <v>8430</v>
      </c>
      <c r="O163" s="8">
        <v>27.5</v>
      </c>
      <c r="P163" s="10">
        <v>18980</v>
      </c>
      <c r="Q163" s="10">
        <v>1240</v>
      </c>
      <c r="R163" s="10">
        <v>7.13</v>
      </c>
      <c r="S163" s="10">
        <v>58.3</v>
      </c>
    </row>
    <row r="164" spans="1:19" hidden="1" outlineLevel="1" x14ac:dyDescent="0.25">
      <c r="A164" s="170"/>
      <c r="B164" s="9">
        <v>700</v>
      </c>
      <c r="C164" s="8">
        <v>716</v>
      </c>
      <c r="D164" s="9">
        <v>304</v>
      </c>
      <c r="E164" s="9">
        <v>21</v>
      </c>
      <c r="F164" s="8">
        <v>40</v>
      </c>
      <c r="G164" s="9">
        <v>27</v>
      </c>
      <c r="H164" s="9">
        <v>67</v>
      </c>
      <c r="I164" s="9">
        <v>582</v>
      </c>
      <c r="J164" s="9">
        <v>142</v>
      </c>
      <c r="K164" s="8">
        <v>383</v>
      </c>
      <c r="L164" s="9">
        <v>301</v>
      </c>
      <c r="M164" s="8">
        <v>329300</v>
      </c>
      <c r="N164" s="8">
        <v>9200</v>
      </c>
      <c r="O164" s="8">
        <v>29.3</v>
      </c>
      <c r="P164" s="9">
        <v>18800</v>
      </c>
      <c r="Q164" s="9">
        <v>1240</v>
      </c>
      <c r="R164" s="9">
        <v>7.01</v>
      </c>
      <c r="S164" s="9">
        <v>62.5</v>
      </c>
    </row>
    <row r="165" spans="1:19" hidden="1" outlineLevel="1" x14ac:dyDescent="0.25">
      <c r="A165" s="170"/>
      <c r="B165" s="10">
        <v>800</v>
      </c>
      <c r="C165" s="8">
        <v>814</v>
      </c>
      <c r="D165" s="10">
        <v>303</v>
      </c>
      <c r="E165" s="10">
        <v>21</v>
      </c>
      <c r="F165" s="8">
        <v>40</v>
      </c>
      <c r="G165" s="10">
        <v>30</v>
      </c>
      <c r="H165" s="10">
        <v>70</v>
      </c>
      <c r="I165" s="10">
        <v>674</v>
      </c>
      <c r="J165" s="10">
        <v>163</v>
      </c>
      <c r="K165" s="8">
        <v>404</v>
      </c>
      <c r="L165" s="10">
        <v>317</v>
      </c>
      <c r="M165" s="8">
        <v>442600</v>
      </c>
      <c r="N165" s="8">
        <v>10870</v>
      </c>
      <c r="O165" s="8">
        <v>33.1</v>
      </c>
      <c r="P165" s="10">
        <v>18630</v>
      </c>
      <c r="Q165" s="10">
        <v>1230</v>
      </c>
      <c r="R165" s="10">
        <v>6.79</v>
      </c>
      <c r="S165" s="10">
        <v>70.900000000000006</v>
      </c>
    </row>
    <row r="166" spans="1:19" hidden="1" outlineLevel="1" x14ac:dyDescent="0.25">
      <c r="A166" s="170"/>
      <c r="B166" s="9">
        <v>900</v>
      </c>
      <c r="C166" s="8">
        <v>910</v>
      </c>
      <c r="D166" s="9">
        <v>302</v>
      </c>
      <c r="E166" s="9">
        <v>21</v>
      </c>
      <c r="F166" s="8">
        <v>40</v>
      </c>
      <c r="G166" s="9">
        <v>30</v>
      </c>
      <c r="H166" s="9">
        <v>70</v>
      </c>
      <c r="I166" s="9">
        <v>770</v>
      </c>
      <c r="J166" s="9">
        <v>183</v>
      </c>
      <c r="K166" s="8">
        <v>424</v>
      </c>
      <c r="L166" s="9">
        <v>333</v>
      </c>
      <c r="M166" s="8">
        <v>570400</v>
      </c>
      <c r="N166" s="8">
        <v>12540</v>
      </c>
      <c r="O166" s="8">
        <v>36.700000000000003</v>
      </c>
      <c r="P166" s="9">
        <v>18450</v>
      </c>
      <c r="Q166" s="9">
        <v>1220</v>
      </c>
      <c r="R166" s="9">
        <v>6.6</v>
      </c>
      <c r="S166" s="9">
        <v>79</v>
      </c>
    </row>
    <row r="167" spans="1:19" hidden="1" outlineLevel="1" x14ac:dyDescent="0.25">
      <c r="A167" s="171"/>
      <c r="B167" s="11">
        <v>1000</v>
      </c>
      <c r="C167" s="12">
        <v>1008</v>
      </c>
      <c r="D167" s="11">
        <v>302</v>
      </c>
      <c r="E167" s="11">
        <v>21</v>
      </c>
      <c r="F167" s="12">
        <v>40</v>
      </c>
      <c r="G167" s="11">
        <v>30</v>
      </c>
      <c r="H167" s="11">
        <v>70</v>
      </c>
      <c r="I167" s="11">
        <v>868</v>
      </c>
      <c r="J167" s="11">
        <v>203</v>
      </c>
      <c r="K167" s="12">
        <v>444</v>
      </c>
      <c r="L167" s="11">
        <v>349</v>
      </c>
      <c r="M167" s="12">
        <v>722300</v>
      </c>
      <c r="N167" s="12">
        <v>14330</v>
      </c>
      <c r="O167" s="12">
        <v>40.299999999999997</v>
      </c>
      <c r="P167" s="11">
        <v>18460</v>
      </c>
      <c r="Q167" s="11">
        <v>1220</v>
      </c>
      <c r="R167" s="11">
        <v>6.45</v>
      </c>
      <c r="S167" s="11">
        <v>87.2</v>
      </c>
    </row>
    <row r="168" spans="1:19" collapsed="1" x14ac:dyDescent="0.25">
      <c r="A168" s="18" t="s">
        <v>43</v>
      </c>
      <c r="B168" s="177" t="s">
        <v>48</v>
      </c>
      <c r="C168" s="177"/>
      <c r="D168" s="177"/>
      <c r="E168" s="177"/>
      <c r="F168" s="177"/>
      <c r="G168" s="177"/>
      <c r="H168" s="177"/>
      <c r="I168" s="177"/>
      <c r="J168" s="177"/>
      <c r="K168" s="177"/>
      <c r="L168" s="177"/>
      <c r="M168" s="177"/>
      <c r="N168" s="177"/>
      <c r="O168" s="177"/>
      <c r="P168" s="177"/>
      <c r="Q168" s="177"/>
      <c r="R168" s="177"/>
      <c r="S168" s="177"/>
    </row>
    <row r="169" spans="1:19" hidden="1" outlineLevel="1" x14ac:dyDescent="0.25">
      <c r="A169" s="171" t="s">
        <v>49</v>
      </c>
      <c r="B169" s="10">
        <v>80</v>
      </c>
      <c r="C169" s="8">
        <v>80</v>
      </c>
      <c r="D169" s="10">
        <v>42</v>
      </c>
      <c r="E169" s="10">
        <v>3.9</v>
      </c>
      <c r="F169" s="8">
        <v>5.9</v>
      </c>
      <c r="G169" s="10">
        <v>2.2999999999999998</v>
      </c>
      <c r="H169" s="10">
        <v>10.5</v>
      </c>
      <c r="I169" s="10">
        <v>59</v>
      </c>
      <c r="J169" s="10">
        <v>2.89</v>
      </c>
      <c r="K169" s="8">
        <v>7.57</v>
      </c>
      <c r="L169" s="10">
        <v>5.94</v>
      </c>
      <c r="M169" s="8">
        <v>77.8</v>
      </c>
      <c r="N169" s="8">
        <v>19.5</v>
      </c>
      <c r="O169" s="8">
        <v>3.2</v>
      </c>
      <c r="P169" s="10">
        <v>6.29</v>
      </c>
      <c r="Q169" s="10">
        <v>3</v>
      </c>
      <c r="R169" s="10">
        <v>0.91</v>
      </c>
      <c r="S169" s="10">
        <v>6.84</v>
      </c>
    </row>
    <row r="170" spans="1:19" hidden="1" outlineLevel="1" x14ac:dyDescent="0.25">
      <c r="A170" s="178"/>
      <c r="B170" s="9">
        <v>100</v>
      </c>
      <c r="C170" s="8">
        <v>100</v>
      </c>
      <c r="D170" s="9">
        <v>50</v>
      </c>
      <c r="E170" s="9">
        <v>4.5</v>
      </c>
      <c r="F170" s="8">
        <v>6.8</v>
      </c>
      <c r="G170" s="9">
        <v>2.7</v>
      </c>
      <c r="H170" s="9">
        <v>12.5</v>
      </c>
      <c r="I170" s="9">
        <v>75</v>
      </c>
      <c r="J170" s="9">
        <v>4.1900000000000004</v>
      </c>
      <c r="K170" s="8">
        <v>10.6</v>
      </c>
      <c r="L170" s="9">
        <v>8.34</v>
      </c>
      <c r="M170" s="8">
        <v>171</v>
      </c>
      <c r="N170" s="8">
        <v>34.200000000000003</v>
      </c>
      <c r="O170" s="8">
        <v>4.01</v>
      </c>
      <c r="P170" s="9">
        <v>12.2</v>
      </c>
      <c r="Q170" s="9">
        <v>4.88</v>
      </c>
      <c r="R170" s="9">
        <v>1.07</v>
      </c>
      <c r="S170" s="9">
        <v>8.57</v>
      </c>
    </row>
    <row r="171" spans="1:19" hidden="1" outlineLevel="1" x14ac:dyDescent="0.25">
      <c r="A171" s="178"/>
      <c r="B171" s="10">
        <v>120</v>
      </c>
      <c r="C171" s="8">
        <v>120</v>
      </c>
      <c r="D171" s="10">
        <v>58</v>
      </c>
      <c r="E171" s="10">
        <v>5.0999999999999996</v>
      </c>
      <c r="F171" s="8">
        <v>7.7</v>
      </c>
      <c r="G171" s="10">
        <v>3.1</v>
      </c>
      <c r="H171" s="10">
        <v>14</v>
      </c>
      <c r="I171" s="10">
        <v>92</v>
      </c>
      <c r="J171" s="10">
        <v>5.72</v>
      </c>
      <c r="K171" s="8">
        <v>14.2</v>
      </c>
      <c r="L171" s="10">
        <v>11.1</v>
      </c>
      <c r="M171" s="8">
        <v>328</v>
      </c>
      <c r="N171" s="8">
        <v>54.7</v>
      </c>
      <c r="O171" s="8">
        <v>4.8099999999999996</v>
      </c>
      <c r="P171" s="10">
        <v>21.5</v>
      </c>
      <c r="Q171" s="10">
        <v>7.41</v>
      </c>
      <c r="R171" s="10">
        <v>1.23</v>
      </c>
      <c r="S171" s="10">
        <v>10.3</v>
      </c>
    </row>
    <row r="172" spans="1:19" hidden="1" outlineLevel="1" x14ac:dyDescent="0.25">
      <c r="A172" s="178"/>
      <c r="B172" s="9">
        <v>140</v>
      </c>
      <c r="C172" s="8">
        <v>140</v>
      </c>
      <c r="D172" s="9">
        <v>66</v>
      </c>
      <c r="E172" s="9">
        <v>5.7</v>
      </c>
      <c r="F172" s="8">
        <v>8.6</v>
      </c>
      <c r="G172" s="9">
        <v>3.4</v>
      </c>
      <c r="H172" s="9">
        <v>15.5</v>
      </c>
      <c r="I172" s="9">
        <v>109</v>
      </c>
      <c r="J172" s="9">
        <v>7.49</v>
      </c>
      <c r="K172" s="8">
        <v>18.2</v>
      </c>
      <c r="L172" s="9">
        <v>14.3</v>
      </c>
      <c r="M172" s="8">
        <v>573</v>
      </c>
      <c r="N172" s="8">
        <v>81.900000000000006</v>
      </c>
      <c r="O172" s="8">
        <v>5.61</v>
      </c>
      <c r="P172" s="9">
        <v>35.200000000000003</v>
      </c>
      <c r="Q172" s="9">
        <v>10.7</v>
      </c>
      <c r="R172" s="9">
        <v>1.4</v>
      </c>
      <c r="S172" s="9">
        <v>12</v>
      </c>
    </row>
    <row r="173" spans="1:19" hidden="1" outlineLevel="1" x14ac:dyDescent="0.25">
      <c r="A173" s="178"/>
      <c r="B173" s="10">
        <v>160</v>
      </c>
      <c r="C173" s="8">
        <v>160</v>
      </c>
      <c r="D173" s="10">
        <v>74</v>
      </c>
      <c r="E173" s="10">
        <v>6.3</v>
      </c>
      <c r="F173" s="8">
        <v>9.5</v>
      </c>
      <c r="G173" s="10">
        <v>3.8</v>
      </c>
      <c r="H173" s="10">
        <v>17.5</v>
      </c>
      <c r="I173" s="10">
        <v>125</v>
      </c>
      <c r="J173" s="10">
        <v>9.48</v>
      </c>
      <c r="K173" s="8">
        <v>22.8</v>
      </c>
      <c r="L173" s="10">
        <v>17.899999999999999</v>
      </c>
      <c r="M173" s="8">
        <v>935</v>
      </c>
      <c r="N173" s="8">
        <v>117</v>
      </c>
      <c r="O173" s="8">
        <v>6.4</v>
      </c>
      <c r="P173" s="10">
        <v>54.7</v>
      </c>
      <c r="Q173" s="10">
        <v>14.8</v>
      </c>
      <c r="R173" s="10">
        <v>1.55</v>
      </c>
      <c r="S173" s="10">
        <v>13.7</v>
      </c>
    </row>
    <row r="174" spans="1:19" hidden="1" outlineLevel="1" x14ac:dyDescent="0.25">
      <c r="A174" s="178"/>
      <c r="B174" s="9">
        <v>180</v>
      </c>
      <c r="C174" s="8">
        <v>180</v>
      </c>
      <c r="D174" s="9">
        <v>82</v>
      </c>
      <c r="E174" s="9">
        <v>6.9</v>
      </c>
      <c r="F174" s="8">
        <v>10.4</v>
      </c>
      <c r="G174" s="9">
        <v>4.0999999999999996</v>
      </c>
      <c r="H174" s="9">
        <v>19</v>
      </c>
      <c r="I174" s="9">
        <v>142</v>
      </c>
      <c r="J174" s="9">
        <v>11.7</v>
      </c>
      <c r="K174" s="8">
        <v>27.9</v>
      </c>
      <c r="L174" s="9">
        <v>21.9</v>
      </c>
      <c r="M174" s="8">
        <v>1450</v>
      </c>
      <c r="N174" s="8">
        <v>161</v>
      </c>
      <c r="O174" s="8">
        <v>7.2</v>
      </c>
      <c r="P174" s="9">
        <v>81.3</v>
      </c>
      <c r="Q174" s="9">
        <v>19.8</v>
      </c>
      <c r="R174" s="9">
        <v>1.71</v>
      </c>
      <c r="S174" s="9">
        <v>15.5</v>
      </c>
    </row>
    <row r="175" spans="1:19" hidden="1" outlineLevel="1" x14ac:dyDescent="0.25">
      <c r="A175" s="178"/>
      <c r="B175" s="10">
        <v>200</v>
      </c>
      <c r="C175" s="8">
        <v>200</v>
      </c>
      <c r="D175" s="10">
        <v>90</v>
      </c>
      <c r="E175" s="10">
        <v>7.5</v>
      </c>
      <c r="F175" s="8">
        <v>11.3</v>
      </c>
      <c r="G175" s="10">
        <v>4.5</v>
      </c>
      <c r="H175" s="10">
        <v>20.5</v>
      </c>
      <c r="I175" s="10">
        <v>159</v>
      </c>
      <c r="J175" s="10">
        <v>14.2</v>
      </c>
      <c r="K175" s="8">
        <v>33.4</v>
      </c>
      <c r="L175" s="10">
        <v>26.2</v>
      </c>
      <c r="M175" s="8">
        <v>2140</v>
      </c>
      <c r="N175" s="8">
        <v>214</v>
      </c>
      <c r="O175" s="8">
        <v>8</v>
      </c>
      <c r="P175" s="10">
        <v>117</v>
      </c>
      <c r="Q175" s="10">
        <v>26</v>
      </c>
      <c r="R175" s="10">
        <v>1.87</v>
      </c>
      <c r="S175" s="10">
        <v>17.2</v>
      </c>
    </row>
    <row r="176" spans="1:19" hidden="1" outlineLevel="1" x14ac:dyDescent="0.25">
      <c r="A176" s="178"/>
      <c r="B176" s="9">
        <v>220</v>
      </c>
      <c r="C176" s="8">
        <v>220</v>
      </c>
      <c r="D176" s="9">
        <v>98</v>
      </c>
      <c r="E176" s="9">
        <v>8.1</v>
      </c>
      <c r="F176" s="8">
        <v>12.2</v>
      </c>
      <c r="G176" s="9">
        <v>4.9000000000000004</v>
      </c>
      <c r="H176" s="9">
        <v>22</v>
      </c>
      <c r="I176" s="9">
        <v>176</v>
      </c>
      <c r="J176" s="9">
        <v>16.8</v>
      </c>
      <c r="K176" s="8">
        <v>39.5</v>
      </c>
      <c r="L176" s="9">
        <v>31.1</v>
      </c>
      <c r="M176" s="8">
        <v>3060</v>
      </c>
      <c r="N176" s="8">
        <v>278</v>
      </c>
      <c r="O176" s="8">
        <v>8.8000000000000007</v>
      </c>
      <c r="P176" s="9">
        <v>162</v>
      </c>
      <c r="Q176" s="9">
        <v>33.1</v>
      </c>
      <c r="R176" s="9">
        <v>2.02</v>
      </c>
      <c r="S176" s="9">
        <v>18.899999999999999</v>
      </c>
    </row>
    <row r="177" spans="1:19" hidden="1" outlineLevel="1" x14ac:dyDescent="0.25">
      <c r="A177" s="178"/>
      <c r="B177" s="10">
        <v>240</v>
      </c>
      <c r="C177" s="8">
        <v>240</v>
      </c>
      <c r="D177" s="10">
        <v>106</v>
      </c>
      <c r="E177" s="10">
        <v>8.6999999999999993</v>
      </c>
      <c r="F177" s="8">
        <v>13.1</v>
      </c>
      <c r="G177" s="10">
        <v>5.2</v>
      </c>
      <c r="H177" s="10">
        <v>24</v>
      </c>
      <c r="I177" s="10">
        <v>192</v>
      </c>
      <c r="J177" s="10">
        <v>19.7</v>
      </c>
      <c r="K177" s="8">
        <v>46.1</v>
      </c>
      <c r="L177" s="10">
        <v>36.200000000000003</v>
      </c>
      <c r="M177" s="8">
        <v>4250</v>
      </c>
      <c r="N177" s="8">
        <v>354</v>
      </c>
      <c r="O177" s="8">
        <v>9.59</v>
      </c>
      <c r="P177" s="10">
        <v>221</v>
      </c>
      <c r="Q177" s="10">
        <v>41.7</v>
      </c>
      <c r="R177" s="10">
        <v>2.2000000000000002</v>
      </c>
      <c r="S177" s="10">
        <v>20.6</v>
      </c>
    </row>
    <row r="178" spans="1:19" hidden="1" outlineLevel="1" x14ac:dyDescent="0.25">
      <c r="A178" s="178"/>
      <c r="B178" s="9">
        <v>260</v>
      </c>
      <c r="C178" s="8">
        <v>260</v>
      </c>
      <c r="D178" s="9">
        <v>113</v>
      </c>
      <c r="E178" s="9">
        <v>9.4</v>
      </c>
      <c r="F178" s="8">
        <v>14.1</v>
      </c>
      <c r="G178" s="9">
        <v>5.6</v>
      </c>
      <c r="H178" s="9">
        <v>26</v>
      </c>
      <c r="I178" s="9">
        <v>208</v>
      </c>
      <c r="J178" s="9">
        <v>23.1</v>
      </c>
      <c r="K178" s="8">
        <v>53.3</v>
      </c>
      <c r="L178" s="9">
        <v>41.9</v>
      </c>
      <c r="M178" s="8">
        <v>5740</v>
      </c>
      <c r="N178" s="8">
        <v>442</v>
      </c>
      <c r="O178" s="8">
        <v>10.4</v>
      </c>
      <c r="P178" s="9">
        <v>288</v>
      </c>
      <c r="Q178" s="9">
        <v>51</v>
      </c>
      <c r="R178" s="9">
        <v>2.3199999999999998</v>
      </c>
      <c r="S178" s="9">
        <v>22.3</v>
      </c>
    </row>
    <row r="179" spans="1:19" hidden="1" outlineLevel="1" x14ac:dyDescent="0.25">
      <c r="A179" s="178"/>
      <c r="B179" s="10">
        <v>280</v>
      </c>
      <c r="C179" s="8">
        <v>280</v>
      </c>
      <c r="D179" s="10">
        <v>119</v>
      </c>
      <c r="E179" s="10">
        <v>10.1</v>
      </c>
      <c r="F179" s="8">
        <v>15.2</v>
      </c>
      <c r="G179" s="10">
        <v>6.1</v>
      </c>
      <c r="H179" s="10">
        <v>27.5</v>
      </c>
      <c r="I179" s="10">
        <v>225</v>
      </c>
      <c r="J179" s="10">
        <v>26.7</v>
      </c>
      <c r="K179" s="8">
        <v>61</v>
      </c>
      <c r="L179" s="10">
        <v>47.9</v>
      </c>
      <c r="M179" s="8">
        <v>7590</v>
      </c>
      <c r="N179" s="8">
        <v>542</v>
      </c>
      <c r="O179" s="8">
        <v>11.1</v>
      </c>
      <c r="P179" s="10">
        <v>364</v>
      </c>
      <c r="Q179" s="10">
        <v>61.2</v>
      </c>
      <c r="R179" s="10">
        <v>2.4500000000000002</v>
      </c>
      <c r="S179" s="10">
        <v>24</v>
      </c>
    </row>
    <row r="180" spans="1:19" hidden="1" outlineLevel="1" x14ac:dyDescent="0.25">
      <c r="A180" s="178"/>
      <c r="B180" s="9">
        <v>300</v>
      </c>
      <c r="C180" s="8">
        <v>300</v>
      </c>
      <c r="D180" s="9">
        <v>125</v>
      </c>
      <c r="E180" s="9">
        <v>10.8</v>
      </c>
      <c r="F180" s="8">
        <v>16.2</v>
      </c>
      <c r="G180" s="9">
        <v>6.5</v>
      </c>
      <c r="H180" s="9">
        <v>29.5</v>
      </c>
      <c r="I180" s="9">
        <v>241</v>
      </c>
      <c r="J180" s="9">
        <v>30.7</v>
      </c>
      <c r="K180" s="8">
        <v>69</v>
      </c>
      <c r="L180" s="9">
        <v>54.2</v>
      </c>
      <c r="M180" s="8">
        <v>9800</v>
      </c>
      <c r="N180" s="8">
        <v>653</v>
      </c>
      <c r="O180" s="8">
        <v>11.9</v>
      </c>
      <c r="P180" s="9">
        <v>451</v>
      </c>
      <c r="Q180" s="9">
        <v>72.2</v>
      </c>
      <c r="R180" s="9">
        <v>2.56</v>
      </c>
      <c r="S180" s="9">
        <v>25.7</v>
      </c>
    </row>
    <row r="181" spans="1:19" hidden="1" outlineLevel="1" x14ac:dyDescent="0.25">
      <c r="A181" s="178"/>
      <c r="B181" s="10">
        <v>320</v>
      </c>
      <c r="C181" s="8">
        <v>320</v>
      </c>
      <c r="D181" s="10">
        <v>131</v>
      </c>
      <c r="E181" s="10">
        <v>11.5</v>
      </c>
      <c r="F181" s="8">
        <v>17.3</v>
      </c>
      <c r="G181" s="10">
        <v>6.9</v>
      </c>
      <c r="H181" s="10">
        <v>31</v>
      </c>
      <c r="I181" s="10">
        <v>258</v>
      </c>
      <c r="J181" s="10">
        <v>34.799999999999997</v>
      </c>
      <c r="K181" s="8">
        <v>77.7</v>
      </c>
      <c r="L181" s="10">
        <v>61</v>
      </c>
      <c r="M181" s="8">
        <v>12510</v>
      </c>
      <c r="N181" s="8">
        <v>782</v>
      </c>
      <c r="O181" s="8">
        <v>12.7</v>
      </c>
      <c r="P181" s="10">
        <v>555</v>
      </c>
      <c r="Q181" s="10">
        <v>84.7</v>
      </c>
      <c r="R181" s="10">
        <v>2.67</v>
      </c>
      <c r="S181" s="10">
        <v>27.4</v>
      </c>
    </row>
    <row r="182" spans="1:19" hidden="1" outlineLevel="1" x14ac:dyDescent="0.25">
      <c r="A182" s="178"/>
      <c r="B182" s="9">
        <v>340</v>
      </c>
      <c r="C182" s="8">
        <v>340</v>
      </c>
      <c r="D182" s="9">
        <v>137</v>
      </c>
      <c r="E182" s="9">
        <v>12.2</v>
      </c>
      <c r="F182" s="8">
        <v>18.3</v>
      </c>
      <c r="G182" s="9">
        <v>7.3</v>
      </c>
      <c r="H182" s="9">
        <v>33</v>
      </c>
      <c r="I182" s="9">
        <v>274</v>
      </c>
      <c r="J182" s="9">
        <v>39.200000000000003</v>
      </c>
      <c r="K182" s="8">
        <v>86.7</v>
      </c>
      <c r="L182" s="9">
        <v>68</v>
      </c>
      <c r="M182" s="8">
        <v>15700</v>
      </c>
      <c r="N182" s="8">
        <v>923</v>
      </c>
      <c r="O182" s="8">
        <v>13.5</v>
      </c>
      <c r="P182" s="9">
        <v>674</v>
      </c>
      <c r="Q182" s="9">
        <v>98.4</v>
      </c>
      <c r="R182" s="9">
        <v>2.8</v>
      </c>
      <c r="S182" s="9">
        <v>29.1</v>
      </c>
    </row>
    <row r="183" spans="1:19" hidden="1" outlineLevel="1" x14ac:dyDescent="0.25">
      <c r="A183" s="178"/>
      <c r="B183" s="10">
        <v>360</v>
      </c>
      <c r="C183" s="8">
        <v>360</v>
      </c>
      <c r="D183" s="10">
        <v>143</v>
      </c>
      <c r="E183" s="10">
        <v>13</v>
      </c>
      <c r="F183" s="8">
        <v>19.5</v>
      </c>
      <c r="G183" s="10">
        <v>7.8</v>
      </c>
      <c r="H183" s="10">
        <v>35</v>
      </c>
      <c r="I183" s="10">
        <v>290</v>
      </c>
      <c r="J183" s="10">
        <v>44.3</v>
      </c>
      <c r="K183" s="8">
        <v>97</v>
      </c>
      <c r="L183" s="10">
        <v>76.099999999999994</v>
      </c>
      <c r="M183" s="8">
        <v>19610</v>
      </c>
      <c r="N183" s="8">
        <v>1090</v>
      </c>
      <c r="O183" s="8">
        <v>14.2</v>
      </c>
      <c r="P183" s="10">
        <v>818</v>
      </c>
      <c r="Q183" s="10">
        <v>114</v>
      </c>
      <c r="R183" s="10">
        <v>2.9</v>
      </c>
      <c r="S183" s="10">
        <v>30.7</v>
      </c>
    </row>
    <row r="184" spans="1:19" hidden="1" outlineLevel="1" x14ac:dyDescent="0.25">
      <c r="A184" s="178"/>
      <c r="B184" s="9">
        <v>380</v>
      </c>
      <c r="C184" s="8">
        <v>380</v>
      </c>
      <c r="D184" s="9">
        <v>149</v>
      </c>
      <c r="E184" s="9">
        <v>13.7</v>
      </c>
      <c r="F184" s="8">
        <v>20.5</v>
      </c>
      <c r="G184" s="9">
        <v>8.1999999999999993</v>
      </c>
      <c r="H184" s="9">
        <v>37</v>
      </c>
      <c r="I184" s="9">
        <v>306</v>
      </c>
      <c r="J184" s="9">
        <v>49.3</v>
      </c>
      <c r="K184" s="8">
        <v>107</v>
      </c>
      <c r="L184" s="9">
        <v>84</v>
      </c>
      <c r="M184" s="8">
        <v>24010</v>
      </c>
      <c r="N184" s="8">
        <v>1260</v>
      </c>
      <c r="O184" s="8">
        <v>15</v>
      </c>
      <c r="P184" s="9">
        <v>975</v>
      </c>
      <c r="Q184" s="9">
        <v>131</v>
      </c>
      <c r="R184" s="9">
        <v>3.02</v>
      </c>
      <c r="S184" s="9">
        <v>32.4</v>
      </c>
    </row>
    <row r="185" spans="1:19" hidden="1" outlineLevel="1" x14ac:dyDescent="0.25">
      <c r="A185" s="178"/>
      <c r="B185" s="10">
        <v>400</v>
      </c>
      <c r="C185" s="8">
        <v>400</v>
      </c>
      <c r="D185" s="10">
        <v>155</v>
      </c>
      <c r="E185" s="10">
        <v>14.4</v>
      </c>
      <c r="F185" s="8">
        <v>21.6</v>
      </c>
      <c r="G185" s="10">
        <v>8.6</v>
      </c>
      <c r="H185" s="10">
        <v>38.5</v>
      </c>
      <c r="I185" s="10">
        <v>323</v>
      </c>
      <c r="J185" s="10">
        <v>54.5</v>
      </c>
      <c r="K185" s="8">
        <v>118</v>
      </c>
      <c r="L185" s="10">
        <v>92.4</v>
      </c>
      <c r="M185" s="8">
        <v>29210</v>
      </c>
      <c r="N185" s="8">
        <v>1460</v>
      </c>
      <c r="O185" s="8">
        <v>15.7</v>
      </c>
      <c r="P185" s="10">
        <v>1160</v>
      </c>
      <c r="Q185" s="10">
        <v>149</v>
      </c>
      <c r="R185" s="10">
        <v>3.13</v>
      </c>
      <c r="S185" s="10">
        <v>34.1</v>
      </c>
    </row>
    <row r="186" spans="1:19" hidden="1" outlineLevel="1" x14ac:dyDescent="0.25">
      <c r="A186" s="178"/>
      <c r="B186" s="9">
        <v>450</v>
      </c>
      <c r="C186" s="8">
        <v>450</v>
      </c>
      <c r="D186" s="9">
        <v>170</v>
      </c>
      <c r="E186" s="9">
        <v>16.2</v>
      </c>
      <c r="F186" s="8">
        <v>24.3</v>
      </c>
      <c r="G186" s="9">
        <v>9.6999999999999993</v>
      </c>
      <c r="H186" s="9">
        <v>43.5</v>
      </c>
      <c r="I186" s="9">
        <v>363</v>
      </c>
      <c r="J186" s="9">
        <v>69</v>
      </c>
      <c r="K186" s="8">
        <v>147</v>
      </c>
      <c r="L186" s="9">
        <v>115</v>
      </c>
      <c r="M186" s="8">
        <v>45850</v>
      </c>
      <c r="N186" s="8">
        <v>2040</v>
      </c>
      <c r="O186" s="8">
        <v>17.7</v>
      </c>
      <c r="P186" s="9">
        <v>1730</v>
      </c>
      <c r="Q186" s="9">
        <v>203</v>
      </c>
      <c r="R186" s="9">
        <v>3.43</v>
      </c>
      <c r="S186" s="9">
        <v>38.4</v>
      </c>
    </row>
    <row r="187" spans="1:19" hidden="1" outlineLevel="1" x14ac:dyDescent="0.25">
      <c r="A187" s="178"/>
      <c r="B187" s="10">
        <v>500</v>
      </c>
      <c r="C187" s="8">
        <v>500</v>
      </c>
      <c r="D187" s="10">
        <v>185</v>
      </c>
      <c r="E187" s="10">
        <v>18</v>
      </c>
      <c r="F187" s="8">
        <v>27</v>
      </c>
      <c r="G187" s="10">
        <v>10.8</v>
      </c>
      <c r="H187" s="10">
        <v>48</v>
      </c>
      <c r="I187" s="10">
        <v>404</v>
      </c>
      <c r="J187" s="10">
        <v>85.1</v>
      </c>
      <c r="K187" s="8">
        <v>179</v>
      </c>
      <c r="L187" s="10">
        <v>141</v>
      </c>
      <c r="M187" s="8">
        <v>68740</v>
      </c>
      <c r="N187" s="8">
        <v>2750</v>
      </c>
      <c r="O187" s="8">
        <v>19.600000000000001</v>
      </c>
      <c r="P187" s="10">
        <v>2480</v>
      </c>
      <c r="Q187" s="10">
        <v>268</v>
      </c>
      <c r="R187" s="10">
        <v>3.72</v>
      </c>
      <c r="S187" s="10">
        <v>42.4</v>
      </c>
    </row>
    <row r="188" spans="1:19" hidden="1" outlineLevel="1" x14ac:dyDescent="0.25">
      <c r="A188" s="179"/>
      <c r="B188" s="17">
        <v>550</v>
      </c>
      <c r="C188" s="12">
        <v>550</v>
      </c>
      <c r="D188" s="17">
        <v>200</v>
      </c>
      <c r="E188" s="17">
        <v>19</v>
      </c>
      <c r="F188" s="12">
        <v>30</v>
      </c>
      <c r="G188" s="17">
        <v>11.9</v>
      </c>
      <c r="H188" s="17">
        <v>52.5</v>
      </c>
      <c r="I188" s="17">
        <v>445</v>
      </c>
      <c r="J188" s="17">
        <v>98.8</v>
      </c>
      <c r="K188" s="12">
        <v>212</v>
      </c>
      <c r="L188" s="17">
        <v>166</v>
      </c>
      <c r="M188" s="12">
        <v>99180</v>
      </c>
      <c r="N188" s="12">
        <v>3610</v>
      </c>
      <c r="O188" s="12">
        <v>21.6</v>
      </c>
      <c r="P188" s="17">
        <v>3490</v>
      </c>
      <c r="Q188" s="17">
        <v>349</v>
      </c>
      <c r="R188" s="17">
        <v>4.0199999999999996</v>
      </c>
      <c r="S188" s="17">
        <v>46.8</v>
      </c>
    </row>
    <row r="189" spans="1:19" collapsed="1" x14ac:dyDescent="0.25">
      <c r="A189" s="13" t="s">
        <v>49</v>
      </c>
      <c r="B189" s="138" t="s">
        <v>50</v>
      </c>
      <c r="C189" s="138"/>
      <c r="D189" s="138"/>
      <c r="E189" s="138"/>
      <c r="F189" s="138"/>
      <c r="G189" s="138"/>
      <c r="H189" s="138"/>
      <c r="I189" s="138"/>
      <c r="J189" s="138"/>
      <c r="K189" s="138"/>
      <c r="L189" s="138"/>
      <c r="M189" s="138"/>
      <c r="N189" s="138"/>
      <c r="O189" s="138"/>
      <c r="P189" s="138"/>
      <c r="Q189" s="138"/>
      <c r="R189" s="138"/>
      <c r="S189" s="138"/>
    </row>
  </sheetData>
  <mergeCells count="29">
    <mergeCell ref="A143:A167"/>
    <mergeCell ref="B168:S168"/>
    <mergeCell ref="A169:A188"/>
    <mergeCell ref="B189:S189"/>
    <mergeCell ref="B43:S43"/>
    <mergeCell ref="B67:S67"/>
    <mergeCell ref="B92:S92"/>
    <mergeCell ref="B62:S62"/>
    <mergeCell ref="B142:S142"/>
    <mergeCell ref="B117:S117"/>
    <mergeCell ref="A68:A91"/>
    <mergeCell ref="A93:A116"/>
    <mergeCell ref="A118:A141"/>
    <mergeCell ref="A63:A66"/>
    <mergeCell ref="M1:R1"/>
    <mergeCell ref="B1:B4"/>
    <mergeCell ref="C1:I2"/>
    <mergeCell ref="K2:K3"/>
    <mergeCell ref="S2:S3"/>
    <mergeCell ref="U2:U3"/>
    <mergeCell ref="V2:V3"/>
    <mergeCell ref="L2:L3"/>
    <mergeCell ref="B37:S37"/>
    <mergeCell ref="B23:S23"/>
    <mergeCell ref="A38:A42"/>
    <mergeCell ref="A44:A61"/>
    <mergeCell ref="T2:T3"/>
    <mergeCell ref="A5:A22"/>
    <mergeCell ref="A24:A36"/>
  </mergeCells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>
      <selection activeCell="P2" sqref="P2:R2"/>
    </sheetView>
  </sheetViews>
  <sheetFormatPr defaultColWidth="9" defaultRowHeight="15" outlineLevelRow="1" x14ac:dyDescent="0.25"/>
  <cols>
    <col min="1" max="16384" width="9" style="1"/>
  </cols>
  <sheetData>
    <row r="1" spans="1:21" ht="15.75" thickBot="1" x14ac:dyDescent="0.3">
      <c r="A1" s="7"/>
      <c r="B1" s="185" t="s">
        <v>1</v>
      </c>
      <c r="C1" s="183" t="s">
        <v>0</v>
      </c>
      <c r="D1" s="141"/>
      <c r="E1" s="141"/>
      <c r="F1" s="141"/>
      <c r="G1" s="141"/>
      <c r="H1" s="141"/>
      <c r="I1" s="142"/>
      <c r="M1" s="137" t="s">
        <v>2</v>
      </c>
      <c r="N1" s="137"/>
      <c r="O1" s="137"/>
      <c r="P1" s="137"/>
      <c r="Q1" s="137"/>
      <c r="R1" s="137"/>
      <c r="S1" s="83"/>
    </row>
    <row r="2" spans="1:21" ht="15.75" thickBot="1" x14ac:dyDescent="0.3">
      <c r="A2" s="7"/>
      <c r="B2" s="185"/>
      <c r="C2" s="187"/>
      <c r="D2" s="144"/>
      <c r="E2" s="144"/>
      <c r="F2" s="144"/>
      <c r="G2" s="144"/>
      <c r="H2" s="144"/>
      <c r="I2" s="145"/>
      <c r="J2" s="33" t="s">
        <v>3</v>
      </c>
      <c r="K2" s="188" t="s">
        <v>4</v>
      </c>
      <c r="L2" s="183" t="s">
        <v>55</v>
      </c>
      <c r="M2" s="73" t="s">
        <v>5</v>
      </c>
      <c r="N2" s="75" t="s">
        <v>5</v>
      </c>
      <c r="O2" s="76" t="s">
        <v>5</v>
      </c>
      <c r="P2" s="74" t="s">
        <v>184</v>
      </c>
      <c r="Q2" s="77" t="s">
        <v>184</v>
      </c>
      <c r="R2" s="78" t="s">
        <v>184</v>
      </c>
      <c r="S2" s="142" t="s">
        <v>371</v>
      </c>
      <c r="T2" s="136" t="s">
        <v>372</v>
      </c>
      <c r="U2" s="136" t="s">
        <v>377</v>
      </c>
    </row>
    <row r="3" spans="1:21" x14ac:dyDescent="0.25">
      <c r="A3" s="7"/>
      <c r="B3" s="185"/>
      <c r="C3" s="34" t="s">
        <v>9</v>
      </c>
      <c r="D3" s="31" t="s">
        <v>10</v>
      </c>
      <c r="E3" s="31" t="s">
        <v>51</v>
      </c>
      <c r="F3" s="34" t="s">
        <v>13</v>
      </c>
      <c r="G3" s="31" t="s">
        <v>52</v>
      </c>
      <c r="H3" s="31" t="s">
        <v>53</v>
      </c>
      <c r="I3" s="31" t="s">
        <v>54</v>
      </c>
      <c r="J3" s="22" t="s">
        <v>16</v>
      </c>
      <c r="K3" s="189"/>
      <c r="L3" s="151"/>
      <c r="M3" s="65" t="s">
        <v>24</v>
      </c>
      <c r="N3" s="65" t="s">
        <v>6</v>
      </c>
      <c r="O3" s="65" t="s">
        <v>7</v>
      </c>
      <c r="P3" s="61" t="s">
        <v>159</v>
      </c>
      <c r="Q3" s="61" t="s">
        <v>160</v>
      </c>
      <c r="R3" s="61" t="s">
        <v>161</v>
      </c>
      <c r="S3" s="145"/>
      <c r="T3" s="136"/>
      <c r="U3" s="136"/>
    </row>
    <row r="4" spans="1:21" s="51" customFormat="1" ht="15.75" thickBot="1" x14ac:dyDescent="0.3">
      <c r="B4" s="186"/>
      <c r="C4" s="53" t="s">
        <v>86</v>
      </c>
      <c r="D4" s="52" t="s">
        <v>86</v>
      </c>
      <c r="E4" s="52" t="s">
        <v>86</v>
      </c>
      <c r="F4" s="53" t="s">
        <v>86</v>
      </c>
      <c r="G4" s="52" t="s">
        <v>86</v>
      </c>
      <c r="H4" s="52" t="s">
        <v>86</v>
      </c>
      <c r="I4" s="52" t="s">
        <v>86</v>
      </c>
      <c r="J4" s="55" t="s">
        <v>365</v>
      </c>
      <c r="K4" s="53" t="s">
        <v>155</v>
      </c>
      <c r="L4" s="52" t="s">
        <v>8</v>
      </c>
      <c r="M4" s="53" t="s">
        <v>363</v>
      </c>
      <c r="N4" s="53" t="s">
        <v>25</v>
      </c>
      <c r="O4" s="53" t="s">
        <v>8</v>
      </c>
      <c r="P4" s="52" t="s">
        <v>363</v>
      </c>
      <c r="Q4" s="52" t="s">
        <v>25</v>
      </c>
      <c r="R4" s="52" t="s">
        <v>8</v>
      </c>
      <c r="S4" s="52" t="s">
        <v>86</v>
      </c>
      <c r="T4" s="52" t="s">
        <v>86</v>
      </c>
      <c r="U4" s="52" t="s">
        <v>86</v>
      </c>
    </row>
    <row r="5" spans="1:21" ht="15.75" outlineLevel="1" thickTop="1" x14ac:dyDescent="0.25">
      <c r="A5" s="184" t="s">
        <v>81</v>
      </c>
      <c r="B5" s="14">
        <v>30</v>
      </c>
      <c r="C5" s="46">
        <v>30</v>
      </c>
      <c r="D5" s="14">
        <v>30</v>
      </c>
      <c r="E5" s="14">
        <v>4</v>
      </c>
      <c r="F5" s="46">
        <v>2</v>
      </c>
      <c r="G5" s="14">
        <v>1</v>
      </c>
      <c r="H5" s="14">
        <v>9</v>
      </c>
      <c r="I5" s="14">
        <v>21</v>
      </c>
      <c r="J5" s="14">
        <v>2.2599999999999998</v>
      </c>
      <c r="K5" s="46">
        <v>1.77</v>
      </c>
      <c r="L5" s="14">
        <v>0.85</v>
      </c>
      <c r="M5" s="46">
        <v>1.72</v>
      </c>
      <c r="N5" s="46">
        <v>0.8</v>
      </c>
      <c r="O5" s="46">
        <v>0.87</v>
      </c>
      <c r="P5" s="14">
        <v>0.87</v>
      </c>
      <c r="Q5" s="14">
        <v>0.57999999999999996</v>
      </c>
      <c r="R5" s="14">
        <v>0.62</v>
      </c>
    </row>
    <row r="6" spans="1:21" outlineLevel="1" x14ac:dyDescent="0.25">
      <c r="A6" s="184"/>
      <c r="B6" s="9">
        <v>35</v>
      </c>
      <c r="C6" s="8">
        <v>35</v>
      </c>
      <c r="D6" s="9">
        <v>35</v>
      </c>
      <c r="E6" s="9">
        <v>4.5</v>
      </c>
      <c r="F6" s="8">
        <v>2.5</v>
      </c>
      <c r="G6" s="9">
        <v>1</v>
      </c>
      <c r="H6" s="9">
        <v>10</v>
      </c>
      <c r="I6" s="9">
        <v>25</v>
      </c>
      <c r="J6" s="9">
        <v>2.97</v>
      </c>
      <c r="K6" s="8">
        <v>2.33</v>
      </c>
      <c r="L6" s="9">
        <v>0.99</v>
      </c>
      <c r="M6" s="8">
        <v>3.1</v>
      </c>
      <c r="N6" s="8">
        <v>1.23</v>
      </c>
      <c r="O6" s="8">
        <v>1.04</v>
      </c>
      <c r="P6" s="9">
        <v>1.57</v>
      </c>
      <c r="Q6" s="9">
        <v>0.9</v>
      </c>
      <c r="R6" s="9">
        <v>0.73</v>
      </c>
    </row>
    <row r="7" spans="1:21" outlineLevel="1" x14ac:dyDescent="0.25">
      <c r="A7" s="184"/>
      <c r="B7" s="10">
        <v>40</v>
      </c>
      <c r="C7" s="8">
        <v>40</v>
      </c>
      <c r="D7" s="10">
        <v>40</v>
      </c>
      <c r="E7" s="10">
        <v>5</v>
      </c>
      <c r="F7" s="8">
        <v>2.5</v>
      </c>
      <c r="G7" s="10">
        <v>1</v>
      </c>
      <c r="H7" s="10">
        <v>11</v>
      </c>
      <c r="I7" s="10">
        <v>29</v>
      </c>
      <c r="J7" s="10">
        <v>3.77</v>
      </c>
      <c r="K7" s="8">
        <v>2.96</v>
      </c>
      <c r="L7" s="10">
        <v>1.1200000000000001</v>
      </c>
      <c r="M7" s="8">
        <v>5.28</v>
      </c>
      <c r="N7" s="8">
        <v>1.84</v>
      </c>
      <c r="O7" s="8">
        <v>1.18</v>
      </c>
      <c r="P7" s="10">
        <v>2.58</v>
      </c>
      <c r="Q7" s="10">
        <v>1.29</v>
      </c>
      <c r="R7" s="10">
        <v>0.83</v>
      </c>
    </row>
    <row r="8" spans="1:21" outlineLevel="1" x14ac:dyDescent="0.25">
      <c r="A8" s="184"/>
      <c r="B8" s="9">
        <v>50</v>
      </c>
      <c r="C8" s="8">
        <v>50</v>
      </c>
      <c r="D8" s="9">
        <v>50</v>
      </c>
      <c r="E8" s="9">
        <v>6</v>
      </c>
      <c r="F8" s="8">
        <v>3</v>
      </c>
      <c r="G8" s="9">
        <v>1.5</v>
      </c>
      <c r="H8" s="9">
        <v>13</v>
      </c>
      <c r="I8" s="9">
        <v>37</v>
      </c>
      <c r="J8" s="9">
        <v>5.66</v>
      </c>
      <c r="K8" s="8">
        <v>4.4400000000000004</v>
      </c>
      <c r="L8" s="9">
        <v>1.39</v>
      </c>
      <c r="M8" s="8">
        <v>12.1</v>
      </c>
      <c r="N8" s="8">
        <v>3.36</v>
      </c>
      <c r="O8" s="8">
        <v>1.46</v>
      </c>
      <c r="P8" s="9">
        <v>6.06</v>
      </c>
      <c r="Q8" s="9">
        <v>2.42</v>
      </c>
      <c r="R8" s="9">
        <v>1.03</v>
      </c>
    </row>
    <row r="9" spans="1:21" outlineLevel="1" x14ac:dyDescent="0.25">
      <c r="A9" s="184"/>
      <c r="B9" s="10">
        <v>60</v>
      </c>
      <c r="C9" s="8">
        <v>60</v>
      </c>
      <c r="D9" s="10">
        <v>60</v>
      </c>
      <c r="E9" s="10">
        <v>7</v>
      </c>
      <c r="F9" s="8">
        <v>3.5</v>
      </c>
      <c r="G9" s="10">
        <v>2</v>
      </c>
      <c r="H9" s="10">
        <v>15</v>
      </c>
      <c r="I9" s="10">
        <v>45</v>
      </c>
      <c r="J9" s="10">
        <v>7.94</v>
      </c>
      <c r="K9" s="8">
        <v>6.23</v>
      </c>
      <c r="L9" s="10">
        <v>1.66</v>
      </c>
      <c r="M9" s="8">
        <v>23.8</v>
      </c>
      <c r="N9" s="8">
        <v>5.48</v>
      </c>
      <c r="O9" s="8">
        <v>1.73</v>
      </c>
      <c r="P9" s="10">
        <v>12.2</v>
      </c>
      <c r="Q9" s="10">
        <v>4.07</v>
      </c>
      <c r="R9" s="10">
        <v>1.24</v>
      </c>
    </row>
    <row r="10" spans="1:21" outlineLevel="1" x14ac:dyDescent="0.25">
      <c r="A10" s="184"/>
      <c r="B10" s="9">
        <v>70</v>
      </c>
      <c r="C10" s="8">
        <v>70</v>
      </c>
      <c r="D10" s="9">
        <v>70</v>
      </c>
      <c r="E10" s="9">
        <v>8</v>
      </c>
      <c r="F10" s="8">
        <v>4</v>
      </c>
      <c r="G10" s="9">
        <v>2</v>
      </c>
      <c r="H10" s="9">
        <v>17</v>
      </c>
      <c r="I10" s="9">
        <v>53</v>
      </c>
      <c r="J10" s="9">
        <v>10.6</v>
      </c>
      <c r="K10" s="8">
        <v>8.32</v>
      </c>
      <c r="L10" s="9">
        <v>1.94</v>
      </c>
      <c r="M10" s="8">
        <v>44.4</v>
      </c>
      <c r="N10" s="8">
        <v>8.7899999999999991</v>
      </c>
      <c r="O10" s="8">
        <v>2.0499999999999998</v>
      </c>
      <c r="P10" s="9">
        <v>22.1</v>
      </c>
      <c r="Q10" s="9">
        <v>6.32</v>
      </c>
      <c r="R10" s="9">
        <v>1.44</v>
      </c>
    </row>
    <row r="11" spans="1:21" outlineLevel="1" x14ac:dyDescent="0.25">
      <c r="A11" s="184"/>
      <c r="B11" s="10">
        <v>80</v>
      </c>
      <c r="C11" s="8">
        <v>80</v>
      </c>
      <c r="D11" s="10">
        <v>80</v>
      </c>
      <c r="E11" s="10">
        <v>9</v>
      </c>
      <c r="F11" s="8">
        <v>4.5</v>
      </c>
      <c r="G11" s="10">
        <v>2</v>
      </c>
      <c r="H11" s="10">
        <v>19</v>
      </c>
      <c r="I11" s="10">
        <v>61</v>
      </c>
      <c r="J11" s="10">
        <v>13.6</v>
      </c>
      <c r="K11" s="8">
        <v>10.7</v>
      </c>
      <c r="L11" s="10">
        <v>2.2200000000000002</v>
      </c>
      <c r="M11" s="8">
        <v>73.7</v>
      </c>
      <c r="N11" s="8">
        <v>12.8</v>
      </c>
      <c r="O11" s="8">
        <v>2.33</v>
      </c>
      <c r="P11" s="10">
        <v>37</v>
      </c>
      <c r="Q11" s="10">
        <v>9.25</v>
      </c>
      <c r="R11" s="10">
        <v>1.65</v>
      </c>
    </row>
    <row r="12" spans="1:21" outlineLevel="1" x14ac:dyDescent="0.25">
      <c r="A12" s="184"/>
      <c r="B12" s="9">
        <v>100</v>
      </c>
      <c r="C12" s="8">
        <v>100</v>
      </c>
      <c r="D12" s="9">
        <v>100</v>
      </c>
      <c r="E12" s="9">
        <v>11</v>
      </c>
      <c r="F12" s="8">
        <v>5.5</v>
      </c>
      <c r="G12" s="9">
        <v>3</v>
      </c>
      <c r="H12" s="9">
        <v>23</v>
      </c>
      <c r="I12" s="9">
        <v>77</v>
      </c>
      <c r="J12" s="9">
        <v>20.9</v>
      </c>
      <c r="K12" s="8">
        <v>16.399999999999999</v>
      </c>
      <c r="L12" s="9">
        <v>2.74</v>
      </c>
      <c r="M12" s="8">
        <v>179</v>
      </c>
      <c r="N12" s="8">
        <v>24.6</v>
      </c>
      <c r="O12" s="8">
        <v>2.92</v>
      </c>
      <c r="P12" s="9">
        <v>88.3</v>
      </c>
      <c r="Q12" s="9">
        <v>17.7</v>
      </c>
      <c r="R12" s="9">
        <v>2.0499999999999998</v>
      </c>
    </row>
    <row r="13" spans="1:21" outlineLevel="1" x14ac:dyDescent="0.25">
      <c r="A13" s="184"/>
      <c r="B13" s="10">
        <v>120</v>
      </c>
      <c r="C13" s="8">
        <v>120</v>
      </c>
      <c r="D13" s="10">
        <v>120</v>
      </c>
      <c r="E13" s="10">
        <v>13</v>
      </c>
      <c r="F13" s="8">
        <v>6.5</v>
      </c>
      <c r="G13" s="10">
        <v>3</v>
      </c>
      <c r="H13" s="10">
        <v>27</v>
      </c>
      <c r="I13" s="10">
        <v>93</v>
      </c>
      <c r="J13" s="10">
        <v>29.6</v>
      </c>
      <c r="K13" s="8">
        <v>23.2</v>
      </c>
      <c r="L13" s="10">
        <v>3.28</v>
      </c>
      <c r="M13" s="8">
        <v>366</v>
      </c>
      <c r="N13" s="8">
        <v>42</v>
      </c>
      <c r="O13" s="8">
        <v>3.51</v>
      </c>
      <c r="P13" s="10">
        <v>178</v>
      </c>
      <c r="Q13" s="10">
        <v>29.7</v>
      </c>
      <c r="R13" s="10">
        <v>2.4500000000000002</v>
      </c>
    </row>
    <row r="14" spans="1:21" outlineLevel="1" x14ac:dyDescent="0.25">
      <c r="A14" s="184"/>
      <c r="B14" s="9">
        <v>140</v>
      </c>
      <c r="C14" s="8">
        <v>140</v>
      </c>
      <c r="D14" s="9">
        <v>140</v>
      </c>
      <c r="E14" s="9">
        <v>15</v>
      </c>
      <c r="F14" s="8">
        <v>7.5</v>
      </c>
      <c r="G14" s="9">
        <v>4</v>
      </c>
      <c r="H14" s="9">
        <v>31</v>
      </c>
      <c r="I14" s="9">
        <v>109</v>
      </c>
      <c r="J14" s="9">
        <v>39.9</v>
      </c>
      <c r="K14" s="8">
        <v>31.2</v>
      </c>
      <c r="L14" s="9">
        <v>3.8</v>
      </c>
      <c r="M14" s="8">
        <v>660</v>
      </c>
      <c r="N14" s="8">
        <v>64.7</v>
      </c>
      <c r="O14" s="8">
        <v>4.07</v>
      </c>
      <c r="P14" s="9">
        <v>330</v>
      </c>
      <c r="Q14" s="9">
        <v>47.2</v>
      </c>
      <c r="R14" s="9">
        <v>2.88</v>
      </c>
    </row>
  </sheetData>
  <mergeCells count="9">
    <mergeCell ref="T2:T3"/>
    <mergeCell ref="U2:U3"/>
    <mergeCell ref="L2:L3"/>
    <mergeCell ref="A5:A14"/>
    <mergeCell ref="B1:B4"/>
    <mergeCell ref="C1:I2"/>
    <mergeCell ref="K2:K3"/>
    <mergeCell ref="M1:R1"/>
    <mergeCell ref="S2:S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4"/>
  <sheetViews>
    <sheetView workbookViewId="0">
      <pane ySplit="4" topLeftCell="A23" activePane="bottomLeft" state="frozenSplit"/>
      <selection activeCell="F1" sqref="F1"/>
      <selection pane="bottomLeft" activeCell="A5" sqref="A5:A50"/>
    </sheetView>
  </sheetViews>
  <sheetFormatPr defaultColWidth="9" defaultRowHeight="15" outlineLevelRow="1" x14ac:dyDescent="0.25"/>
  <cols>
    <col min="1" max="1" width="9" style="44"/>
    <col min="2" max="2" width="11.140625" style="6" customWidth="1"/>
    <col min="3" max="16384" width="9" style="44"/>
  </cols>
  <sheetData>
    <row r="1" spans="1:24" ht="15" customHeight="1" x14ac:dyDescent="0.25">
      <c r="C1" s="193" t="s">
        <v>0</v>
      </c>
      <c r="D1" s="194"/>
      <c r="G1" s="86"/>
      <c r="H1" s="87"/>
      <c r="I1" s="88"/>
      <c r="J1" s="195" t="s">
        <v>2</v>
      </c>
      <c r="K1" s="195"/>
      <c r="L1" s="195"/>
      <c r="M1" s="195"/>
      <c r="N1" s="195"/>
      <c r="O1" s="195"/>
      <c r="P1" s="195"/>
      <c r="Q1" s="195"/>
      <c r="R1" s="45"/>
      <c r="T1" s="199" t="s">
        <v>396</v>
      </c>
      <c r="U1" s="200"/>
      <c r="V1" s="200"/>
      <c r="W1" s="200"/>
      <c r="X1" s="201"/>
    </row>
    <row r="2" spans="1:24" ht="15" customHeight="1" x14ac:dyDescent="0.25">
      <c r="B2" s="64" t="s">
        <v>391</v>
      </c>
      <c r="C2" s="195" t="s">
        <v>378</v>
      </c>
      <c r="D2" s="195" t="s">
        <v>379</v>
      </c>
      <c r="E2" s="191" t="s">
        <v>3</v>
      </c>
      <c r="F2" s="191" t="s">
        <v>4</v>
      </c>
      <c r="G2" s="89"/>
      <c r="H2" s="89"/>
      <c r="I2" s="67" t="s">
        <v>59</v>
      </c>
      <c r="J2" s="94" t="s">
        <v>5</v>
      </c>
      <c r="K2" s="92" t="s">
        <v>5</v>
      </c>
      <c r="L2" s="93" t="s">
        <v>5</v>
      </c>
      <c r="M2" s="91" t="s">
        <v>184</v>
      </c>
      <c r="N2" s="92" t="s">
        <v>184</v>
      </c>
      <c r="O2" s="93" t="s">
        <v>387</v>
      </c>
      <c r="P2" s="90" t="s">
        <v>387</v>
      </c>
      <c r="Q2" s="95" t="s">
        <v>387</v>
      </c>
      <c r="R2" s="68" t="s">
        <v>59</v>
      </c>
      <c r="S2" s="92" t="s">
        <v>59</v>
      </c>
      <c r="T2" s="62"/>
    </row>
    <row r="3" spans="1:24" x14ac:dyDescent="0.25">
      <c r="B3" s="202" t="s">
        <v>1</v>
      </c>
      <c r="C3" s="195"/>
      <c r="D3" s="195"/>
      <c r="E3" s="196"/>
      <c r="F3" s="196"/>
      <c r="G3" s="67" t="s">
        <v>55</v>
      </c>
      <c r="H3" s="67" t="s">
        <v>368</v>
      </c>
      <c r="I3" s="191" t="s">
        <v>188</v>
      </c>
      <c r="J3" s="67" t="s">
        <v>24</v>
      </c>
      <c r="K3" s="67" t="s">
        <v>6</v>
      </c>
      <c r="L3" s="67" t="s">
        <v>7</v>
      </c>
      <c r="M3" s="67" t="s">
        <v>159</v>
      </c>
      <c r="N3" s="67" t="s">
        <v>160</v>
      </c>
      <c r="O3" s="67" t="s">
        <v>161</v>
      </c>
      <c r="P3" s="67" t="s">
        <v>392</v>
      </c>
      <c r="Q3" s="44" t="s">
        <v>393</v>
      </c>
      <c r="R3" s="67" t="s">
        <v>388</v>
      </c>
      <c r="S3" s="68" t="s">
        <v>390</v>
      </c>
      <c r="T3" s="64" t="s">
        <v>371</v>
      </c>
      <c r="U3" s="64" t="s">
        <v>394</v>
      </c>
      <c r="V3" s="64" t="s">
        <v>372</v>
      </c>
      <c r="W3" s="64" t="s">
        <v>377</v>
      </c>
      <c r="X3" s="64" t="s">
        <v>395</v>
      </c>
    </row>
    <row r="4" spans="1:24" s="51" customFormat="1" ht="15.75" thickBot="1" x14ac:dyDescent="0.3">
      <c r="B4" s="203"/>
      <c r="C4" s="55" t="s">
        <v>86</v>
      </c>
      <c r="D4" s="55" t="s">
        <v>86</v>
      </c>
      <c r="E4" s="51" t="s">
        <v>365</v>
      </c>
      <c r="F4" s="55" t="s">
        <v>155</v>
      </c>
      <c r="G4" s="55" t="s">
        <v>8</v>
      </c>
      <c r="H4" s="55" t="s">
        <v>8</v>
      </c>
      <c r="I4" s="192"/>
      <c r="J4" s="55" t="s">
        <v>363</v>
      </c>
      <c r="K4" s="55" t="s">
        <v>25</v>
      </c>
      <c r="L4" s="55" t="s">
        <v>8</v>
      </c>
      <c r="M4" s="55" t="s">
        <v>363</v>
      </c>
      <c r="N4" s="55" t="s">
        <v>25</v>
      </c>
      <c r="O4" s="55" t="s">
        <v>8</v>
      </c>
      <c r="P4" s="55" t="s">
        <v>363</v>
      </c>
      <c r="Q4" s="55" t="s">
        <v>8</v>
      </c>
      <c r="R4" s="55" t="s">
        <v>363</v>
      </c>
      <c r="S4" s="96" t="s">
        <v>8</v>
      </c>
      <c r="T4" s="52" t="s">
        <v>86</v>
      </c>
      <c r="U4" s="52" t="s">
        <v>86</v>
      </c>
      <c r="V4" s="52" t="s">
        <v>86</v>
      </c>
      <c r="W4" s="52" t="s">
        <v>86</v>
      </c>
      <c r="X4" s="52" t="s">
        <v>86</v>
      </c>
    </row>
    <row r="5" spans="1:24" ht="15.75" outlineLevel="1" thickTop="1" x14ac:dyDescent="0.25">
      <c r="A5" s="197" t="s">
        <v>199</v>
      </c>
      <c r="B5" s="60" t="s">
        <v>104</v>
      </c>
      <c r="C5" s="64">
        <v>4</v>
      </c>
      <c r="D5" s="64">
        <v>2</v>
      </c>
      <c r="E5" s="64">
        <v>1.43</v>
      </c>
      <c r="F5" s="64">
        <v>1.1200000000000001</v>
      </c>
      <c r="G5" s="64">
        <v>0.99</v>
      </c>
      <c r="H5" s="64">
        <v>0.502</v>
      </c>
      <c r="I5" s="64">
        <v>0.42699999999999999</v>
      </c>
      <c r="J5" s="64">
        <v>1.25</v>
      </c>
      <c r="K5" s="64">
        <v>0.621</v>
      </c>
      <c r="L5" s="64">
        <v>0.93500000000000005</v>
      </c>
      <c r="M5" s="64">
        <v>0.437</v>
      </c>
      <c r="N5" s="64">
        <v>0.29199999999999998</v>
      </c>
      <c r="O5" s="64">
        <v>0.55300000000000005</v>
      </c>
      <c r="P5" s="64">
        <v>1.43</v>
      </c>
      <c r="Q5" s="64">
        <v>1</v>
      </c>
      <c r="R5" s="64">
        <v>0.25600000000000001</v>
      </c>
      <c r="S5" s="64">
        <v>0.42399999999999999</v>
      </c>
      <c r="T5" s="61">
        <v>8.4</v>
      </c>
      <c r="U5" s="61">
        <v>4.3</v>
      </c>
      <c r="V5" s="61">
        <v>17</v>
      </c>
      <c r="W5" s="61"/>
      <c r="X5" s="61">
        <v>12</v>
      </c>
    </row>
    <row r="6" spans="1:24" outlineLevel="1" x14ac:dyDescent="0.25">
      <c r="A6" s="198"/>
      <c r="B6" s="60" t="s">
        <v>250</v>
      </c>
      <c r="C6" s="64">
        <v>4</v>
      </c>
      <c r="D6" s="64">
        <v>2</v>
      </c>
      <c r="E6" s="64">
        <v>1.86</v>
      </c>
      <c r="F6" s="64">
        <v>1.46</v>
      </c>
      <c r="G6" s="64">
        <v>1.03</v>
      </c>
      <c r="H6" s="64">
        <v>0.54100000000000004</v>
      </c>
      <c r="I6" s="64">
        <v>0.42099999999999999</v>
      </c>
      <c r="J6" s="64">
        <v>1.59</v>
      </c>
      <c r="K6" s="64">
        <v>0.80700000000000005</v>
      </c>
      <c r="L6" s="64">
        <v>0.92500000000000004</v>
      </c>
      <c r="M6" s="64">
        <v>0.55300000000000005</v>
      </c>
      <c r="N6" s="64">
        <v>0.379</v>
      </c>
      <c r="O6" s="64">
        <v>0.54600000000000004</v>
      </c>
      <c r="P6" s="64">
        <v>1.81</v>
      </c>
      <c r="Q6" s="64">
        <v>0.98799999999999999</v>
      </c>
      <c r="R6" s="64">
        <v>0.33</v>
      </c>
      <c r="S6" s="64">
        <v>0.42099999999999999</v>
      </c>
      <c r="T6" s="64">
        <v>8.4</v>
      </c>
      <c r="U6" s="64">
        <v>4.3</v>
      </c>
      <c r="V6" s="64">
        <v>17</v>
      </c>
      <c r="W6" s="64"/>
      <c r="X6" s="64">
        <v>12</v>
      </c>
    </row>
    <row r="7" spans="1:24" outlineLevel="1" x14ac:dyDescent="0.25">
      <c r="A7" s="198"/>
      <c r="B7" s="60" t="s">
        <v>105</v>
      </c>
      <c r="C7" s="64">
        <v>4</v>
      </c>
      <c r="D7" s="64">
        <v>2</v>
      </c>
      <c r="E7" s="64">
        <v>2.2599999999999998</v>
      </c>
      <c r="F7" s="64">
        <v>1.77</v>
      </c>
      <c r="G7" s="64">
        <v>1.47</v>
      </c>
      <c r="H7" s="64">
        <v>0.48</v>
      </c>
      <c r="I7" s="64">
        <v>0.252</v>
      </c>
      <c r="J7" s="64">
        <v>3.59</v>
      </c>
      <c r="K7" s="64">
        <v>1.42</v>
      </c>
      <c r="L7" s="64">
        <v>1.26</v>
      </c>
      <c r="M7" s="64">
        <v>0.6</v>
      </c>
      <c r="N7" s="64">
        <v>0.39300000000000002</v>
      </c>
      <c r="O7" s="64">
        <v>0.51400000000000001</v>
      </c>
      <c r="P7" s="64">
        <v>3.8</v>
      </c>
      <c r="Q7" s="64">
        <v>1.3</v>
      </c>
      <c r="R7" s="64">
        <v>0.39300000000000002</v>
      </c>
      <c r="S7" s="64">
        <v>0.41699999999999998</v>
      </c>
      <c r="T7" s="64">
        <v>11</v>
      </c>
      <c r="U7" s="64">
        <v>4.3</v>
      </c>
      <c r="V7" s="64">
        <v>22</v>
      </c>
      <c r="W7" s="64"/>
      <c r="X7" s="64">
        <v>12</v>
      </c>
    </row>
    <row r="8" spans="1:24" outlineLevel="1" x14ac:dyDescent="0.25">
      <c r="A8" s="198"/>
      <c r="B8" s="60" t="s">
        <v>106</v>
      </c>
      <c r="C8" s="64">
        <v>4</v>
      </c>
      <c r="D8" s="64">
        <v>2</v>
      </c>
      <c r="E8" s="64">
        <v>2.46</v>
      </c>
      <c r="F8" s="64">
        <v>1.93</v>
      </c>
      <c r="G8" s="64">
        <v>1.36</v>
      </c>
      <c r="H8" s="64">
        <v>0.623</v>
      </c>
      <c r="I8" s="64">
        <v>0.38</v>
      </c>
      <c r="J8" s="64">
        <v>3.89</v>
      </c>
      <c r="K8" s="64">
        <v>1.47</v>
      </c>
      <c r="L8" s="64">
        <v>1.26</v>
      </c>
      <c r="M8" s="64">
        <v>1.1599999999999999</v>
      </c>
      <c r="N8" s="64">
        <v>0.61899999999999999</v>
      </c>
      <c r="O8" s="64">
        <v>0.68700000000000006</v>
      </c>
      <c r="P8" s="64">
        <v>4.3499999999999996</v>
      </c>
      <c r="Q8" s="64">
        <v>1.33</v>
      </c>
      <c r="R8" s="64">
        <v>0.7</v>
      </c>
      <c r="S8" s="64">
        <v>0.53400000000000003</v>
      </c>
      <c r="T8" s="64">
        <v>11</v>
      </c>
      <c r="U8" s="64">
        <v>6.4</v>
      </c>
      <c r="V8" s="64">
        <v>22</v>
      </c>
      <c r="W8" s="64"/>
      <c r="X8" s="64">
        <v>15</v>
      </c>
    </row>
    <row r="9" spans="1:24" outlineLevel="1" x14ac:dyDescent="0.25">
      <c r="A9" s="198"/>
      <c r="B9" s="60" t="s">
        <v>107</v>
      </c>
      <c r="C9" s="64">
        <v>4.5</v>
      </c>
      <c r="D9" s="64">
        <v>2.25</v>
      </c>
      <c r="E9" s="64">
        <v>2.87</v>
      </c>
      <c r="F9" s="64">
        <v>2.25</v>
      </c>
      <c r="G9" s="64">
        <v>1.48</v>
      </c>
      <c r="H9" s="64">
        <v>0.74</v>
      </c>
      <c r="I9" s="64">
        <v>0.436</v>
      </c>
      <c r="J9" s="64">
        <v>5.78</v>
      </c>
      <c r="K9" s="64">
        <v>1.91</v>
      </c>
      <c r="L9" s="64">
        <v>1.42</v>
      </c>
      <c r="M9" s="64">
        <v>2.0499999999999998</v>
      </c>
      <c r="N9" s="64">
        <v>0.91</v>
      </c>
      <c r="O9" s="64">
        <v>0.85</v>
      </c>
      <c r="P9" s="64">
        <v>6.65</v>
      </c>
      <c r="Q9" s="64">
        <v>1.52</v>
      </c>
      <c r="R9" s="64">
        <v>1.18</v>
      </c>
      <c r="S9" s="64">
        <v>0.64</v>
      </c>
      <c r="T9" s="64">
        <v>13</v>
      </c>
      <c r="U9" s="64">
        <v>8.4</v>
      </c>
      <c r="V9" s="64">
        <v>25</v>
      </c>
      <c r="W9" s="64"/>
      <c r="X9" s="64">
        <v>17</v>
      </c>
    </row>
    <row r="10" spans="1:24" outlineLevel="1" x14ac:dyDescent="0.25">
      <c r="A10" s="198"/>
      <c r="B10" s="60" t="s">
        <v>108</v>
      </c>
      <c r="C10" s="64">
        <v>5</v>
      </c>
      <c r="D10" s="64">
        <v>2.5</v>
      </c>
      <c r="E10" s="64">
        <v>3.78</v>
      </c>
      <c r="F10" s="64">
        <v>2.96</v>
      </c>
      <c r="G10" s="64">
        <v>1.73</v>
      </c>
      <c r="H10" s="64">
        <v>0.74099999999999999</v>
      </c>
      <c r="I10" s="64">
        <v>0.35199999999999998</v>
      </c>
      <c r="J10" s="64">
        <v>9.36</v>
      </c>
      <c r="K10" s="64">
        <v>2.86</v>
      </c>
      <c r="L10" s="64">
        <v>1.57</v>
      </c>
      <c r="M10" s="64">
        <v>2.5099999999999998</v>
      </c>
      <c r="N10" s="64">
        <v>1.1100000000000001</v>
      </c>
      <c r="O10" s="64">
        <v>0.81599999999999995</v>
      </c>
      <c r="P10" s="64">
        <v>10.3</v>
      </c>
      <c r="Q10" s="64">
        <v>1.65</v>
      </c>
      <c r="R10" s="64">
        <v>1.54</v>
      </c>
      <c r="S10" s="64">
        <v>0.63900000000000001</v>
      </c>
      <c r="T10" s="64">
        <v>13</v>
      </c>
      <c r="U10" s="64">
        <v>8.4</v>
      </c>
      <c r="V10" s="64">
        <v>30</v>
      </c>
      <c r="W10" s="64"/>
      <c r="X10" s="64">
        <v>17</v>
      </c>
    </row>
    <row r="11" spans="1:24" outlineLevel="1" x14ac:dyDescent="0.25">
      <c r="A11" s="198"/>
      <c r="B11" s="60" t="s">
        <v>109</v>
      </c>
      <c r="C11" s="64">
        <v>5</v>
      </c>
      <c r="D11" s="64">
        <v>2.5</v>
      </c>
      <c r="E11" s="64">
        <v>4.28</v>
      </c>
      <c r="F11" s="64">
        <v>3.36</v>
      </c>
      <c r="G11" s="64">
        <v>2.17</v>
      </c>
      <c r="H11" s="64">
        <v>0.68400000000000005</v>
      </c>
      <c r="I11" s="64">
        <v>0.25700000000000001</v>
      </c>
      <c r="J11" s="64">
        <v>15.6</v>
      </c>
      <c r="K11" s="64">
        <v>4.07</v>
      </c>
      <c r="L11" s="64">
        <v>1.91</v>
      </c>
      <c r="M11" s="64">
        <v>2.63</v>
      </c>
      <c r="N11" s="64">
        <v>1.1399999999999999</v>
      </c>
      <c r="O11" s="64">
        <v>0.78400000000000003</v>
      </c>
      <c r="P11" s="64">
        <v>16.5</v>
      </c>
      <c r="Q11" s="64">
        <v>1.97</v>
      </c>
      <c r="R11" s="64">
        <v>1.71</v>
      </c>
      <c r="S11" s="64">
        <v>0.63300000000000001</v>
      </c>
      <c r="T11" s="64">
        <v>17</v>
      </c>
      <c r="U11" s="64">
        <v>8.4</v>
      </c>
      <c r="V11" s="64">
        <v>35</v>
      </c>
      <c r="W11" s="64"/>
      <c r="X11" s="64">
        <v>17</v>
      </c>
    </row>
    <row r="12" spans="1:24" outlineLevel="1" x14ac:dyDescent="0.25">
      <c r="A12" s="198"/>
      <c r="B12" s="60" t="s">
        <v>110</v>
      </c>
      <c r="C12" s="64">
        <v>6</v>
      </c>
      <c r="D12" s="64">
        <v>3</v>
      </c>
      <c r="E12" s="64">
        <v>4.79</v>
      </c>
      <c r="F12" s="64">
        <v>3.76</v>
      </c>
      <c r="G12" s="64">
        <v>1.96</v>
      </c>
      <c r="H12" s="64">
        <v>0.97199999999999998</v>
      </c>
      <c r="I12" s="64">
        <v>0.434</v>
      </c>
      <c r="J12" s="64">
        <v>17.2</v>
      </c>
      <c r="K12" s="64">
        <v>4.25</v>
      </c>
      <c r="L12" s="64">
        <v>1.89</v>
      </c>
      <c r="M12" s="64">
        <v>6.11</v>
      </c>
      <c r="N12" s="64">
        <v>2.02</v>
      </c>
      <c r="O12" s="64">
        <v>1.1299999999999999</v>
      </c>
      <c r="P12" s="64">
        <v>19.7</v>
      </c>
      <c r="Q12" s="64">
        <v>2.0299999999999998</v>
      </c>
      <c r="R12" s="64">
        <v>3.54</v>
      </c>
      <c r="S12" s="64">
        <v>0.86</v>
      </c>
      <c r="T12" s="64">
        <v>17</v>
      </c>
      <c r="U12" s="64">
        <v>11</v>
      </c>
      <c r="V12" s="64">
        <v>35</v>
      </c>
      <c r="W12" s="64"/>
      <c r="X12" s="64">
        <v>22</v>
      </c>
    </row>
    <row r="13" spans="1:24" outlineLevel="1" x14ac:dyDescent="0.25">
      <c r="A13" s="198"/>
      <c r="B13" s="60" t="s">
        <v>251</v>
      </c>
      <c r="C13" s="64">
        <v>6</v>
      </c>
      <c r="D13" s="64">
        <v>3</v>
      </c>
      <c r="E13" s="64">
        <v>5.68</v>
      </c>
      <c r="F13" s="64">
        <v>4.46</v>
      </c>
      <c r="G13" s="64">
        <v>2</v>
      </c>
      <c r="H13" s="64">
        <v>1.01</v>
      </c>
      <c r="I13" s="64">
        <v>0.43099999999999999</v>
      </c>
      <c r="J13" s="64">
        <v>20.100000000000001</v>
      </c>
      <c r="K13" s="64">
        <v>5.03</v>
      </c>
      <c r="L13" s="64">
        <v>1.88</v>
      </c>
      <c r="M13" s="64">
        <v>7.12</v>
      </c>
      <c r="N13" s="64">
        <v>2.38</v>
      </c>
      <c r="O13" s="64">
        <v>1.1200000000000001</v>
      </c>
      <c r="P13" s="64">
        <v>23.1</v>
      </c>
      <c r="Q13" s="64">
        <v>2.02</v>
      </c>
      <c r="R13" s="64">
        <v>4.16</v>
      </c>
      <c r="S13" s="64">
        <v>0.85499999999999998</v>
      </c>
      <c r="T13" s="64">
        <v>17</v>
      </c>
      <c r="U13" s="64">
        <v>11</v>
      </c>
      <c r="V13" s="64">
        <v>35</v>
      </c>
      <c r="W13" s="64"/>
      <c r="X13" s="64">
        <v>22</v>
      </c>
    </row>
    <row r="14" spans="1:24" outlineLevel="1" x14ac:dyDescent="0.25">
      <c r="A14" s="198"/>
      <c r="B14" s="60" t="s">
        <v>111</v>
      </c>
      <c r="C14" s="64">
        <v>6</v>
      </c>
      <c r="D14" s="64">
        <v>3</v>
      </c>
      <c r="E14" s="64">
        <v>5.54</v>
      </c>
      <c r="F14" s="64">
        <v>4.3499999999999996</v>
      </c>
      <c r="G14" s="64">
        <v>1.99</v>
      </c>
      <c r="H14" s="64">
        <v>1.25</v>
      </c>
      <c r="I14" s="64">
        <v>0.57699999999999996</v>
      </c>
      <c r="J14" s="64">
        <v>23.2</v>
      </c>
      <c r="K14" s="64">
        <v>5.14</v>
      </c>
      <c r="L14" s="64">
        <v>2.0499999999999998</v>
      </c>
      <c r="M14" s="64">
        <v>11.9</v>
      </c>
      <c r="N14" s="64">
        <v>3.19</v>
      </c>
      <c r="O14" s="64">
        <v>1.47</v>
      </c>
      <c r="P14" s="64">
        <v>28.8</v>
      </c>
      <c r="Q14" s="64">
        <v>2.2799999999999998</v>
      </c>
      <c r="R14" s="64">
        <v>6.32</v>
      </c>
      <c r="S14" s="64">
        <v>1.07</v>
      </c>
      <c r="T14" s="64">
        <v>21</v>
      </c>
      <c r="U14" s="64">
        <v>13</v>
      </c>
      <c r="V14" s="64">
        <v>35</v>
      </c>
      <c r="W14" s="64"/>
      <c r="X14" s="64">
        <v>30</v>
      </c>
    </row>
    <row r="15" spans="1:24" outlineLevel="1" x14ac:dyDescent="0.25">
      <c r="A15" s="198"/>
      <c r="B15" s="60" t="s">
        <v>112</v>
      </c>
      <c r="C15" s="64">
        <v>7</v>
      </c>
      <c r="D15" s="64">
        <v>3.5</v>
      </c>
      <c r="E15" s="64">
        <v>6.89</v>
      </c>
      <c r="F15" s="64">
        <v>5.41</v>
      </c>
      <c r="G15" s="64">
        <v>2.23</v>
      </c>
      <c r="H15" s="64">
        <v>1.25</v>
      </c>
      <c r="I15" s="64">
        <v>0.5</v>
      </c>
      <c r="J15" s="64">
        <v>33.4</v>
      </c>
      <c r="K15" s="64">
        <v>7.01</v>
      </c>
      <c r="L15" s="64">
        <v>2.2000000000000002</v>
      </c>
      <c r="M15" s="64">
        <v>14.2</v>
      </c>
      <c r="N15" s="64">
        <v>3.78</v>
      </c>
      <c r="O15" s="64">
        <v>1.43</v>
      </c>
      <c r="P15" s="64">
        <v>39.700000000000003</v>
      </c>
      <c r="Q15" s="64">
        <v>2.4</v>
      </c>
      <c r="R15" s="64">
        <v>7.92</v>
      </c>
      <c r="S15" s="64">
        <v>1.07</v>
      </c>
      <c r="T15" s="64">
        <v>21</v>
      </c>
      <c r="U15" s="64">
        <v>13</v>
      </c>
      <c r="V15" s="64">
        <v>40</v>
      </c>
      <c r="W15" s="64"/>
      <c r="X15" s="64">
        <v>30</v>
      </c>
    </row>
    <row r="16" spans="1:24" outlineLevel="1" x14ac:dyDescent="0.25">
      <c r="A16" s="198"/>
      <c r="B16" s="60" t="s">
        <v>113</v>
      </c>
      <c r="C16" s="64">
        <v>7</v>
      </c>
      <c r="D16" s="64">
        <v>3.5</v>
      </c>
      <c r="E16" s="64">
        <v>7.19</v>
      </c>
      <c r="F16" s="64">
        <v>5.65</v>
      </c>
      <c r="G16" s="64">
        <v>2.44</v>
      </c>
      <c r="H16" s="64">
        <v>1.21</v>
      </c>
      <c r="I16" s="64">
        <v>0.435</v>
      </c>
      <c r="J16" s="64">
        <v>40.5</v>
      </c>
      <c r="K16" s="64">
        <v>8.01</v>
      </c>
      <c r="L16" s="64">
        <v>2.37</v>
      </c>
      <c r="M16" s="64">
        <v>14.4</v>
      </c>
      <c r="N16" s="64">
        <v>3.81</v>
      </c>
      <c r="O16" s="64">
        <v>1.42</v>
      </c>
      <c r="P16" s="64">
        <v>46.6</v>
      </c>
      <c r="Q16" s="64">
        <v>2.5499999999999998</v>
      </c>
      <c r="R16" s="64">
        <v>8.36</v>
      </c>
      <c r="S16" s="64">
        <v>1.08</v>
      </c>
      <c r="T16" s="64">
        <v>23</v>
      </c>
      <c r="U16" s="64">
        <v>13</v>
      </c>
      <c r="V16" s="64">
        <v>35</v>
      </c>
      <c r="W16" s="64"/>
      <c r="X16" s="64">
        <v>30</v>
      </c>
    </row>
    <row r="17" spans="1:24" outlineLevel="1" x14ac:dyDescent="0.25">
      <c r="A17" s="198"/>
      <c r="B17" s="60" t="s">
        <v>252</v>
      </c>
      <c r="C17" s="64">
        <v>7</v>
      </c>
      <c r="D17" s="64">
        <v>3.5</v>
      </c>
      <c r="E17" s="64">
        <v>9.41</v>
      </c>
      <c r="F17" s="64">
        <v>7.39</v>
      </c>
      <c r="G17" s="64">
        <v>2.52</v>
      </c>
      <c r="H17" s="64">
        <v>1.29</v>
      </c>
      <c r="I17" s="64">
        <v>0.43</v>
      </c>
      <c r="J17" s="64">
        <v>52</v>
      </c>
      <c r="K17" s="64">
        <v>10.4</v>
      </c>
      <c r="L17" s="64">
        <v>2.35</v>
      </c>
      <c r="M17" s="64">
        <v>18.399999999999999</v>
      </c>
      <c r="N17" s="64">
        <v>4.95</v>
      </c>
      <c r="O17" s="64">
        <v>1.4</v>
      </c>
      <c r="P17" s="64">
        <v>59.6</v>
      </c>
      <c r="Q17" s="64">
        <v>2.52</v>
      </c>
      <c r="R17" s="64">
        <v>10.8</v>
      </c>
      <c r="S17" s="64">
        <v>1.07</v>
      </c>
      <c r="T17" s="64">
        <v>23</v>
      </c>
      <c r="U17" s="64">
        <v>13</v>
      </c>
      <c r="V17" s="64">
        <v>35</v>
      </c>
      <c r="W17" s="64"/>
      <c r="X17" s="64">
        <v>30</v>
      </c>
    </row>
    <row r="18" spans="1:24" outlineLevel="1" x14ac:dyDescent="0.25">
      <c r="A18" s="198"/>
      <c r="B18" s="60" t="s">
        <v>114</v>
      </c>
      <c r="C18" s="64">
        <v>7</v>
      </c>
      <c r="D18" s="64">
        <v>3.5</v>
      </c>
      <c r="E18" s="64">
        <v>6.89</v>
      </c>
      <c r="F18" s="64">
        <v>5.41</v>
      </c>
      <c r="G18" s="64">
        <v>2.85</v>
      </c>
      <c r="H18" s="64">
        <v>0.88400000000000001</v>
      </c>
      <c r="I18" s="64">
        <v>0.25800000000000001</v>
      </c>
      <c r="J18" s="64">
        <v>44.9</v>
      </c>
      <c r="K18" s="64">
        <v>8.73</v>
      </c>
      <c r="L18" s="64">
        <v>2.5499999999999998</v>
      </c>
      <c r="M18" s="64">
        <v>7.59</v>
      </c>
      <c r="N18" s="64">
        <v>2.44</v>
      </c>
      <c r="O18" s="64">
        <v>1.05</v>
      </c>
      <c r="P18" s="64">
        <v>47.6</v>
      </c>
      <c r="Q18" s="64">
        <v>2.63</v>
      </c>
      <c r="R18" s="64">
        <v>4.93</v>
      </c>
      <c r="S18" s="64">
        <v>0.84499999999999997</v>
      </c>
      <c r="T18" s="64">
        <v>23</v>
      </c>
      <c r="U18" s="64">
        <v>11</v>
      </c>
      <c r="V18" s="64">
        <v>45</v>
      </c>
      <c r="W18" s="64"/>
      <c r="X18" s="64">
        <v>22</v>
      </c>
    </row>
    <row r="19" spans="1:24" outlineLevel="1" x14ac:dyDescent="0.25">
      <c r="A19" s="198"/>
      <c r="B19" s="60" t="s">
        <v>253</v>
      </c>
      <c r="C19" s="64">
        <v>7</v>
      </c>
      <c r="D19" s="64">
        <v>3.5</v>
      </c>
      <c r="E19" s="64">
        <v>9.01</v>
      </c>
      <c r="F19" s="64">
        <v>7.07</v>
      </c>
      <c r="G19" s="64">
        <v>2.94</v>
      </c>
      <c r="H19" s="64">
        <v>0.96299999999999997</v>
      </c>
      <c r="I19" s="64">
        <v>0.253</v>
      </c>
      <c r="J19" s="64">
        <v>57.6</v>
      </c>
      <c r="K19" s="64">
        <v>11.4</v>
      </c>
      <c r="L19" s="64">
        <v>2.5299999999999998</v>
      </c>
      <c r="M19" s="64">
        <v>9.61</v>
      </c>
      <c r="N19" s="64">
        <v>3.16</v>
      </c>
      <c r="O19" s="64">
        <v>1.03</v>
      </c>
      <c r="P19" s="64">
        <v>60.9</v>
      </c>
      <c r="Q19" s="64">
        <v>2.6</v>
      </c>
      <c r="R19" s="64">
        <v>6.34</v>
      </c>
      <c r="S19" s="64">
        <v>0.83799999999999997</v>
      </c>
      <c r="T19" s="64">
        <v>23</v>
      </c>
      <c r="U19" s="64">
        <v>11</v>
      </c>
      <c r="V19" s="64">
        <v>45</v>
      </c>
      <c r="W19" s="64"/>
      <c r="X19" s="64">
        <v>22</v>
      </c>
    </row>
    <row r="20" spans="1:24" outlineLevel="1" x14ac:dyDescent="0.25">
      <c r="A20" s="198"/>
      <c r="B20" s="60" t="s">
        <v>115</v>
      </c>
      <c r="C20" s="64">
        <v>8</v>
      </c>
      <c r="D20" s="64">
        <v>4</v>
      </c>
      <c r="E20" s="64">
        <v>9.3800000000000008</v>
      </c>
      <c r="F20" s="64">
        <v>7.36</v>
      </c>
      <c r="G20" s="64">
        <v>2.5099999999999998</v>
      </c>
      <c r="H20" s="64">
        <v>1.52</v>
      </c>
      <c r="I20" s="64">
        <v>0.54600000000000004</v>
      </c>
      <c r="J20" s="64">
        <v>59</v>
      </c>
      <c r="K20" s="64">
        <v>10.7</v>
      </c>
      <c r="L20" s="64">
        <v>2.5099999999999998</v>
      </c>
      <c r="M20" s="64">
        <v>28.4</v>
      </c>
      <c r="N20" s="64">
        <v>6.34</v>
      </c>
      <c r="O20" s="64">
        <v>1.74</v>
      </c>
      <c r="P20" s="64">
        <v>72</v>
      </c>
      <c r="Q20" s="64">
        <v>2.77</v>
      </c>
      <c r="R20" s="64">
        <v>15.4</v>
      </c>
      <c r="S20" s="64">
        <v>1.28</v>
      </c>
      <c r="T20" s="64">
        <v>23</v>
      </c>
      <c r="U20" s="64">
        <v>17</v>
      </c>
      <c r="V20" s="64">
        <v>45</v>
      </c>
      <c r="W20" s="64"/>
      <c r="X20" s="64">
        <v>35</v>
      </c>
    </row>
    <row r="21" spans="1:24" outlineLevel="1" x14ac:dyDescent="0.25">
      <c r="A21" s="198"/>
      <c r="B21" s="60" t="s">
        <v>116</v>
      </c>
      <c r="C21" s="64">
        <v>8</v>
      </c>
      <c r="D21" s="64">
        <v>4</v>
      </c>
      <c r="E21" s="64">
        <v>8.7100000000000009</v>
      </c>
      <c r="F21" s="64">
        <v>6.84</v>
      </c>
      <c r="G21" s="64">
        <v>3.51</v>
      </c>
      <c r="H21" s="64">
        <v>1.05</v>
      </c>
      <c r="I21" s="64">
        <v>0.26200000000000001</v>
      </c>
      <c r="J21" s="64">
        <v>89.9</v>
      </c>
      <c r="K21" s="64">
        <v>13.8</v>
      </c>
      <c r="L21" s="64">
        <v>3.21</v>
      </c>
      <c r="M21" s="64">
        <v>15.4</v>
      </c>
      <c r="N21" s="64">
        <v>3.89</v>
      </c>
      <c r="O21" s="64">
        <v>1.33</v>
      </c>
      <c r="P21" s="64">
        <v>95.4</v>
      </c>
      <c r="Q21" s="64">
        <v>3.31</v>
      </c>
      <c r="R21" s="64">
        <v>9.92</v>
      </c>
      <c r="S21" s="64">
        <v>1.07</v>
      </c>
      <c r="T21" s="64">
        <v>25</v>
      </c>
      <c r="U21" s="64">
        <v>13</v>
      </c>
      <c r="V21" s="64">
        <v>55</v>
      </c>
      <c r="W21" s="64"/>
      <c r="X21" s="64">
        <v>30</v>
      </c>
    </row>
    <row r="22" spans="1:24" outlineLevel="1" x14ac:dyDescent="0.25">
      <c r="A22" s="198"/>
      <c r="B22" s="60" t="s">
        <v>254</v>
      </c>
      <c r="C22" s="64">
        <v>8</v>
      </c>
      <c r="D22" s="64">
        <v>4</v>
      </c>
      <c r="E22" s="64">
        <v>11.4</v>
      </c>
      <c r="F22" s="64">
        <v>8.9700000000000006</v>
      </c>
      <c r="G22" s="64">
        <v>3.6</v>
      </c>
      <c r="H22" s="64">
        <v>1.1299999999999999</v>
      </c>
      <c r="I22" s="64">
        <v>0.25800000000000001</v>
      </c>
      <c r="J22" s="64">
        <v>116</v>
      </c>
      <c r="K22" s="64">
        <v>18.2</v>
      </c>
      <c r="L22" s="64">
        <v>3.19</v>
      </c>
      <c r="M22" s="64">
        <v>19.7</v>
      </c>
      <c r="N22" s="64">
        <v>5.08</v>
      </c>
      <c r="O22" s="64">
        <v>1.31</v>
      </c>
      <c r="P22" s="64">
        <v>123</v>
      </c>
      <c r="Q22" s="64">
        <v>3.28</v>
      </c>
      <c r="R22" s="64">
        <v>12.8</v>
      </c>
      <c r="S22" s="64">
        <v>1.06</v>
      </c>
      <c r="T22" s="64">
        <v>25</v>
      </c>
      <c r="U22" s="64">
        <v>13</v>
      </c>
      <c r="V22" s="64">
        <v>55</v>
      </c>
      <c r="W22" s="64"/>
      <c r="X22" s="64">
        <v>30</v>
      </c>
    </row>
    <row r="23" spans="1:24" outlineLevel="1" x14ac:dyDescent="0.25">
      <c r="A23" s="198"/>
      <c r="B23" s="60" t="s">
        <v>126</v>
      </c>
      <c r="C23" s="64">
        <v>10</v>
      </c>
      <c r="D23" s="64">
        <v>5</v>
      </c>
      <c r="E23" s="64">
        <v>11.2</v>
      </c>
      <c r="F23" s="64">
        <v>8.77</v>
      </c>
      <c r="G23" s="64">
        <v>3.23</v>
      </c>
      <c r="H23" s="64">
        <v>1.51</v>
      </c>
      <c r="I23" s="64">
        <v>0.41499999999999998</v>
      </c>
      <c r="J23" s="64">
        <v>113</v>
      </c>
      <c r="K23" s="64">
        <v>16.600000000000001</v>
      </c>
      <c r="L23" s="64">
        <v>3.17</v>
      </c>
      <c r="M23" s="64">
        <v>37.6</v>
      </c>
      <c r="N23" s="64">
        <v>7.53</v>
      </c>
      <c r="O23" s="64">
        <v>1.83</v>
      </c>
      <c r="P23" s="64">
        <v>128</v>
      </c>
      <c r="Q23" s="64">
        <v>3.39</v>
      </c>
      <c r="R23" s="64">
        <v>22</v>
      </c>
      <c r="S23" s="64">
        <v>1.4</v>
      </c>
      <c r="T23" s="64">
        <v>25</v>
      </c>
      <c r="U23" s="64">
        <v>21</v>
      </c>
      <c r="V23" s="64">
        <v>55</v>
      </c>
      <c r="W23" s="64"/>
      <c r="X23" s="64">
        <v>35</v>
      </c>
    </row>
    <row r="24" spans="1:24" outlineLevel="1" x14ac:dyDescent="0.25">
      <c r="A24" s="198"/>
      <c r="B24" s="60" t="s">
        <v>255</v>
      </c>
      <c r="C24" s="64">
        <v>10</v>
      </c>
      <c r="D24" s="64">
        <v>5</v>
      </c>
      <c r="E24" s="64">
        <v>12.7</v>
      </c>
      <c r="F24" s="64">
        <v>9.94</v>
      </c>
      <c r="G24" s="64">
        <v>3.27</v>
      </c>
      <c r="H24" s="64">
        <v>1.55</v>
      </c>
      <c r="I24" s="64">
        <v>0.41299999999999998</v>
      </c>
      <c r="J24" s="64">
        <v>127</v>
      </c>
      <c r="K24" s="64">
        <v>18.899999999999999</v>
      </c>
      <c r="L24" s="64">
        <v>3.16</v>
      </c>
      <c r="M24" s="64">
        <v>42.2</v>
      </c>
      <c r="N24" s="64">
        <v>8.5399999999999991</v>
      </c>
      <c r="O24" s="64">
        <v>1.83</v>
      </c>
      <c r="P24" s="64">
        <v>144</v>
      </c>
      <c r="Q24" s="64">
        <v>3.37</v>
      </c>
      <c r="R24" s="64">
        <v>24.8</v>
      </c>
      <c r="S24" s="64">
        <v>1.4</v>
      </c>
      <c r="T24" s="64">
        <v>25</v>
      </c>
      <c r="U24" s="64"/>
      <c r="V24" s="64">
        <v>55</v>
      </c>
      <c r="W24" s="64"/>
      <c r="X24" s="64">
        <v>35</v>
      </c>
    </row>
    <row r="25" spans="1:24" outlineLevel="1" x14ac:dyDescent="0.25">
      <c r="A25" s="198"/>
      <c r="B25" s="60" t="s">
        <v>256</v>
      </c>
      <c r="C25" s="64">
        <v>10</v>
      </c>
      <c r="D25" s="64">
        <v>5</v>
      </c>
      <c r="E25" s="64">
        <v>15.6</v>
      </c>
      <c r="F25" s="64">
        <v>12.3</v>
      </c>
      <c r="G25" s="64">
        <v>3.36</v>
      </c>
      <c r="H25" s="64">
        <v>1.63</v>
      </c>
      <c r="I25" s="64">
        <v>0.41</v>
      </c>
      <c r="J25" s="64">
        <v>154</v>
      </c>
      <c r="K25" s="64">
        <v>23.2</v>
      </c>
      <c r="L25" s="64">
        <v>3.14</v>
      </c>
      <c r="M25" s="64">
        <v>51</v>
      </c>
      <c r="N25" s="64">
        <v>10.5</v>
      </c>
      <c r="O25" s="64">
        <v>1.81</v>
      </c>
      <c r="P25" s="64">
        <v>175</v>
      </c>
      <c r="Q25" s="64">
        <v>3.35</v>
      </c>
      <c r="R25" s="64">
        <v>30.1</v>
      </c>
      <c r="S25" s="64">
        <v>1.39</v>
      </c>
      <c r="T25" s="64">
        <v>25</v>
      </c>
      <c r="U25" s="64">
        <v>21</v>
      </c>
      <c r="V25" s="64">
        <v>55</v>
      </c>
      <c r="W25" s="64"/>
      <c r="X25" s="64"/>
    </row>
    <row r="26" spans="1:24" outlineLevel="1" x14ac:dyDescent="0.25">
      <c r="A26" s="198"/>
      <c r="B26" s="60" t="s">
        <v>117</v>
      </c>
      <c r="C26" s="64">
        <v>10</v>
      </c>
      <c r="D26" s="64">
        <v>5</v>
      </c>
      <c r="E26" s="64">
        <v>13.5</v>
      </c>
      <c r="F26" s="64">
        <v>10.6</v>
      </c>
      <c r="G26" s="64">
        <v>3.1</v>
      </c>
      <c r="H26" s="64">
        <v>1.87</v>
      </c>
      <c r="I26" s="64">
        <v>0.54700000000000004</v>
      </c>
      <c r="J26" s="64">
        <v>133</v>
      </c>
      <c r="K26" s="64">
        <v>19.3</v>
      </c>
      <c r="L26" s="64">
        <v>3.14</v>
      </c>
      <c r="M26" s="64">
        <v>64.099999999999994</v>
      </c>
      <c r="N26" s="64">
        <v>11.4</v>
      </c>
      <c r="O26" s="64">
        <v>2.1800000000000002</v>
      </c>
      <c r="P26" s="64">
        <v>162</v>
      </c>
      <c r="Q26" s="64">
        <v>3.47</v>
      </c>
      <c r="R26" s="64">
        <v>34.6</v>
      </c>
      <c r="S26" s="64">
        <v>1.6</v>
      </c>
      <c r="T26" s="64">
        <v>25</v>
      </c>
      <c r="U26" s="64">
        <v>23</v>
      </c>
      <c r="V26" s="64">
        <v>55</v>
      </c>
      <c r="W26" s="64"/>
      <c r="X26" s="64">
        <v>40</v>
      </c>
    </row>
    <row r="27" spans="1:24" outlineLevel="1" x14ac:dyDescent="0.25">
      <c r="A27" s="198"/>
      <c r="B27" s="60" t="s">
        <v>257</v>
      </c>
      <c r="C27" s="64">
        <v>10</v>
      </c>
      <c r="D27" s="64">
        <v>5</v>
      </c>
      <c r="E27" s="64">
        <v>16.600000000000001</v>
      </c>
      <c r="F27" s="64">
        <v>13</v>
      </c>
      <c r="G27" s="64">
        <v>3.19</v>
      </c>
      <c r="H27" s="64">
        <v>1.95</v>
      </c>
      <c r="I27" s="64">
        <v>0.54400000000000004</v>
      </c>
      <c r="J27" s="64">
        <v>162</v>
      </c>
      <c r="K27" s="64">
        <v>23.8</v>
      </c>
      <c r="L27" s="64">
        <v>3.12</v>
      </c>
      <c r="M27" s="64">
        <v>77.599999999999994</v>
      </c>
      <c r="N27" s="64">
        <v>14</v>
      </c>
      <c r="O27" s="64">
        <v>2.16</v>
      </c>
      <c r="P27" s="64">
        <v>197</v>
      </c>
      <c r="Q27" s="64">
        <v>3.45</v>
      </c>
      <c r="R27" s="64">
        <v>42.2</v>
      </c>
      <c r="S27" s="64">
        <v>1.59</v>
      </c>
      <c r="T27" s="64">
        <v>25</v>
      </c>
      <c r="U27" s="64"/>
      <c r="V27" s="64">
        <v>55</v>
      </c>
      <c r="W27" s="64"/>
      <c r="X27" s="64">
        <v>40</v>
      </c>
    </row>
    <row r="28" spans="1:24" outlineLevel="1" x14ac:dyDescent="0.25">
      <c r="A28" s="198"/>
      <c r="B28" s="60" t="s">
        <v>258</v>
      </c>
      <c r="C28" s="64">
        <v>10</v>
      </c>
      <c r="D28" s="64">
        <v>5</v>
      </c>
      <c r="E28" s="64">
        <v>19.7</v>
      </c>
      <c r="F28" s="64">
        <v>15.4</v>
      </c>
      <c r="G28" s="64">
        <v>3.27</v>
      </c>
      <c r="H28" s="64">
        <v>2.0299999999999998</v>
      </c>
      <c r="I28" s="64">
        <v>0.54</v>
      </c>
      <c r="J28" s="64">
        <v>189</v>
      </c>
      <c r="K28" s="64">
        <v>28</v>
      </c>
      <c r="L28" s="64">
        <v>3.1</v>
      </c>
      <c r="M28" s="64">
        <v>90.2</v>
      </c>
      <c r="N28" s="64">
        <v>16.5</v>
      </c>
      <c r="O28" s="64">
        <v>2.14</v>
      </c>
      <c r="P28" s="64">
        <v>230</v>
      </c>
      <c r="Q28" s="64">
        <v>3.42</v>
      </c>
      <c r="R28" s="64">
        <v>49.5</v>
      </c>
      <c r="S28" s="64">
        <v>1.59</v>
      </c>
      <c r="T28" s="64">
        <v>25</v>
      </c>
      <c r="U28" s="64"/>
      <c r="V28" s="64"/>
      <c r="W28" s="64"/>
      <c r="X28" s="64"/>
    </row>
    <row r="29" spans="1:24" outlineLevel="1" x14ac:dyDescent="0.25">
      <c r="A29" s="198"/>
      <c r="B29" s="60" t="s">
        <v>118</v>
      </c>
      <c r="C29" s="64">
        <v>11</v>
      </c>
      <c r="D29" s="64">
        <v>5.5</v>
      </c>
      <c r="E29" s="64">
        <v>15.5</v>
      </c>
      <c r="F29" s="64">
        <v>12.2</v>
      </c>
      <c r="G29" s="64">
        <v>3.83</v>
      </c>
      <c r="H29" s="64">
        <v>1.87</v>
      </c>
      <c r="I29" s="64">
        <v>0.437</v>
      </c>
      <c r="J29" s="64">
        <v>226</v>
      </c>
      <c r="K29" s="64">
        <v>27.6</v>
      </c>
      <c r="L29" s="64">
        <v>3.82</v>
      </c>
      <c r="M29" s="64">
        <v>80.8</v>
      </c>
      <c r="N29" s="64">
        <v>13.2</v>
      </c>
      <c r="O29" s="64">
        <v>2.2799999999999998</v>
      </c>
      <c r="P29" s="64">
        <v>260</v>
      </c>
      <c r="Q29" s="64">
        <v>4.0999999999999996</v>
      </c>
      <c r="R29" s="64">
        <v>46.6</v>
      </c>
      <c r="S29" s="64">
        <v>1.74</v>
      </c>
      <c r="T29" s="64">
        <v>25</v>
      </c>
      <c r="U29" s="64">
        <v>23</v>
      </c>
      <c r="V29" s="64">
        <v>50</v>
      </c>
      <c r="W29" s="64">
        <v>80</v>
      </c>
      <c r="X29" s="64">
        <v>45</v>
      </c>
    </row>
    <row r="30" spans="1:24" outlineLevel="1" x14ac:dyDescent="0.25">
      <c r="A30" s="198"/>
      <c r="B30" s="60" t="s">
        <v>259</v>
      </c>
      <c r="C30" s="64">
        <v>11</v>
      </c>
      <c r="D30" s="64">
        <v>5.5</v>
      </c>
      <c r="E30" s="64">
        <v>19.100000000000001</v>
      </c>
      <c r="F30" s="64">
        <v>15</v>
      </c>
      <c r="G30" s="64">
        <v>3.92</v>
      </c>
      <c r="H30" s="64">
        <v>1.95</v>
      </c>
      <c r="I30" s="64">
        <v>0.435</v>
      </c>
      <c r="J30" s="64">
        <v>276</v>
      </c>
      <c r="K30" s="64">
        <v>34.1</v>
      </c>
      <c r="L30" s="64">
        <v>3.8</v>
      </c>
      <c r="M30" s="64">
        <v>98.1</v>
      </c>
      <c r="N30" s="64">
        <v>16.2</v>
      </c>
      <c r="O30" s="64">
        <v>2.2599999999999998</v>
      </c>
      <c r="P30" s="64">
        <v>317</v>
      </c>
      <c r="Q30" s="64">
        <v>4.07</v>
      </c>
      <c r="R30" s="64">
        <v>56.8</v>
      </c>
      <c r="S30" s="64">
        <v>1.72</v>
      </c>
      <c r="T30" s="64">
        <v>25</v>
      </c>
      <c r="U30" s="64">
        <v>23</v>
      </c>
      <c r="V30" s="64">
        <v>50</v>
      </c>
      <c r="W30" s="64">
        <v>80</v>
      </c>
      <c r="X30" s="64">
        <v>45</v>
      </c>
    </row>
    <row r="31" spans="1:24" outlineLevel="1" x14ac:dyDescent="0.25">
      <c r="A31" s="198"/>
      <c r="B31" s="60" t="s">
        <v>260</v>
      </c>
      <c r="C31" s="64">
        <v>11</v>
      </c>
      <c r="D31" s="64">
        <v>5.5</v>
      </c>
      <c r="E31" s="64">
        <v>22.7</v>
      </c>
      <c r="F31" s="64">
        <v>17.8</v>
      </c>
      <c r="G31" s="64">
        <v>4</v>
      </c>
      <c r="H31" s="64">
        <v>2.0299999999999998</v>
      </c>
      <c r="I31" s="64">
        <v>0.43099999999999999</v>
      </c>
      <c r="J31" s="64">
        <v>32</v>
      </c>
      <c r="K31" s="64">
        <v>40.4</v>
      </c>
      <c r="L31" s="64">
        <v>3.77</v>
      </c>
      <c r="M31" s="64">
        <v>114</v>
      </c>
      <c r="N31" s="64">
        <v>19.100000000000001</v>
      </c>
      <c r="O31" s="64">
        <v>2.2400000000000002</v>
      </c>
      <c r="P31" s="64">
        <v>371</v>
      </c>
      <c r="Q31" s="64">
        <v>4.04</v>
      </c>
      <c r="R31" s="64">
        <v>66.7</v>
      </c>
      <c r="S31" s="64">
        <v>1.71</v>
      </c>
      <c r="T31" s="64">
        <v>25</v>
      </c>
      <c r="U31" s="64">
        <v>23</v>
      </c>
      <c r="V31" s="64">
        <v>50</v>
      </c>
      <c r="W31" s="64">
        <v>80</v>
      </c>
      <c r="X31" s="64">
        <v>45</v>
      </c>
    </row>
    <row r="32" spans="1:24" outlineLevel="1" x14ac:dyDescent="0.25">
      <c r="A32" s="198"/>
      <c r="B32" s="60" t="s">
        <v>119</v>
      </c>
      <c r="C32" s="64">
        <v>11</v>
      </c>
      <c r="D32" s="64">
        <v>5.5</v>
      </c>
      <c r="E32" s="64">
        <v>15.5</v>
      </c>
      <c r="F32" s="64">
        <v>12.2</v>
      </c>
      <c r="G32" s="64">
        <v>4.1399999999999997</v>
      </c>
      <c r="H32" s="64">
        <v>1.68</v>
      </c>
      <c r="I32" s="64">
        <v>0.36</v>
      </c>
      <c r="J32" s="64">
        <v>247</v>
      </c>
      <c r="K32" s="64">
        <v>29.6</v>
      </c>
      <c r="L32" s="64">
        <v>4</v>
      </c>
      <c r="M32" s="64">
        <v>67.599999999999994</v>
      </c>
      <c r="N32" s="64">
        <v>11.6</v>
      </c>
      <c r="O32" s="64">
        <v>2.09</v>
      </c>
      <c r="P32" s="64">
        <v>274</v>
      </c>
      <c r="Q32" s="64">
        <v>4.21</v>
      </c>
      <c r="R32" s="64">
        <v>40.9</v>
      </c>
      <c r="S32" s="64">
        <v>1.63</v>
      </c>
      <c r="T32" s="64">
        <v>25</v>
      </c>
      <c r="U32" s="64"/>
      <c r="V32" s="64">
        <v>50</v>
      </c>
      <c r="W32" s="64"/>
      <c r="X32" s="64"/>
    </row>
    <row r="33" spans="1:24" outlineLevel="1" x14ac:dyDescent="0.25">
      <c r="A33" s="198"/>
      <c r="B33" s="60" t="s">
        <v>261</v>
      </c>
      <c r="C33" s="64">
        <v>11</v>
      </c>
      <c r="D33" s="64">
        <v>5.5</v>
      </c>
      <c r="E33" s="64">
        <v>19.100000000000001</v>
      </c>
      <c r="F33" s="64">
        <v>15</v>
      </c>
      <c r="G33" s="64">
        <v>4.2300000000000004</v>
      </c>
      <c r="H33" s="64">
        <v>1.76</v>
      </c>
      <c r="I33" s="64">
        <v>0.35699999999999998</v>
      </c>
      <c r="J33" s="64">
        <v>302</v>
      </c>
      <c r="K33" s="64">
        <v>36.5</v>
      </c>
      <c r="L33" s="64">
        <v>3.97</v>
      </c>
      <c r="M33" s="64">
        <v>82.1</v>
      </c>
      <c r="N33" s="64">
        <v>14.3</v>
      </c>
      <c r="O33" s="64">
        <v>2.0699999999999998</v>
      </c>
      <c r="P33" s="64">
        <v>334</v>
      </c>
      <c r="Q33" s="64">
        <v>4.18</v>
      </c>
      <c r="R33" s="64">
        <v>49.9</v>
      </c>
      <c r="S33" s="64">
        <v>1.61</v>
      </c>
      <c r="T33" s="64">
        <v>25</v>
      </c>
      <c r="U33" s="64"/>
      <c r="V33" s="64">
        <v>50</v>
      </c>
      <c r="W33" s="64"/>
      <c r="X33" s="64"/>
    </row>
    <row r="34" spans="1:24" outlineLevel="1" x14ac:dyDescent="0.25">
      <c r="A34" s="198"/>
      <c r="B34" s="60" t="s">
        <v>262</v>
      </c>
      <c r="C34" s="64">
        <v>11</v>
      </c>
      <c r="D34" s="64">
        <v>5.5</v>
      </c>
      <c r="E34" s="64">
        <v>27.7</v>
      </c>
      <c r="F34" s="64">
        <v>17.8</v>
      </c>
      <c r="G34" s="64">
        <v>4.3099999999999996</v>
      </c>
      <c r="H34" s="64">
        <v>1.84</v>
      </c>
      <c r="I34" s="64">
        <v>0.35399999999999998</v>
      </c>
      <c r="J34" s="64">
        <v>354</v>
      </c>
      <c r="K34" s="64">
        <v>43.2</v>
      </c>
      <c r="L34" s="64">
        <v>3.95</v>
      </c>
      <c r="M34" s="64">
        <v>95.5</v>
      </c>
      <c r="N34" s="64">
        <v>16.899999999999999</v>
      </c>
      <c r="O34" s="64">
        <v>2.0499999999999998</v>
      </c>
      <c r="P34" s="64">
        <v>391</v>
      </c>
      <c r="Q34" s="64">
        <v>4.1500000000000004</v>
      </c>
      <c r="R34" s="64">
        <v>58.5</v>
      </c>
      <c r="S34" s="64">
        <v>1.61</v>
      </c>
      <c r="T34" s="64">
        <v>25</v>
      </c>
      <c r="U34" s="64"/>
      <c r="V34" s="64">
        <v>50</v>
      </c>
      <c r="W34" s="64"/>
      <c r="X34" s="64"/>
    </row>
    <row r="35" spans="1:24" outlineLevel="1" x14ac:dyDescent="0.25">
      <c r="A35" s="198"/>
      <c r="B35" s="60" t="s">
        <v>120</v>
      </c>
      <c r="C35" s="64">
        <v>11</v>
      </c>
      <c r="D35" s="64">
        <v>5.5</v>
      </c>
      <c r="E35" s="64">
        <v>15.5</v>
      </c>
      <c r="F35" s="64">
        <v>12.2</v>
      </c>
      <c r="G35" s="64">
        <v>4.78</v>
      </c>
      <c r="H35" s="64">
        <v>1.34</v>
      </c>
      <c r="I35" s="64">
        <v>0.245</v>
      </c>
      <c r="J35" s="64">
        <v>291</v>
      </c>
      <c r="K35" s="64">
        <v>33.4</v>
      </c>
      <c r="L35" s="64">
        <v>4.34</v>
      </c>
      <c r="M35" s="64">
        <v>45.2</v>
      </c>
      <c r="N35" s="64">
        <v>8.75</v>
      </c>
      <c r="O35" s="64">
        <v>1.71</v>
      </c>
      <c r="P35" s="64">
        <v>307</v>
      </c>
      <c r="Q35" s="64">
        <v>4.45</v>
      </c>
      <c r="R35" s="64">
        <v>29.4</v>
      </c>
      <c r="S35" s="64">
        <v>1.38</v>
      </c>
      <c r="T35" s="64"/>
      <c r="U35" s="64"/>
      <c r="V35" s="64"/>
      <c r="W35" s="64"/>
      <c r="X35" s="64"/>
    </row>
    <row r="36" spans="1:24" outlineLevel="1" x14ac:dyDescent="0.25">
      <c r="A36" s="198"/>
      <c r="B36" s="60" t="s">
        <v>263</v>
      </c>
      <c r="C36" s="64">
        <v>11</v>
      </c>
      <c r="D36" s="64">
        <v>5.5</v>
      </c>
      <c r="E36" s="64">
        <v>19.100000000000001</v>
      </c>
      <c r="F36" s="64">
        <v>15</v>
      </c>
      <c r="G36" s="64">
        <v>4.88</v>
      </c>
      <c r="H36" s="64">
        <v>1.42</v>
      </c>
      <c r="I36" s="64">
        <v>0.24299999999999999</v>
      </c>
      <c r="J36" s="64">
        <v>356</v>
      </c>
      <c r="K36" s="64">
        <v>41.3</v>
      </c>
      <c r="L36" s="64">
        <v>4.3099999999999996</v>
      </c>
      <c r="M36" s="64">
        <v>54.7</v>
      </c>
      <c r="N36" s="64">
        <v>10.8</v>
      </c>
      <c r="O36" s="64">
        <v>1.69</v>
      </c>
      <c r="P36" s="64">
        <v>375</v>
      </c>
      <c r="Q36" s="64">
        <v>4.43</v>
      </c>
      <c r="R36" s="64">
        <v>35.9</v>
      </c>
      <c r="S36" s="64">
        <v>1.37</v>
      </c>
      <c r="T36" s="64"/>
      <c r="U36" s="64"/>
      <c r="V36" s="64"/>
      <c r="W36" s="64"/>
      <c r="X36" s="64"/>
    </row>
    <row r="37" spans="1:24" outlineLevel="1" x14ac:dyDescent="0.25">
      <c r="A37" s="198"/>
      <c r="B37" s="60" t="s">
        <v>121</v>
      </c>
      <c r="C37" s="64">
        <v>12</v>
      </c>
      <c r="D37" s="64">
        <v>6</v>
      </c>
      <c r="E37" s="64">
        <v>19.600000000000001</v>
      </c>
      <c r="F37" s="64">
        <v>15.4</v>
      </c>
      <c r="G37" s="64">
        <v>5.26</v>
      </c>
      <c r="H37" s="64">
        <v>1.57</v>
      </c>
      <c r="I37" s="64">
        <v>0.26100000000000001</v>
      </c>
      <c r="J37" s="64">
        <v>455</v>
      </c>
      <c r="K37" s="64">
        <v>46.7</v>
      </c>
      <c r="L37" s="64">
        <v>4.82</v>
      </c>
      <c r="M37" s="64">
        <v>77.900000000000006</v>
      </c>
      <c r="N37" s="64">
        <v>13.1</v>
      </c>
      <c r="O37" s="64">
        <v>1.99</v>
      </c>
      <c r="P37" s="64">
        <v>483</v>
      </c>
      <c r="Q37" s="64">
        <v>4.96</v>
      </c>
      <c r="R37" s="64">
        <v>50.2</v>
      </c>
      <c r="S37" s="64">
        <v>1.6</v>
      </c>
      <c r="T37" s="64">
        <v>28</v>
      </c>
      <c r="U37" s="64">
        <v>23</v>
      </c>
      <c r="V37" s="64">
        <v>60</v>
      </c>
      <c r="W37" s="64">
        <v>105</v>
      </c>
      <c r="X37" s="64">
        <v>40</v>
      </c>
    </row>
    <row r="38" spans="1:24" outlineLevel="1" x14ac:dyDescent="0.25">
      <c r="A38" s="198"/>
      <c r="B38" s="60" t="s">
        <v>264</v>
      </c>
      <c r="C38" s="64">
        <v>12</v>
      </c>
      <c r="D38" s="64">
        <v>6</v>
      </c>
      <c r="E38" s="64">
        <v>21.7</v>
      </c>
      <c r="F38" s="64">
        <v>17</v>
      </c>
      <c r="G38" s="64">
        <v>5.31</v>
      </c>
      <c r="H38" s="64">
        <v>1.61</v>
      </c>
      <c r="I38" s="64">
        <v>0.26100000000000001</v>
      </c>
      <c r="J38" s="64">
        <v>501</v>
      </c>
      <c r="K38" s="64">
        <v>51.6</v>
      </c>
      <c r="L38" s="64">
        <v>4.8099999999999996</v>
      </c>
      <c r="M38" s="64">
        <v>85.6</v>
      </c>
      <c r="N38" s="64">
        <v>14.5</v>
      </c>
      <c r="O38" s="64">
        <v>1.99</v>
      </c>
      <c r="P38" s="64">
        <v>531</v>
      </c>
      <c r="Q38" s="64">
        <v>4.95</v>
      </c>
      <c r="R38" s="64">
        <v>55.1</v>
      </c>
      <c r="S38" s="64">
        <v>1.6</v>
      </c>
      <c r="T38" s="64">
        <v>28</v>
      </c>
      <c r="U38" s="64"/>
      <c r="V38" s="64">
        <v>60</v>
      </c>
      <c r="W38" s="64">
        <v>105</v>
      </c>
      <c r="X38" s="64">
        <v>40</v>
      </c>
    </row>
    <row r="39" spans="1:24" outlineLevel="1" x14ac:dyDescent="0.25">
      <c r="A39" s="198"/>
      <c r="B39" s="60" t="s">
        <v>265</v>
      </c>
      <c r="C39" s="64">
        <v>12</v>
      </c>
      <c r="D39" s="64">
        <v>6</v>
      </c>
      <c r="E39" s="64">
        <v>25.7</v>
      </c>
      <c r="F39" s="64">
        <v>20.2</v>
      </c>
      <c r="G39" s="64">
        <v>5.4</v>
      </c>
      <c r="H39" s="64">
        <v>1.69</v>
      </c>
      <c r="I39" s="64">
        <v>0.25800000000000001</v>
      </c>
      <c r="J39" s="64">
        <v>588</v>
      </c>
      <c r="K39" s="64">
        <v>61.3</v>
      </c>
      <c r="L39" s="64">
        <v>4.78</v>
      </c>
      <c r="M39" s="64">
        <v>99.6</v>
      </c>
      <c r="N39" s="64">
        <v>17.100000000000001</v>
      </c>
      <c r="O39" s="64">
        <v>1.97</v>
      </c>
      <c r="P39" s="64">
        <v>623</v>
      </c>
      <c r="Q39" s="64">
        <v>4.92</v>
      </c>
      <c r="R39" s="64">
        <v>64.7</v>
      </c>
      <c r="S39" s="64">
        <v>1.59</v>
      </c>
      <c r="T39" s="64">
        <v>28</v>
      </c>
      <c r="U39" s="64"/>
      <c r="V39" s="64"/>
      <c r="W39" s="64"/>
      <c r="X39" s="64"/>
    </row>
    <row r="40" spans="1:24" outlineLevel="1" x14ac:dyDescent="0.25">
      <c r="A40" s="198"/>
      <c r="B40" s="60" t="s">
        <v>266</v>
      </c>
      <c r="C40" s="64">
        <v>12</v>
      </c>
      <c r="D40" s="64">
        <v>6</v>
      </c>
      <c r="E40" s="64">
        <v>31.7</v>
      </c>
      <c r="F40" s="64">
        <v>24.8</v>
      </c>
      <c r="G40" s="64">
        <v>5.52</v>
      </c>
      <c r="H40" s="64">
        <v>1.81</v>
      </c>
      <c r="I40" s="64">
        <v>0.253</v>
      </c>
      <c r="J40" s="64">
        <v>713</v>
      </c>
      <c r="K40" s="64">
        <v>75.2</v>
      </c>
      <c r="L40" s="64">
        <v>4.75</v>
      </c>
      <c r="M40" s="64">
        <v>119</v>
      </c>
      <c r="N40" s="64">
        <v>21</v>
      </c>
      <c r="O40" s="64">
        <v>1.94</v>
      </c>
      <c r="P40" s="64">
        <v>753</v>
      </c>
      <c r="Q40" s="64">
        <v>4.88</v>
      </c>
      <c r="R40" s="64">
        <v>78.599999999999994</v>
      </c>
      <c r="S40" s="64">
        <v>1.58</v>
      </c>
      <c r="T40" s="64">
        <v>28</v>
      </c>
      <c r="U40" s="64"/>
      <c r="V40" s="64"/>
      <c r="W40" s="64"/>
      <c r="X40" s="64"/>
    </row>
    <row r="41" spans="1:24" outlineLevel="1" x14ac:dyDescent="0.25">
      <c r="A41" s="198"/>
      <c r="B41" s="60" t="s">
        <v>122</v>
      </c>
      <c r="C41" s="64">
        <v>12</v>
      </c>
      <c r="D41" s="64">
        <v>6</v>
      </c>
      <c r="E41" s="64">
        <v>23.2</v>
      </c>
      <c r="F41" s="64">
        <v>18.2</v>
      </c>
      <c r="G41" s="64">
        <v>5</v>
      </c>
      <c r="H41" s="64">
        <v>2.04</v>
      </c>
      <c r="I41" s="64">
        <v>0.36</v>
      </c>
      <c r="J41" s="64">
        <v>533</v>
      </c>
      <c r="K41" s="64">
        <v>53.3</v>
      </c>
      <c r="L41" s="64">
        <v>4.8</v>
      </c>
      <c r="M41" s="64">
        <v>146</v>
      </c>
      <c r="N41" s="64">
        <v>21</v>
      </c>
      <c r="O41" s="64">
        <v>2.5099999999999998</v>
      </c>
      <c r="P41" s="64">
        <v>591</v>
      </c>
      <c r="Q41" s="64">
        <v>5.05</v>
      </c>
      <c r="R41" s="64">
        <v>88.3</v>
      </c>
      <c r="S41" s="64">
        <v>1.95</v>
      </c>
      <c r="T41" s="64">
        <v>28</v>
      </c>
      <c r="U41" s="64">
        <v>25</v>
      </c>
      <c r="V41" s="64">
        <v>60</v>
      </c>
      <c r="W41" s="64">
        <v>105</v>
      </c>
      <c r="X41" s="64">
        <v>50</v>
      </c>
    </row>
    <row r="42" spans="1:24" outlineLevel="1" x14ac:dyDescent="0.25">
      <c r="A42" s="198"/>
      <c r="B42" s="60" t="s">
        <v>267</v>
      </c>
      <c r="C42" s="64">
        <v>12</v>
      </c>
      <c r="D42" s="64">
        <v>6</v>
      </c>
      <c r="E42" s="64">
        <v>27.5</v>
      </c>
      <c r="F42" s="64">
        <v>21.6</v>
      </c>
      <c r="G42" s="64">
        <v>5.08</v>
      </c>
      <c r="H42" s="64">
        <v>2.12</v>
      </c>
      <c r="I42" s="64">
        <v>0.35799999999999998</v>
      </c>
      <c r="J42" s="64">
        <v>627</v>
      </c>
      <c r="K42" s="64">
        <v>63.3</v>
      </c>
      <c r="L42" s="64">
        <v>4.7699999999999996</v>
      </c>
      <c r="M42" s="64">
        <v>171</v>
      </c>
      <c r="N42" s="64">
        <v>24.8</v>
      </c>
      <c r="O42" s="64">
        <v>2.4900000000000002</v>
      </c>
      <c r="P42" s="64">
        <v>694</v>
      </c>
      <c r="Q42" s="64">
        <v>5.0199999999999996</v>
      </c>
      <c r="R42" s="64">
        <v>104</v>
      </c>
      <c r="S42" s="64">
        <v>1.94</v>
      </c>
      <c r="T42" s="64">
        <v>28</v>
      </c>
      <c r="U42" s="64">
        <v>25</v>
      </c>
      <c r="V42" s="64">
        <v>60</v>
      </c>
      <c r="W42" s="64">
        <v>105</v>
      </c>
      <c r="X42" s="64">
        <v>50</v>
      </c>
    </row>
    <row r="43" spans="1:24" outlineLevel="1" x14ac:dyDescent="0.25">
      <c r="A43" s="198"/>
      <c r="B43" s="60" t="s">
        <v>268</v>
      </c>
      <c r="C43" s="64">
        <v>12</v>
      </c>
      <c r="D43" s="64">
        <v>6</v>
      </c>
      <c r="E43" s="64">
        <v>33.9</v>
      </c>
      <c r="F43" s="64">
        <v>26.6</v>
      </c>
      <c r="G43" s="64">
        <v>5.21</v>
      </c>
      <c r="H43" s="64">
        <v>2.23</v>
      </c>
      <c r="I43" s="64">
        <v>0.35399999999999998</v>
      </c>
      <c r="J43" s="64">
        <v>761</v>
      </c>
      <c r="K43" s="64">
        <v>77.7</v>
      </c>
      <c r="L43" s="64">
        <v>4.74</v>
      </c>
      <c r="M43" s="64">
        <v>205</v>
      </c>
      <c r="N43" s="64">
        <v>30.4</v>
      </c>
      <c r="O43" s="64">
        <v>2.46</v>
      </c>
      <c r="P43" s="64">
        <v>841</v>
      </c>
      <c r="Q43" s="64">
        <v>4.9800000000000004</v>
      </c>
      <c r="R43" s="64">
        <v>126</v>
      </c>
      <c r="S43" s="64">
        <v>1.93</v>
      </c>
      <c r="T43" s="64">
        <v>28</v>
      </c>
      <c r="U43" s="64">
        <v>25</v>
      </c>
      <c r="V43" s="64">
        <v>60</v>
      </c>
      <c r="W43" s="64"/>
      <c r="X43" s="64"/>
    </row>
    <row r="44" spans="1:24" outlineLevel="1" x14ac:dyDescent="0.25">
      <c r="A44" s="198"/>
      <c r="B44" s="60" t="s">
        <v>123</v>
      </c>
      <c r="C44" s="64">
        <v>12</v>
      </c>
      <c r="D44" s="64">
        <v>6</v>
      </c>
      <c r="E44" s="64">
        <v>24.2</v>
      </c>
      <c r="F44" s="64">
        <v>19</v>
      </c>
      <c r="G44" s="64">
        <v>4.8099999999999996</v>
      </c>
      <c r="H44" s="64">
        <v>2.34</v>
      </c>
      <c r="I44" s="64">
        <v>0.438</v>
      </c>
      <c r="J44" s="64">
        <v>553</v>
      </c>
      <c r="K44" s="64">
        <v>54.2</v>
      </c>
      <c r="L44" s="64">
        <v>4.79</v>
      </c>
      <c r="M44" s="64">
        <v>199</v>
      </c>
      <c r="N44" s="64">
        <v>25.9</v>
      </c>
      <c r="O44" s="64">
        <v>2.87</v>
      </c>
      <c r="P44" s="64">
        <v>637</v>
      </c>
      <c r="Q44" s="64">
        <v>5.13</v>
      </c>
      <c r="R44" s="64">
        <v>114</v>
      </c>
      <c r="S44" s="64">
        <v>2.17</v>
      </c>
      <c r="T44" s="64">
        <v>28</v>
      </c>
      <c r="U44" s="64">
        <v>25</v>
      </c>
      <c r="V44" s="64">
        <v>60</v>
      </c>
      <c r="W44" s="64">
        <v>105</v>
      </c>
      <c r="X44" s="64">
        <v>55</v>
      </c>
    </row>
    <row r="45" spans="1:24" outlineLevel="1" x14ac:dyDescent="0.25">
      <c r="A45" s="198"/>
      <c r="B45" s="60" t="s">
        <v>269</v>
      </c>
      <c r="C45" s="64">
        <v>12</v>
      </c>
      <c r="D45" s="64">
        <v>6</v>
      </c>
      <c r="E45" s="64">
        <v>28.7</v>
      </c>
      <c r="F45" s="64">
        <v>22.5</v>
      </c>
      <c r="G45" s="64">
        <v>4.8899999999999997</v>
      </c>
      <c r="H45" s="64">
        <v>2.42</v>
      </c>
      <c r="I45" s="64">
        <v>0.436</v>
      </c>
      <c r="J45" s="64">
        <v>651</v>
      </c>
      <c r="K45" s="64">
        <v>64.400000000000006</v>
      </c>
      <c r="L45" s="64">
        <v>4.76</v>
      </c>
      <c r="M45" s="64">
        <v>233</v>
      </c>
      <c r="N45" s="64">
        <v>30.7</v>
      </c>
      <c r="O45" s="64">
        <v>2.85</v>
      </c>
      <c r="P45" s="64">
        <v>749</v>
      </c>
      <c r="Q45" s="64">
        <v>5.1100000000000003</v>
      </c>
      <c r="R45" s="64">
        <v>134</v>
      </c>
      <c r="S45" s="64">
        <v>2.16</v>
      </c>
      <c r="T45" s="64">
        <v>28</v>
      </c>
      <c r="U45" s="64">
        <v>25</v>
      </c>
      <c r="V45" s="64">
        <v>60</v>
      </c>
      <c r="W45" s="64">
        <v>105</v>
      </c>
      <c r="X45" s="64">
        <v>55</v>
      </c>
    </row>
    <row r="46" spans="1:24" outlineLevel="1" x14ac:dyDescent="0.25">
      <c r="A46" s="198"/>
      <c r="B46" s="60" t="s">
        <v>124</v>
      </c>
      <c r="C46" s="64">
        <v>15</v>
      </c>
      <c r="D46" s="64">
        <v>7.5</v>
      </c>
      <c r="E46" s="64">
        <v>29.2</v>
      </c>
      <c r="F46" s="64">
        <v>23</v>
      </c>
      <c r="G46" s="64">
        <v>6.93</v>
      </c>
      <c r="H46" s="64">
        <v>2.0099999999999998</v>
      </c>
      <c r="I46" s="64">
        <v>0.26300000000000001</v>
      </c>
      <c r="J46" s="64">
        <v>1220</v>
      </c>
      <c r="K46" s="64">
        <v>93.2</v>
      </c>
      <c r="L46" s="64">
        <v>6.46</v>
      </c>
      <c r="M46" s="64">
        <v>210</v>
      </c>
      <c r="N46" s="64">
        <v>26.3</v>
      </c>
      <c r="O46" s="64">
        <v>2.68</v>
      </c>
      <c r="P46" s="64">
        <v>1290</v>
      </c>
      <c r="Q46" s="64">
        <v>6.65</v>
      </c>
      <c r="R46" s="64">
        <v>135</v>
      </c>
      <c r="S46" s="64">
        <v>2.15</v>
      </c>
      <c r="T46" s="64">
        <v>28</v>
      </c>
      <c r="U46" s="64">
        <v>25</v>
      </c>
      <c r="V46" s="64">
        <v>65</v>
      </c>
      <c r="W46" s="64">
        <v>150</v>
      </c>
      <c r="X46" s="64">
        <v>55</v>
      </c>
    </row>
    <row r="47" spans="1:24" outlineLevel="1" x14ac:dyDescent="0.25">
      <c r="A47" s="198"/>
      <c r="B47" s="60" t="s">
        <v>270</v>
      </c>
      <c r="C47" s="64">
        <v>15</v>
      </c>
      <c r="D47" s="64">
        <v>7.5</v>
      </c>
      <c r="E47" s="64">
        <v>34.799999999999997</v>
      </c>
      <c r="F47" s="64">
        <v>27.3</v>
      </c>
      <c r="G47" s="64">
        <v>7.03</v>
      </c>
      <c r="H47" s="64">
        <v>2.1</v>
      </c>
      <c r="I47" s="64">
        <v>0.26200000000000001</v>
      </c>
      <c r="J47" s="64">
        <v>1440</v>
      </c>
      <c r="K47" s="64">
        <v>111</v>
      </c>
      <c r="L47" s="64">
        <v>6.43</v>
      </c>
      <c r="M47" s="64">
        <v>247</v>
      </c>
      <c r="N47" s="64">
        <v>31.3</v>
      </c>
      <c r="O47" s="64">
        <v>2.67</v>
      </c>
      <c r="P47" s="64">
        <v>1530</v>
      </c>
      <c r="Q47" s="64">
        <v>6.63</v>
      </c>
      <c r="R47" s="64">
        <v>159</v>
      </c>
      <c r="S47" s="64">
        <v>2.14</v>
      </c>
      <c r="T47" s="64">
        <v>28</v>
      </c>
      <c r="U47" s="64">
        <v>25</v>
      </c>
      <c r="V47" s="64">
        <v>65</v>
      </c>
      <c r="W47" s="64">
        <v>150</v>
      </c>
      <c r="X47" s="64">
        <v>55</v>
      </c>
    </row>
    <row r="48" spans="1:24" outlineLevel="1" x14ac:dyDescent="0.25">
      <c r="A48" s="198"/>
      <c r="B48" s="60" t="s">
        <v>271</v>
      </c>
      <c r="C48" s="64">
        <v>15</v>
      </c>
      <c r="D48" s="64">
        <v>7.5</v>
      </c>
      <c r="E48" s="64">
        <v>43</v>
      </c>
      <c r="F48" s="64">
        <v>33.75</v>
      </c>
      <c r="G48" s="64">
        <v>7.16</v>
      </c>
      <c r="H48" s="64">
        <v>2.2200000000000002</v>
      </c>
      <c r="I48" s="64">
        <v>0.26</v>
      </c>
      <c r="J48" s="64">
        <v>1758</v>
      </c>
      <c r="K48" s="64">
        <v>137</v>
      </c>
      <c r="L48" s="64">
        <v>6.4</v>
      </c>
      <c r="M48" s="64">
        <v>299</v>
      </c>
      <c r="N48" s="64">
        <v>38.5</v>
      </c>
      <c r="O48" s="64">
        <v>2.64</v>
      </c>
      <c r="P48" s="64">
        <v>1864</v>
      </c>
      <c r="Q48" s="64">
        <v>6.59</v>
      </c>
      <c r="R48" s="64">
        <v>193</v>
      </c>
      <c r="S48" s="64">
        <v>2.12</v>
      </c>
      <c r="T48" s="64">
        <v>28</v>
      </c>
      <c r="U48" s="64">
        <v>25</v>
      </c>
      <c r="V48" s="64">
        <v>65</v>
      </c>
      <c r="W48" s="64">
        <v>150</v>
      </c>
      <c r="X48" s="64">
        <v>55</v>
      </c>
    </row>
    <row r="49" spans="1:24" outlineLevel="1" x14ac:dyDescent="0.25">
      <c r="A49" s="198"/>
      <c r="B49" s="60" t="s">
        <v>125</v>
      </c>
      <c r="C49" s="64">
        <v>15</v>
      </c>
      <c r="D49" s="64">
        <v>7.5</v>
      </c>
      <c r="E49" s="64">
        <v>40.799999999999997</v>
      </c>
      <c r="F49" s="64">
        <v>32</v>
      </c>
      <c r="G49" s="64">
        <v>6.08</v>
      </c>
      <c r="H49" s="64">
        <v>3.61</v>
      </c>
      <c r="I49" s="64">
        <v>0.55200000000000005</v>
      </c>
      <c r="J49" s="64">
        <v>1650</v>
      </c>
      <c r="K49" s="64">
        <v>119</v>
      </c>
      <c r="L49" s="64">
        <v>6.36</v>
      </c>
      <c r="M49" s="64">
        <v>803</v>
      </c>
      <c r="N49" s="64">
        <v>70.5</v>
      </c>
      <c r="O49" s="64">
        <v>4.4400000000000004</v>
      </c>
      <c r="P49" s="64">
        <v>2030</v>
      </c>
      <c r="Q49" s="64">
        <v>7.04</v>
      </c>
      <c r="R49" s="64">
        <v>430</v>
      </c>
      <c r="S49" s="64">
        <v>3.25</v>
      </c>
      <c r="T49" s="64"/>
      <c r="U49" s="64"/>
      <c r="V49" s="64"/>
      <c r="W49" s="64"/>
      <c r="X49" s="64"/>
    </row>
    <row r="50" spans="1:24" outlineLevel="1" x14ac:dyDescent="0.25">
      <c r="A50" s="198"/>
      <c r="B50" s="60" t="s">
        <v>272</v>
      </c>
      <c r="C50" s="64">
        <v>15</v>
      </c>
      <c r="D50" s="64">
        <v>7.5</v>
      </c>
      <c r="E50" s="64">
        <v>50.5</v>
      </c>
      <c r="F50" s="64">
        <v>39.6</v>
      </c>
      <c r="G50" s="64">
        <v>6.21</v>
      </c>
      <c r="H50" s="64">
        <v>3.73</v>
      </c>
      <c r="I50" s="64">
        <v>0.55100000000000005</v>
      </c>
      <c r="J50" s="64">
        <v>2022</v>
      </c>
      <c r="K50" s="64">
        <v>147</v>
      </c>
      <c r="L50" s="64">
        <v>6.33</v>
      </c>
      <c r="M50" s="64">
        <v>979</v>
      </c>
      <c r="N50" s="64">
        <v>86.9</v>
      </c>
      <c r="O50" s="64">
        <v>4.4000000000000004</v>
      </c>
      <c r="P50" s="64">
        <v>2476</v>
      </c>
      <c r="Q50" s="64">
        <v>7</v>
      </c>
      <c r="R50" s="64">
        <v>526</v>
      </c>
      <c r="S50" s="64">
        <v>3.23</v>
      </c>
      <c r="T50" s="64"/>
      <c r="U50" s="64"/>
      <c r="V50" s="64"/>
      <c r="W50" s="64"/>
      <c r="X50" s="64"/>
    </row>
    <row r="51" spans="1:24" s="3" customFormat="1" x14ac:dyDescent="0.25">
      <c r="A51" s="66"/>
      <c r="B51" s="190"/>
      <c r="C51" s="190"/>
      <c r="D51" s="190"/>
      <c r="E51" s="190"/>
      <c r="F51" s="190"/>
      <c r="G51" s="190"/>
      <c r="H51" s="190"/>
      <c r="I51" s="190"/>
      <c r="J51" s="190"/>
      <c r="K51" s="190"/>
      <c r="L51" s="190"/>
      <c r="M51" s="190"/>
      <c r="N51" s="190"/>
      <c r="O51" s="190"/>
      <c r="P51" s="190"/>
      <c r="Q51" s="190"/>
      <c r="R51" s="190"/>
      <c r="S51" s="190"/>
      <c r="T51" s="190"/>
      <c r="U51" s="190"/>
      <c r="V51" s="190"/>
      <c r="W51" s="190"/>
      <c r="X51" s="190"/>
    </row>
    <row r="52" spans="1:24" outlineLevel="1" x14ac:dyDescent="0.25">
      <c r="A52" s="198" t="s">
        <v>209</v>
      </c>
      <c r="B52" s="64" t="s">
        <v>127</v>
      </c>
      <c r="C52" s="64">
        <v>3.5</v>
      </c>
      <c r="D52" s="64">
        <v>2</v>
      </c>
      <c r="E52" s="64">
        <v>1.72</v>
      </c>
      <c r="F52" s="64">
        <v>1.35</v>
      </c>
      <c r="G52" s="64">
        <v>1.43</v>
      </c>
      <c r="H52" s="64">
        <v>0.44</v>
      </c>
      <c r="I52" s="64">
        <v>0.25900000000000001</v>
      </c>
      <c r="J52" s="64">
        <v>2.79</v>
      </c>
      <c r="K52" s="64">
        <v>1.08</v>
      </c>
      <c r="L52" s="64">
        <v>1.27</v>
      </c>
      <c r="M52" s="64">
        <v>0.47</v>
      </c>
      <c r="N52" s="64">
        <v>0.3</v>
      </c>
      <c r="O52" s="64">
        <v>0.52</v>
      </c>
      <c r="P52" s="64">
        <v>2.96</v>
      </c>
      <c r="Q52" s="64">
        <v>1.31</v>
      </c>
      <c r="R52" s="64">
        <v>0.3</v>
      </c>
      <c r="S52" s="64">
        <v>0.42</v>
      </c>
      <c r="T52" s="64">
        <v>11</v>
      </c>
      <c r="U52" s="64">
        <v>4.3</v>
      </c>
      <c r="V52" s="64">
        <v>22</v>
      </c>
      <c r="W52" s="64" t="s">
        <v>17</v>
      </c>
      <c r="X52" s="64">
        <v>12</v>
      </c>
    </row>
    <row r="53" spans="1:24" outlineLevel="1" x14ac:dyDescent="0.25">
      <c r="A53" s="198"/>
      <c r="B53" s="64" t="s">
        <v>128</v>
      </c>
      <c r="C53" s="64">
        <v>4.5</v>
      </c>
      <c r="D53" s="64">
        <v>2</v>
      </c>
      <c r="E53" s="64">
        <v>2.19</v>
      </c>
      <c r="F53" s="64">
        <v>1.72</v>
      </c>
      <c r="G53" s="64">
        <v>1.43</v>
      </c>
      <c r="H53" s="64">
        <v>0.7</v>
      </c>
      <c r="I53" s="64">
        <v>0.436</v>
      </c>
      <c r="J53" s="64">
        <v>4.47</v>
      </c>
      <c r="K53" s="64">
        <v>1.46</v>
      </c>
      <c r="L53" s="64">
        <v>1.43</v>
      </c>
      <c r="M53" s="64">
        <v>1.6</v>
      </c>
      <c r="N53" s="64">
        <v>0.7</v>
      </c>
      <c r="O53" s="64">
        <v>0.86</v>
      </c>
      <c r="P53" s="64">
        <v>5.15</v>
      </c>
      <c r="Q53" s="64">
        <v>1.53</v>
      </c>
      <c r="R53" s="64">
        <v>0.93</v>
      </c>
      <c r="S53" s="64">
        <v>0.65</v>
      </c>
      <c r="T53" s="64">
        <v>13</v>
      </c>
      <c r="U53" s="64">
        <v>8.4</v>
      </c>
      <c r="V53" s="64">
        <v>25</v>
      </c>
      <c r="W53" s="64" t="s">
        <v>17</v>
      </c>
      <c r="X53" s="64">
        <v>17</v>
      </c>
    </row>
    <row r="54" spans="1:24" outlineLevel="1" x14ac:dyDescent="0.25">
      <c r="A54" s="198"/>
      <c r="B54" s="64" t="s">
        <v>273</v>
      </c>
      <c r="C54" s="64">
        <v>4.5</v>
      </c>
      <c r="D54" s="64">
        <v>2</v>
      </c>
      <c r="E54" s="64">
        <v>3.53</v>
      </c>
      <c r="F54" s="64">
        <v>2.77</v>
      </c>
      <c r="G54" s="64">
        <v>1.52</v>
      </c>
      <c r="H54" s="64">
        <v>0.78</v>
      </c>
      <c r="I54" s="64">
        <v>0.43</v>
      </c>
      <c r="J54" s="64">
        <v>6.99</v>
      </c>
      <c r="K54" s="64">
        <v>2.35</v>
      </c>
      <c r="L54" s="64">
        <v>1.41</v>
      </c>
      <c r="M54" s="64">
        <v>2.4700000000000002</v>
      </c>
      <c r="N54" s="64">
        <v>1.1100000000000001</v>
      </c>
      <c r="O54" s="64">
        <v>0.84</v>
      </c>
      <c r="P54" s="64">
        <v>8.02</v>
      </c>
      <c r="Q54" s="64">
        <v>1.51</v>
      </c>
      <c r="R54" s="64">
        <v>1.44</v>
      </c>
      <c r="S54" s="64">
        <v>0.64</v>
      </c>
      <c r="T54" s="64">
        <v>13</v>
      </c>
      <c r="U54" s="64">
        <v>8.4</v>
      </c>
      <c r="V54" s="64">
        <v>25</v>
      </c>
      <c r="W54" s="64" t="s">
        <v>17</v>
      </c>
      <c r="X54" s="64">
        <v>17</v>
      </c>
    </row>
    <row r="55" spans="1:24" outlineLevel="1" x14ac:dyDescent="0.25">
      <c r="A55" s="198"/>
      <c r="B55" s="64" t="s">
        <v>129</v>
      </c>
      <c r="C55" s="64">
        <v>4.5</v>
      </c>
      <c r="D55" s="64">
        <v>2</v>
      </c>
      <c r="E55" s="64">
        <v>3.07</v>
      </c>
      <c r="F55" s="64">
        <v>2.41</v>
      </c>
      <c r="G55" s="64">
        <v>1.68</v>
      </c>
      <c r="H55" s="64">
        <v>0.7</v>
      </c>
      <c r="I55" s="64">
        <v>0.35599999999999998</v>
      </c>
      <c r="J55" s="64">
        <v>7.71</v>
      </c>
      <c r="K55" s="64">
        <v>2.33</v>
      </c>
      <c r="L55" s="64">
        <v>1.59</v>
      </c>
      <c r="M55" s="64">
        <v>2.09</v>
      </c>
      <c r="N55" s="64">
        <v>0.91</v>
      </c>
      <c r="O55" s="64">
        <v>0.82</v>
      </c>
      <c r="P55" s="64">
        <v>8.5299999999999994</v>
      </c>
      <c r="Q55" s="64">
        <v>1.67</v>
      </c>
      <c r="R55" s="64">
        <v>1.27</v>
      </c>
      <c r="S55" s="64">
        <v>0.64</v>
      </c>
      <c r="T55" s="64">
        <v>13</v>
      </c>
      <c r="U55" s="64">
        <v>8.4</v>
      </c>
      <c r="V55" s="64">
        <v>30</v>
      </c>
      <c r="W55" s="64" t="s">
        <v>17</v>
      </c>
      <c r="X55" s="64">
        <v>17</v>
      </c>
    </row>
    <row r="56" spans="1:24" outlineLevel="1" x14ac:dyDescent="0.25">
      <c r="A56" s="198"/>
      <c r="B56" s="64" t="s">
        <v>130</v>
      </c>
      <c r="C56" s="64">
        <v>4</v>
      </c>
      <c r="D56" s="64">
        <v>2</v>
      </c>
      <c r="E56" s="64">
        <v>3.46</v>
      </c>
      <c r="F56" s="64">
        <v>2.71</v>
      </c>
      <c r="G56" s="64">
        <v>1.52</v>
      </c>
      <c r="H56" s="64">
        <v>1.03</v>
      </c>
      <c r="I56" s="64">
        <v>0.629</v>
      </c>
      <c r="J56" s="64">
        <v>8.5399999999999991</v>
      </c>
      <c r="K56" s="64">
        <v>2.4700000000000002</v>
      </c>
      <c r="L56" s="64">
        <v>1.57</v>
      </c>
      <c r="M56" s="64">
        <v>4.8600000000000003</v>
      </c>
      <c r="N56" s="64">
        <v>1.64</v>
      </c>
      <c r="O56" s="64">
        <v>1.19</v>
      </c>
      <c r="P56" s="64">
        <v>10.9</v>
      </c>
      <c r="Q56" s="64">
        <v>1.78</v>
      </c>
      <c r="R56" s="64">
        <v>2.46</v>
      </c>
      <c r="S56" s="64">
        <v>0.84</v>
      </c>
      <c r="T56" s="64">
        <v>13</v>
      </c>
      <c r="U56" s="64">
        <v>11</v>
      </c>
      <c r="V56" s="64">
        <v>30</v>
      </c>
      <c r="W56" s="64" t="s">
        <v>17</v>
      </c>
      <c r="X56" s="64">
        <v>22</v>
      </c>
    </row>
    <row r="57" spans="1:24" outlineLevel="1" x14ac:dyDescent="0.25">
      <c r="A57" s="198"/>
      <c r="B57" s="64" t="s">
        <v>274</v>
      </c>
      <c r="C57" s="64">
        <v>4</v>
      </c>
      <c r="D57" s="64">
        <v>2</v>
      </c>
      <c r="E57" s="64">
        <v>4.2699999999999996</v>
      </c>
      <c r="F57" s="64">
        <v>3.35</v>
      </c>
      <c r="G57" s="64">
        <v>1.56</v>
      </c>
      <c r="H57" s="64">
        <v>1.07</v>
      </c>
      <c r="I57" s="64">
        <v>0.625</v>
      </c>
      <c r="J57" s="64">
        <v>10.4</v>
      </c>
      <c r="K57" s="64">
        <v>3.02</v>
      </c>
      <c r="L57" s="64">
        <v>1.56</v>
      </c>
      <c r="M57" s="64">
        <v>5.89</v>
      </c>
      <c r="N57" s="64">
        <v>2.0099999999999998</v>
      </c>
      <c r="O57" s="64">
        <v>1.18</v>
      </c>
      <c r="P57" s="64">
        <v>13.3</v>
      </c>
      <c r="Q57" s="64">
        <v>1.76</v>
      </c>
      <c r="R57" s="64">
        <v>3.02</v>
      </c>
      <c r="S57" s="64">
        <v>0.84</v>
      </c>
      <c r="T57" s="64">
        <v>13</v>
      </c>
      <c r="U57" s="64">
        <v>11</v>
      </c>
      <c r="V57" s="64">
        <v>30</v>
      </c>
      <c r="W57" s="64" t="s">
        <v>17</v>
      </c>
      <c r="X57" s="64">
        <v>22</v>
      </c>
    </row>
    <row r="58" spans="1:24" outlineLevel="1" x14ac:dyDescent="0.25">
      <c r="A58" s="198"/>
      <c r="B58" s="64" t="s">
        <v>131</v>
      </c>
      <c r="C58" s="64">
        <v>6</v>
      </c>
      <c r="D58" s="64">
        <v>3</v>
      </c>
      <c r="E58" s="64">
        <v>6.55</v>
      </c>
      <c r="F58" s="64">
        <v>5.14</v>
      </c>
      <c r="G58" s="64">
        <v>2.04</v>
      </c>
      <c r="H58" s="64">
        <v>1.05</v>
      </c>
      <c r="I58" s="64">
        <v>0.42899999999999999</v>
      </c>
      <c r="J58" s="64">
        <v>23</v>
      </c>
      <c r="K58" s="64">
        <v>5.79</v>
      </c>
      <c r="L58" s="64">
        <v>1.87</v>
      </c>
      <c r="M58" s="64">
        <v>8.07</v>
      </c>
      <c r="N58" s="64">
        <v>2.74</v>
      </c>
      <c r="O58" s="64">
        <v>1.1100000000000001</v>
      </c>
      <c r="P58" s="64">
        <v>26.3</v>
      </c>
      <c r="Q58" s="64">
        <v>2</v>
      </c>
      <c r="R58" s="64">
        <v>4.37</v>
      </c>
      <c r="S58" s="64">
        <v>0.85</v>
      </c>
      <c r="T58" s="64">
        <v>17</v>
      </c>
      <c r="U58" s="64">
        <v>11</v>
      </c>
      <c r="V58" s="64">
        <v>35</v>
      </c>
      <c r="W58" s="64" t="s">
        <v>17</v>
      </c>
      <c r="X58" s="64">
        <v>22</v>
      </c>
    </row>
    <row r="59" spans="1:24" outlineLevel="1" x14ac:dyDescent="0.25">
      <c r="A59" s="198"/>
      <c r="B59" s="64" t="s">
        <v>132</v>
      </c>
      <c r="C59" s="64">
        <v>6</v>
      </c>
      <c r="D59" s="64">
        <v>3</v>
      </c>
      <c r="E59" s="64">
        <v>7.6</v>
      </c>
      <c r="F59" s="64">
        <v>5.97</v>
      </c>
      <c r="G59" s="64">
        <v>2.0699999999999998</v>
      </c>
      <c r="H59" s="64">
        <v>1.33</v>
      </c>
      <c r="I59" s="64">
        <v>0.57399999999999995</v>
      </c>
      <c r="J59" s="64">
        <v>31</v>
      </c>
      <c r="K59" s="64">
        <v>6.99</v>
      </c>
      <c r="L59" s="64">
        <v>2.02</v>
      </c>
      <c r="M59" s="64">
        <v>15.8</v>
      </c>
      <c r="N59" s="64">
        <v>4.3099999999999996</v>
      </c>
      <c r="O59" s="64">
        <v>1.44</v>
      </c>
      <c r="P59" s="64">
        <v>38.4</v>
      </c>
      <c r="Q59" s="64">
        <v>2.25</v>
      </c>
      <c r="R59" s="64">
        <v>8.3699999999999992</v>
      </c>
      <c r="S59" s="64">
        <v>1.05</v>
      </c>
      <c r="T59" s="64">
        <v>21</v>
      </c>
      <c r="U59" s="64">
        <v>13</v>
      </c>
      <c r="V59" s="64">
        <v>35</v>
      </c>
      <c r="W59" s="64" t="s">
        <v>17</v>
      </c>
      <c r="X59" s="64">
        <v>30</v>
      </c>
    </row>
    <row r="60" spans="1:24" outlineLevel="1" x14ac:dyDescent="0.25">
      <c r="A60" s="198"/>
      <c r="B60" s="64" t="s">
        <v>275</v>
      </c>
      <c r="C60" s="64">
        <v>6</v>
      </c>
      <c r="D60" s="64">
        <v>3</v>
      </c>
      <c r="E60" s="64">
        <v>9.58</v>
      </c>
      <c r="F60" s="64">
        <v>7.52</v>
      </c>
      <c r="G60" s="64">
        <v>2.15</v>
      </c>
      <c r="H60" s="64">
        <v>1.41</v>
      </c>
      <c r="I60" s="64">
        <v>0.56699999999999995</v>
      </c>
      <c r="J60" s="64">
        <v>38.200000000000003</v>
      </c>
      <c r="K60" s="64">
        <v>8.77</v>
      </c>
      <c r="L60" s="64">
        <v>2</v>
      </c>
      <c r="M60" s="64">
        <v>19.399999999999999</v>
      </c>
      <c r="N60" s="64">
        <v>5.39</v>
      </c>
      <c r="O60" s="64">
        <v>1.42</v>
      </c>
      <c r="P60" s="64">
        <v>47</v>
      </c>
      <c r="Q60" s="64">
        <v>2.2200000000000002</v>
      </c>
      <c r="R60" s="64">
        <v>10.5</v>
      </c>
      <c r="S60" s="64">
        <v>1.05</v>
      </c>
      <c r="T60" s="64">
        <v>21</v>
      </c>
      <c r="U60" s="64">
        <v>13</v>
      </c>
      <c r="V60" s="64">
        <v>35</v>
      </c>
      <c r="W60" s="64" t="s">
        <v>17</v>
      </c>
      <c r="X60" s="64">
        <v>30</v>
      </c>
    </row>
    <row r="61" spans="1:24" outlineLevel="1" x14ac:dyDescent="0.25">
      <c r="A61" s="198"/>
      <c r="B61" s="64" t="s">
        <v>133</v>
      </c>
      <c r="C61" s="64">
        <v>6.5</v>
      </c>
      <c r="D61" s="64">
        <v>3.5</v>
      </c>
      <c r="E61" s="64">
        <v>10.5</v>
      </c>
      <c r="F61" s="64">
        <v>8.23</v>
      </c>
      <c r="G61" s="64">
        <v>2.56</v>
      </c>
      <c r="H61" s="64">
        <v>1.32</v>
      </c>
      <c r="I61" s="64">
        <v>0.42699999999999999</v>
      </c>
      <c r="J61" s="64">
        <v>57.4</v>
      </c>
      <c r="K61" s="64">
        <v>11.6</v>
      </c>
      <c r="L61" s="64">
        <v>2.34</v>
      </c>
      <c r="M61" s="64">
        <v>20.2</v>
      </c>
      <c r="N61" s="64">
        <v>5.49</v>
      </c>
      <c r="O61" s="64">
        <v>1.39</v>
      </c>
      <c r="P61" s="64">
        <v>65.7</v>
      </c>
      <c r="Q61" s="64">
        <v>2.5</v>
      </c>
      <c r="R61" s="64">
        <v>11.9</v>
      </c>
      <c r="S61" s="64">
        <v>1.07</v>
      </c>
      <c r="T61" s="64">
        <v>23</v>
      </c>
      <c r="U61" s="64">
        <v>13</v>
      </c>
      <c r="V61" s="64">
        <v>40</v>
      </c>
      <c r="W61" s="64" t="s">
        <v>17</v>
      </c>
      <c r="X61" s="64">
        <v>30</v>
      </c>
    </row>
    <row r="62" spans="1:24" outlineLevel="1" x14ac:dyDescent="0.25">
      <c r="A62" s="198"/>
      <c r="B62" s="64" t="s">
        <v>134</v>
      </c>
      <c r="C62" s="64">
        <v>7</v>
      </c>
      <c r="D62" s="64">
        <v>3.5</v>
      </c>
      <c r="E62" s="64">
        <v>6.3</v>
      </c>
      <c r="F62" s="64">
        <v>4.95</v>
      </c>
      <c r="G62" s="64">
        <v>2.31</v>
      </c>
      <c r="H62" s="64">
        <v>1.33</v>
      </c>
      <c r="I62" s="64">
        <v>0.53</v>
      </c>
      <c r="J62" s="64">
        <v>35.5</v>
      </c>
      <c r="K62" s="64">
        <v>6.84</v>
      </c>
      <c r="L62" s="64">
        <v>2.37</v>
      </c>
      <c r="M62" s="64">
        <v>16.2</v>
      </c>
      <c r="N62" s="64">
        <v>3.89</v>
      </c>
      <c r="O62" s="64">
        <v>1.6</v>
      </c>
      <c r="P62" s="64">
        <v>43.1</v>
      </c>
      <c r="Q62" s="64">
        <v>2.61</v>
      </c>
      <c r="R62" s="64">
        <v>8.68</v>
      </c>
      <c r="S62" s="64">
        <v>1.17</v>
      </c>
      <c r="T62" s="64">
        <v>23</v>
      </c>
      <c r="U62" s="64">
        <v>17</v>
      </c>
      <c r="V62" s="64">
        <v>40</v>
      </c>
      <c r="W62" s="64" t="s">
        <v>17</v>
      </c>
      <c r="X62" s="64">
        <v>30</v>
      </c>
    </row>
    <row r="63" spans="1:24" outlineLevel="1" x14ac:dyDescent="0.25">
      <c r="A63" s="198"/>
      <c r="B63" s="64" t="s">
        <v>276</v>
      </c>
      <c r="C63" s="64">
        <v>7</v>
      </c>
      <c r="D63" s="64">
        <v>3.5</v>
      </c>
      <c r="E63" s="64">
        <v>8.66</v>
      </c>
      <c r="F63" s="64">
        <v>6.8</v>
      </c>
      <c r="G63" s="64">
        <v>2.4</v>
      </c>
      <c r="H63" s="64">
        <v>1.41</v>
      </c>
      <c r="I63" s="64">
        <v>0.52500000000000002</v>
      </c>
      <c r="J63" s="64">
        <v>47.9</v>
      </c>
      <c r="K63" s="64">
        <v>9.39</v>
      </c>
      <c r="L63" s="64">
        <v>2.35</v>
      </c>
      <c r="M63" s="64">
        <v>21.8</v>
      </c>
      <c r="N63" s="64">
        <v>5.32</v>
      </c>
      <c r="O63" s="64">
        <v>1.59</v>
      </c>
      <c r="P63" s="64">
        <v>57.9</v>
      </c>
      <c r="Q63" s="64">
        <v>2.59</v>
      </c>
      <c r="R63" s="64">
        <v>11.8</v>
      </c>
      <c r="S63" s="64">
        <v>1.17</v>
      </c>
      <c r="T63" s="64">
        <v>23</v>
      </c>
      <c r="U63" s="64">
        <v>17</v>
      </c>
      <c r="V63" s="64">
        <v>40</v>
      </c>
      <c r="W63" s="64" t="s">
        <v>17</v>
      </c>
      <c r="X63" s="64">
        <v>30</v>
      </c>
    </row>
    <row r="64" spans="1:24" outlineLevel="1" x14ac:dyDescent="0.25">
      <c r="A64" s="198"/>
      <c r="B64" s="64" t="s">
        <v>277</v>
      </c>
      <c r="C64" s="64">
        <v>7</v>
      </c>
      <c r="D64" s="64">
        <v>3.5</v>
      </c>
      <c r="E64" s="64">
        <v>10.9</v>
      </c>
      <c r="F64" s="64">
        <v>8.59</v>
      </c>
      <c r="G64" s="64">
        <v>2.4700000000000002</v>
      </c>
      <c r="H64" s="64">
        <v>1.48</v>
      </c>
      <c r="I64" s="64">
        <v>0.51800000000000002</v>
      </c>
      <c r="J64" s="64">
        <v>59.4</v>
      </c>
      <c r="K64" s="64">
        <v>11.8</v>
      </c>
      <c r="L64" s="64">
        <v>2.33</v>
      </c>
      <c r="M64" s="64">
        <v>26.8</v>
      </c>
      <c r="N64" s="64">
        <v>6.66</v>
      </c>
      <c r="O64" s="64">
        <v>1.57</v>
      </c>
      <c r="P64" s="64">
        <v>71.3</v>
      </c>
      <c r="Q64" s="64">
        <v>2.5499999999999998</v>
      </c>
      <c r="R64" s="64">
        <v>14.8</v>
      </c>
      <c r="S64" s="64">
        <v>1.1599999999999999</v>
      </c>
      <c r="T64" s="64">
        <v>23</v>
      </c>
      <c r="U64" s="64">
        <v>17</v>
      </c>
      <c r="V64" s="64">
        <v>40</v>
      </c>
      <c r="W64" s="64" t="s">
        <v>17</v>
      </c>
      <c r="X64" s="64">
        <v>30</v>
      </c>
    </row>
    <row r="65" spans="1:24" outlineLevel="1" x14ac:dyDescent="0.25">
      <c r="A65" s="198"/>
      <c r="B65" s="60" t="s">
        <v>135</v>
      </c>
      <c r="C65" s="64">
        <v>8</v>
      </c>
      <c r="D65" s="64">
        <v>4</v>
      </c>
      <c r="E65" s="64">
        <v>8.41</v>
      </c>
      <c r="F65" s="64">
        <v>6.6</v>
      </c>
      <c r="G65" s="64">
        <v>2.39</v>
      </c>
      <c r="H65" s="64">
        <v>1.65</v>
      </c>
      <c r="I65" s="64">
        <v>0.64900000000000002</v>
      </c>
      <c r="J65" s="64">
        <v>52.8</v>
      </c>
      <c r="K65" s="64">
        <v>9.41</v>
      </c>
      <c r="L65" s="64">
        <v>2.5099999999999998</v>
      </c>
      <c r="M65" s="64">
        <v>31.2</v>
      </c>
      <c r="N65" s="64">
        <v>6.44</v>
      </c>
      <c r="O65" s="64">
        <v>1.93</v>
      </c>
      <c r="P65" s="64">
        <v>68.5</v>
      </c>
      <c r="Q65" s="64">
        <v>2.85</v>
      </c>
      <c r="R65" s="64">
        <v>15.6</v>
      </c>
      <c r="S65" s="64">
        <v>1.36</v>
      </c>
      <c r="T65" s="64">
        <v>23</v>
      </c>
      <c r="U65" s="64">
        <v>21</v>
      </c>
      <c r="V65" s="64">
        <v>45</v>
      </c>
      <c r="W65" s="64" t="s">
        <v>17</v>
      </c>
      <c r="X65" s="64">
        <v>35</v>
      </c>
    </row>
    <row r="66" spans="1:24" outlineLevel="1" x14ac:dyDescent="0.25">
      <c r="A66" s="198"/>
      <c r="B66" s="60" t="s">
        <v>278</v>
      </c>
      <c r="C66" s="64">
        <v>8</v>
      </c>
      <c r="D66" s="64">
        <v>4</v>
      </c>
      <c r="E66" s="64">
        <v>11</v>
      </c>
      <c r="F66" s="64">
        <v>8.66</v>
      </c>
      <c r="G66" s="64">
        <v>2.4700000000000002</v>
      </c>
      <c r="H66" s="64">
        <v>1.73</v>
      </c>
      <c r="I66" s="64">
        <v>0.64500000000000002</v>
      </c>
      <c r="J66" s="64">
        <v>68.099999999999994</v>
      </c>
      <c r="K66" s="64">
        <v>12.3</v>
      </c>
      <c r="L66" s="64">
        <v>2.4900000000000002</v>
      </c>
      <c r="M66" s="64">
        <v>40.1</v>
      </c>
      <c r="N66" s="64">
        <v>8.41</v>
      </c>
      <c r="O66" s="64">
        <v>1.91</v>
      </c>
      <c r="P66" s="64">
        <v>88</v>
      </c>
      <c r="Q66" s="64">
        <v>2.82</v>
      </c>
      <c r="R66" s="64">
        <v>20.3</v>
      </c>
      <c r="S66" s="64">
        <v>1.36</v>
      </c>
      <c r="T66" s="64">
        <v>23</v>
      </c>
      <c r="U66" s="64">
        <v>21</v>
      </c>
      <c r="V66" s="64">
        <v>45</v>
      </c>
      <c r="W66" s="64" t="s">
        <v>17</v>
      </c>
      <c r="X66" s="64">
        <v>35</v>
      </c>
    </row>
    <row r="67" spans="1:24" outlineLevel="1" x14ac:dyDescent="0.25">
      <c r="A67" s="198"/>
      <c r="B67" s="60" t="s">
        <v>279</v>
      </c>
      <c r="C67" s="64">
        <v>8</v>
      </c>
      <c r="D67" s="64">
        <v>4</v>
      </c>
      <c r="E67" s="64">
        <v>13.6</v>
      </c>
      <c r="F67" s="64">
        <v>10.7</v>
      </c>
      <c r="G67" s="64">
        <v>2.5499999999999998</v>
      </c>
      <c r="H67" s="64">
        <v>1.81</v>
      </c>
      <c r="I67" s="64">
        <v>0.64</v>
      </c>
      <c r="J67" s="64">
        <v>82.2</v>
      </c>
      <c r="K67" s="64">
        <v>15.1</v>
      </c>
      <c r="L67" s="64">
        <v>2.46</v>
      </c>
      <c r="M67" s="64">
        <v>48.3</v>
      </c>
      <c r="N67" s="64">
        <v>10.3</v>
      </c>
      <c r="O67" s="64">
        <v>1.89</v>
      </c>
      <c r="P67" s="64">
        <v>106</v>
      </c>
      <c r="Q67" s="64">
        <v>2.79</v>
      </c>
      <c r="R67" s="64">
        <v>24.8</v>
      </c>
      <c r="S67" s="64">
        <v>1.35</v>
      </c>
      <c r="T67" s="64">
        <v>23</v>
      </c>
      <c r="U67" s="64">
        <v>21</v>
      </c>
      <c r="V67" s="64">
        <v>45</v>
      </c>
      <c r="W67" s="64" t="s">
        <v>17</v>
      </c>
      <c r="X67" s="64">
        <v>35</v>
      </c>
    </row>
    <row r="68" spans="1:24" outlineLevel="1" x14ac:dyDescent="0.25">
      <c r="A68" s="198"/>
      <c r="B68" s="60" t="s">
        <v>136</v>
      </c>
      <c r="C68" s="64">
        <v>7</v>
      </c>
      <c r="D68" s="64">
        <v>3.5</v>
      </c>
      <c r="E68" s="64">
        <v>8.69</v>
      </c>
      <c r="F68" s="64">
        <v>6.82</v>
      </c>
      <c r="G68" s="64">
        <v>2.89</v>
      </c>
      <c r="H68" s="64">
        <v>1.41</v>
      </c>
      <c r="I68" s="64">
        <v>0.442</v>
      </c>
      <c r="J68" s="64">
        <v>71.7</v>
      </c>
      <c r="K68" s="64">
        <v>11.7</v>
      </c>
      <c r="L68" s="64">
        <v>2.87</v>
      </c>
      <c r="M68" s="64">
        <v>25.8</v>
      </c>
      <c r="N68" s="64">
        <v>5.61</v>
      </c>
      <c r="O68" s="64">
        <v>1.72</v>
      </c>
      <c r="P68" s="64">
        <v>82.8</v>
      </c>
      <c r="Q68" s="64">
        <v>3.09</v>
      </c>
      <c r="R68" s="64">
        <v>14.6</v>
      </c>
      <c r="S68" s="64">
        <v>1.3</v>
      </c>
      <c r="T68" s="64">
        <v>25</v>
      </c>
      <c r="U68" s="64">
        <v>17</v>
      </c>
      <c r="V68" s="64">
        <v>50</v>
      </c>
      <c r="W68" s="64" t="s">
        <v>17</v>
      </c>
      <c r="X68" s="64">
        <v>35</v>
      </c>
    </row>
    <row r="69" spans="1:24" outlineLevel="1" x14ac:dyDescent="0.25">
      <c r="A69" s="198"/>
      <c r="B69" s="60" t="s">
        <v>280</v>
      </c>
      <c r="C69" s="64">
        <v>7</v>
      </c>
      <c r="D69" s="64">
        <v>3.5</v>
      </c>
      <c r="E69" s="64">
        <v>11.4</v>
      </c>
      <c r="F69" s="64">
        <v>8.9600000000000009</v>
      </c>
      <c r="G69" s="64">
        <v>2.97</v>
      </c>
      <c r="H69" s="64">
        <v>1.49</v>
      </c>
      <c r="I69" s="64">
        <v>0.437</v>
      </c>
      <c r="J69" s="64">
        <v>92.5</v>
      </c>
      <c r="K69" s="64">
        <v>15.4</v>
      </c>
      <c r="L69" s="64">
        <v>2.85</v>
      </c>
      <c r="M69" s="64">
        <v>33</v>
      </c>
      <c r="N69" s="64">
        <v>7.31</v>
      </c>
      <c r="O69" s="64">
        <v>1.7</v>
      </c>
      <c r="P69" s="64">
        <v>107</v>
      </c>
      <c r="Q69" s="64">
        <v>3.06</v>
      </c>
      <c r="R69" s="64">
        <v>19</v>
      </c>
      <c r="S69" s="64">
        <v>1.29</v>
      </c>
      <c r="T69" s="64">
        <v>25</v>
      </c>
      <c r="U69" s="64">
        <v>17</v>
      </c>
      <c r="V69" s="64">
        <v>50</v>
      </c>
      <c r="W69" s="64" t="s">
        <v>17</v>
      </c>
      <c r="X69" s="64">
        <v>35</v>
      </c>
    </row>
    <row r="70" spans="1:24" outlineLevel="1" x14ac:dyDescent="0.25">
      <c r="A70" s="198"/>
      <c r="B70" s="60" t="s">
        <v>137</v>
      </c>
      <c r="C70" s="64">
        <v>9</v>
      </c>
      <c r="D70" s="64">
        <v>4.5</v>
      </c>
      <c r="E70" s="64">
        <v>14.1</v>
      </c>
      <c r="F70" s="64">
        <v>11.1</v>
      </c>
      <c r="G70" s="64">
        <v>3.67</v>
      </c>
      <c r="H70" s="64">
        <v>1.2</v>
      </c>
      <c r="I70" s="64">
        <v>0.252</v>
      </c>
      <c r="J70" s="64">
        <v>141</v>
      </c>
      <c r="K70" s="64">
        <v>22.2</v>
      </c>
      <c r="L70" s="64">
        <v>3.16</v>
      </c>
      <c r="M70" s="64">
        <v>23.4</v>
      </c>
      <c r="N70" s="64">
        <v>6.17</v>
      </c>
      <c r="O70" s="64">
        <v>1.29</v>
      </c>
      <c r="P70" s="64">
        <v>149</v>
      </c>
      <c r="Q70" s="64">
        <v>3.25</v>
      </c>
      <c r="R70" s="64">
        <v>15.5</v>
      </c>
      <c r="S70" s="64">
        <v>1.04</v>
      </c>
      <c r="T70" s="64">
        <v>25</v>
      </c>
      <c r="U70" s="64">
        <v>13</v>
      </c>
      <c r="V70" s="64">
        <v>55</v>
      </c>
      <c r="W70" s="64" t="s">
        <v>17</v>
      </c>
      <c r="X70" s="64">
        <v>30</v>
      </c>
    </row>
    <row r="71" spans="1:24" outlineLevel="1" x14ac:dyDescent="0.25">
      <c r="A71" s="198"/>
      <c r="B71" s="60" t="s">
        <v>138</v>
      </c>
      <c r="C71" s="64">
        <v>10</v>
      </c>
      <c r="D71" s="64">
        <v>5</v>
      </c>
      <c r="E71" s="64">
        <v>14.2</v>
      </c>
      <c r="F71" s="64">
        <v>11.1</v>
      </c>
      <c r="G71" s="64">
        <v>3.32</v>
      </c>
      <c r="H71" s="64">
        <v>1.59</v>
      </c>
      <c r="I71" s="64">
        <v>0.41499999999999998</v>
      </c>
      <c r="J71" s="64">
        <v>141</v>
      </c>
      <c r="K71" s="64">
        <v>21</v>
      </c>
      <c r="L71" s="64">
        <v>3.15</v>
      </c>
      <c r="M71" s="64">
        <v>46.7</v>
      </c>
      <c r="N71" s="64">
        <v>9.52</v>
      </c>
      <c r="O71" s="64">
        <v>1.82</v>
      </c>
      <c r="P71" s="64">
        <v>160</v>
      </c>
      <c r="Q71" s="64">
        <v>3.36</v>
      </c>
      <c r="R71" s="64">
        <v>27.2</v>
      </c>
      <c r="S71" s="64">
        <v>1.39</v>
      </c>
      <c r="T71" s="64">
        <v>25</v>
      </c>
      <c r="U71" s="64">
        <v>21</v>
      </c>
      <c r="V71" s="64">
        <v>55</v>
      </c>
      <c r="W71" s="64" t="s">
        <v>17</v>
      </c>
      <c r="X71" s="64">
        <v>35</v>
      </c>
    </row>
    <row r="72" spans="1:24" outlineLevel="1" x14ac:dyDescent="0.25">
      <c r="A72" s="198"/>
      <c r="B72" s="60" t="s">
        <v>281</v>
      </c>
      <c r="C72" s="64">
        <v>10</v>
      </c>
      <c r="D72" s="64">
        <v>5</v>
      </c>
      <c r="E72" s="64">
        <v>17.100000000000001</v>
      </c>
      <c r="F72" s="64">
        <v>13.4</v>
      </c>
      <c r="G72" s="64">
        <v>3.4</v>
      </c>
      <c r="H72" s="64">
        <v>1.67</v>
      </c>
      <c r="I72" s="64">
        <v>0.41</v>
      </c>
      <c r="J72" s="64">
        <v>167</v>
      </c>
      <c r="K72" s="64">
        <v>25.3</v>
      </c>
      <c r="L72" s="64">
        <v>3.13</v>
      </c>
      <c r="M72" s="64">
        <v>55.1</v>
      </c>
      <c r="N72" s="64">
        <v>11.4</v>
      </c>
      <c r="O72" s="64">
        <v>1.8</v>
      </c>
      <c r="P72" s="64">
        <v>190</v>
      </c>
      <c r="Q72" s="64">
        <v>3.34</v>
      </c>
      <c r="R72" s="64">
        <v>32.6</v>
      </c>
      <c r="S72" s="64">
        <v>1.38</v>
      </c>
      <c r="T72" s="64">
        <v>25</v>
      </c>
      <c r="U72" s="64">
        <v>21</v>
      </c>
      <c r="V72" s="64">
        <v>55</v>
      </c>
      <c r="W72" s="64" t="s">
        <v>17</v>
      </c>
      <c r="X72" s="64">
        <v>35</v>
      </c>
    </row>
    <row r="73" spans="1:24" outlineLevel="1" x14ac:dyDescent="0.25">
      <c r="A73" s="198"/>
      <c r="B73" s="60" t="s">
        <v>139</v>
      </c>
      <c r="C73" s="64">
        <v>10</v>
      </c>
      <c r="D73" s="64">
        <v>5</v>
      </c>
      <c r="E73" s="64">
        <v>11.9</v>
      </c>
      <c r="F73" s="64">
        <v>9.32</v>
      </c>
      <c r="G73" s="64">
        <v>3.06</v>
      </c>
      <c r="H73" s="64">
        <v>1.83</v>
      </c>
      <c r="I73" s="64">
        <v>0.55300000000000005</v>
      </c>
      <c r="J73" s="64">
        <v>118</v>
      </c>
      <c r="K73" s="64">
        <v>17</v>
      </c>
      <c r="L73" s="64">
        <v>3.15</v>
      </c>
      <c r="M73" s="64">
        <v>56.9</v>
      </c>
      <c r="N73" s="64">
        <v>10</v>
      </c>
      <c r="O73" s="64">
        <v>2.19</v>
      </c>
      <c r="P73" s="64">
        <v>145</v>
      </c>
      <c r="Q73" s="64">
        <v>3.49</v>
      </c>
      <c r="R73" s="64">
        <v>30.1</v>
      </c>
      <c r="S73" s="64">
        <v>1.59</v>
      </c>
      <c r="T73" s="64">
        <v>25</v>
      </c>
      <c r="U73" s="64">
        <v>23</v>
      </c>
      <c r="V73" s="64">
        <v>55</v>
      </c>
      <c r="W73" s="64" t="s">
        <v>17</v>
      </c>
      <c r="X73" s="64">
        <v>40</v>
      </c>
    </row>
    <row r="74" spans="1:24" outlineLevel="1" x14ac:dyDescent="0.25">
      <c r="A74" s="198"/>
      <c r="B74" s="60" t="s">
        <v>282</v>
      </c>
      <c r="C74" s="64">
        <v>10</v>
      </c>
      <c r="D74" s="64">
        <v>5</v>
      </c>
      <c r="E74" s="64">
        <v>15.1</v>
      </c>
      <c r="F74" s="64">
        <v>11.8</v>
      </c>
      <c r="G74" s="64">
        <v>3.15</v>
      </c>
      <c r="H74" s="64">
        <v>1.91</v>
      </c>
      <c r="I74" s="64">
        <v>0.54900000000000004</v>
      </c>
      <c r="J74" s="64">
        <v>148</v>
      </c>
      <c r="K74" s="64">
        <v>21.5</v>
      </c>
      <c r="L74" s="64">
        <v>3.13</v>
      </c>
      <c r="M74" s="64">
        <v>71</v>
      </c>
      <c r="N74" s="64">
        <v>12.7</v>
      </c>
      <c r="O74" s="64">
        <v>2.17</v>
      </c>
      <c r="P74" s="64">
        <v>181</v>
      </c>
      <c r="Q74" s="64">
        <v>3.47</v>
      </c>
      <c r="R74" s="64">
        <v>37.799999999999997</v>
      </c>
      <c r="S74" s="64">
        <v>1.59</v>
      </c>
      <c r="T74" s="64">
        <v>25</v>
      </c>
      <c r="U74" s="64">
        <v>23</v>
      </c>
      <c r="V74" s="64">
        <v>55</v>
      </c>
      <c r="W74" s="64" t="s">
        <v>17</v>
      </c>
      <c r="X74" s="64">
        <v>40</v>
      </c>
    </row>
    <row r="75" spans="1:24" outlineLevel="1" x14ac:dyDescent="0.25">
      <c r="A75" s="198"/>
      <c r="B75" s="60" t="s">
        <v>283</v>
      </c>
      <c r="C75" s="64">
        <v>10</v>
      </c>
      <c r="D75" s="64">
        <v>5</v>
      </c>
      <c r="E75" s="64">
        <v>18.2</v>
      </c>
      <c r="F75" s="64">
        <v>14.3</v>
      </c>
      <c r="G75" s="64">
        <v>3.23</v>
      </c>
      <c r="H75" s="64">
        <v>1.99</v>
      </c>
      <c r="I75" s="64">
        <v>0.54500000000000004</v>
      </c>
      <c r="J75" s="64">
        <v>176</v>
      </c>
      <c r="K75" s="64">
        <v>25.9</v>
      </c>
      <c r="L75" s="64">
        <v>3.11</v>
      </c>
      <c r="M75" s="64">
        <v>84</v>
      </c>
      <c r="N75" s="64">
        <v>15.3</v>
      </c>
      <c r="O75" s="64">
        <v>2.15</v>
      </c>
      <c r="P75" s="64">
        <v>214</v>
      </c>
      <c r="Q75" s="64">
        <v>3.44</v>
      </c>
      <c r="R75" s="64">
        <v>45.4</v>
      </c>
      <c r="S75" s="64">
        <v>1.58</v>
      </c>
      <c r="T75" s="64">
        <v>25</v>
      </c>
      <c r="U75" s="64">
        <v>23</v>
      </c>
      <c r="V75" s="64">
        <v>55</v>
      </c>
      <c r="W75" s="64" t="s">
        <v>17</v>
      </c>
      <c r="X75" s="64">
        <v>40</v>
      </c>
    </row>
    <row r="76" spans="1:24" outlineLevel="1" x14ac:dyDescent="0.25">
      <c r="A76" s="198"/>
      <c r="B76" s="60" t="s">
        <v>140</v>
      </c>
      <c r="C76" s="64">
        <v>11</v>
      </c>
      <c r="D76" s="64">
        <v>5.5</v>
      </c>
      <c r="E76" s="64">
        <v>26.2</v>
      </c>
      <c r="F76" s="64">
        <v>20.5</v>
      </c>
      <c r="G76" s="64">
        <v>4.08</v>
      </c>
      <c r="H76" s="64">
        <v>2.1</v>
      </c>
      <c r="I76" s="64">
        <v>0.42899999999999999</v>
      </c>
      <c r="J76" s="64">
        <v>368</v>
      </c>
      <c r="K76" s="64">
        <v>46.4</v>
      </c>
      <c r="L76" s="64">
        <v>3.75</v>
      </c>
      <c r="M76" s="64">
        <v>130</v>
      </c>
      <c r="N76" s="64">
        <v>22</v>
      </c>
      <c r="O76" s="64">
        <v>2.23</v>
      </c>
      <c r="P76" s="64">
        <v>421</v>
      </c>
      <c r="Q76" s="64">
        <v>4.01</v>
      </c>
      <c r="R76" s="64">
        <v>75.8</v>
      </c>
      <c r="S76" s="64">
        <v>1.7</v>
      </c>
      <c r="T76" s="64">
        <v>25</v>
      </c>
      <c r="U76" s="64">
        <v>23</v>
      </c>
      <c r="V76" s="64">
        <v>50</v>
      </c>
      <c r="W76" s="64">
        <v>80</v>
      </c>
      <c r="X76" s="64">
        <v>45</v>
      </c>
    </row>
    <row r="77" spans="1:24" outlineLevel="1" x14ac:dyDescent="0.25">
      <c r="A77" s="198"/>
      <c r="B77" s="60" t="s">
        <v>141</v>
      </c>
      <c r="C77" s="64">
        <v>11</v>
      </c>
      <c r="D77" s="64">
        <v>5.5</v>
      </c>
      <c r="E77" s="64">
        <v>15.1</v>
      </c>
      <c r="F77" s="64">
        <v>11.9</v>
      </c>
      <c r="G77" s="64">
        <v>4.5599999999999996</v>
      </c>
      <c r="H77" s="64">
        <v>1.37</v>
      </c>
      <c r="I77" s="64">
        <v>0.26300000000000001</v>
      </c>
      <c r="J77" s="64">
        <v>263</v>
      </c>
      <c r="K77" s="64">
        <v>31.1</v>
      </c>
      <c r="L77" s="64">
        <v>4.17</v>
      </c>
      <c r="M77" s="64">
        <v>44.8</v>
      </c>
      <c r="N77" s="64">
        <v>8.7200000000000006</v>
      </c>
      <c r="O77" s="64">
        <v>1.72</v>
      </c>
      <c r="P77" s="64">
        <v>280</v>
      </c>
      <c r="Q77" s="64">
        <v>4.3099999999999996</v>
      </c>
      <c r="R77" s="64">
        <v>28.6</v>
      </c>
      <c r="S77" s="64">
        <v>1.38</v>
      </c>
      <c r="T77" s="64">
        <v>25</v>
      </c>
      <c r="U77" s="64">
        <v>21</v>
      </c>
      <c r="V77" s="64">
        <v>50</v>
      </c>
      <c r="W77" s="64">
        <v>90</v>
      </c>
      <c r="X77" s="64">
        <v>35</v>
      </c>
    </row>
    <row r="78" spans="1:24" outlineLevel="1" x14ac:dyDescent="0.25">
      <c r="A78" s="198"/>
      <c r="B78" s="60" t="s">
        <v>284</v>
      </c>
      <c r="C78" s="64">
        <v>11</v>
      </c>
      <c r="D78" s="64">
        <v>5.5</v>
      </c>
      <c r="E78" s="64">
        <v>18.600000000000001</v>
      </c>
      <c r="F78" s="64">
        <v>14.6</v>
      </c>
      <c r="G78" s="64">
        <v>4.6500000000000004</v>
      </c>
      <c r="H78" s="64">
        <v>1.45</v>
      </c>
      <c r="I78" s="64">
        <v>0.25900000000000001</v>
      </c>
      <c r="J78" s="64">
        <v>321</v>
      </c>
      <c r="K78" s="64">
        <v>38.4</v>
      </c>
      <c r="L78" s="64">
        <v>4.1500000000000004</v>
      </c>
      <c r="M78" s="64">
        <v>54.2</v>
      </c>
      <c r="N78" s="64">
        <v>10.7</v>
      </c>
      <c r="O78" s="64">
        <v>1.71</v>
      </c>
      <c r="P78" s="64">
        <v>340</v>
      </c>
      <c r="Q78" s="64">
        <v>4.2699999999999996</v>
      </c>
      <c r="R78" s="64">
        <v>35</v>
      </c>
      <c r="S78" s="64">
        <v>1.37</v>
      </c>
      <c r="T78" s="64">
        <v>25</v>
      </c>
      <c r="U78" s="64">
        <v>21</v>
      </c>
      <c r="V78" s="64">
        <v>50</v>
      </c>
      <c r="W78" s="64">
        <v>90</v>
      </c>
      <c r="X78" s="64">
        <v>35</v>
      </c>
    </row>
    <row r="79" spans="1:24" outlineLevel="1" x14ac:dyDescent="0.25">
      <c r="A79" s="198"/>
      <c r="B79" s="60" t="s">
        <v>285</v>
      </c>
      <c r="C79" s="64">
        <v>11</v>
      </c>
      <c r="D79" s="64">
        <v>5.5</v>
      </c>
      <c r="E79" s="64">
        <v>22.1</v>
      </c>
      <c r="F79" s="64">
        <v>17.3</v>
      </c>
      <c r="G79" s="64">
        <v>4.74</v>
      </c>
      <c r="H79" s="64">
        <v>1.53</v>
      </c>
      <c r="I79" s="64">
        <v>0.255</v>
      </c>
      <c r="J79" s="64">
        <v>376</v>
      </c>
      <c r="K79" s="64">
        <v>45.5</v>
      </c>
      <c r="L79" s="64">
        <v>4.12</v>
      </c>
      <c r="M79" s="64">
        <v>63</v>
      </c>
      <c r="N79" s="64">
        <v>12.7</v>
      </c>
      <c r="O79" s="64">
        <v>1.69</v>
      </c>
      <c r="P79" s="64">
        <v>397</v>
      </c>
      <c r="Q79" s="64">
        <v>4.24</v>
      </c>
      <c r="R79" s="64">
        <v>41.2</v>
      </c>
      <c r="S79" s="64">
        <v>1.37</v>
      </c>
      <c r="T79" s="64">
        <v>25</v>
      </c>
      <c r="U79" s="64">
        <v>21</v>
      </c>
      <c r="V79" s="64">
        <v>50</v>
      </c>
      <c r="W79" s="64">
        <v>90</v>
      </c>
      <c r="X79" s="64">
        <v>35</v>
      </c>
    </row>
    <row r="80" spans="1:24" outlineLevel="1" x14ac:dyDescent="0.25">
      <c r="A80" s="198"/>
      <c r="B80" s="60" t="s">
        <v>142</v>
      </c>
      <c r="C80" s="64">
        <v>12</v>
      </c>
      <c r="D80" s="64">
        <v>6</v>
      </c>
      <c r="E80" s="64">
        <v>25.1</v>
      </c>
      <c r="F80" s="64">
        <v>19.7</v>
      </c>
      <c r="G80" s="64">
        <v>4.24</v>
      </c>
      <c r="H80" s="64">
        <v>2.2599999999999998</v>
      </c>
      <c r="I80" s="64">
        <v>0.46800000000000003</v>
      </c>
      <c r="J80" s="64">
        <v>420</v>
      </c>
      <c r="K80" s="64">
        <v>48</v>
      </c>
      <c r="L80" s="64">
        <v>4.09</v>
      </c>
      <c r="M80" s="64">
        <v>165</v>
      </c>
      <c r="N80" s="64">
        <v>24.4</v>
      </c>
      <c r="O80" s="64">
        <v>2.56</v>
      </c>
      <c r="P80" s="64">
        <v>492</v>
      </c>
      <c r="Q80" s="64">
        <v>4.43</v>
      </c>
      <c r="R80" s="64">
        <v>92.6</v>
      </c>
      <c r="S80" s="64">
        <v>1.92</v>
      </c>
      <c r="T80" s="64">
        <v>25</v>
      </c>
      <c r="U80" s="64">
        <v>25</v>
      </c>
      <c r="V80" s="64">
        <v>50</v>
      </c>
      <c r="W80" s="64">
        <v>90</v>
      </c>
      <c r="X80" s="64">
        <v>50</v>
      </c>
    </row>
    <row r="81" spans="1:24" outlineLevel="1" x14ac:dyDescent="0.25">
      <c r="A81" s="198"/>
      <c r="B81" s="60" t="s">
        <v>143</v>
      </c>
      <c r="C81" s="64">
        <v>10.5</v>
      </c>
      <c r="D81" s="64">
        <v>5.5</v>
      </c>
      <c r="E81" s="64">
        <v>23.6</v>
      </c>
      <c r="F81" s="64">
        <v>18.600000000000001</v>
      </c>
      <c r="G81" s="64">
        <v>5.37</v>
      </c>
      <c r="H81" s="64">
        <v>1.65</v>
      </c>
      <c r="I81" s="64">
        <v>0.26100000000000001</v>
      </c>
      <c r="J81" s="64">
        <v>545</v>
      </c>
      <c r="K81" s="64">
        <v>56.6</v>
      </c>
      <c r="L81" s="64">
        <v>4.8</v>
      </c>
      <c r="M81" s="64">
        <v>93</v>
      </c>
      <c r="N81" s="64">
        <v>15.9</v>
      </c>
      <c r="O81" s="64">
        <v>1.98</v>
      </c>
      <c r="P81" s="64">
        <v>578</v>
      </c>
      <c r="Q81" s="64">
        <v>4.95</v>
      </c>
      <c r="R81" s="64">
        <v>59.8</v>
      </c>
      <c r="S81" s="64">
        <v>1.59</v>
      </c>
      <c r="T81" s="64">
        <v>28</v>
      </c>
      <c r="U81" s="64">
        <v>23</v>
      </c>
      <c r="V81" s="64">
        <v>60</v>
      </c>
      <c r="W81" s="64">
        <v>105</v>
      </c>
      <c r="X81" s="64">
        <v>40</v>
      </c>
    </row>
    <row r="82" spans="1:24" outlineLevel="1" x14ac:dyDescent="0.25">
      <c r="A82" s="198"/>
      <c r="B82" s="60" t="s">
        <v>144</v>
      </c>
      <c r="C82" s="64">
        <v>12</v>
      </c>
      <c r="D82" s="64">
        <v>6</v>
      </c>
      <c r="E82" s="64">
        <v>25.3</v>
      </c>
      <c r="F82" s="64">
        <v>19.899999999999999</v>
      </c>
      <c r="G82" s="64">
        <v>5.04</v>
      </c>
      <c r="H82" s="64">
        <v>2.08</v>
      </c>
      <c r="I82" s="64">
        <v>0.36</v>
      </c>
      <c r="J82" s="64">
        <v>581</v>
      </c>
      <c r="K82" s="64">
        <v>58.3</v>
      </c>
      <c r="L82" s="64">
        <v>4.79</v>
      </c>
      <c r="M82" s="64">
        <v>159</v>
      </c>
      <c r="N82" s="64">
        <v>22.9</v>
      </c>
      <c r="O82" s="64">
        <v>2.5</v>
      </c>
      <c r="P82" s="64">
        <v>644</v>
      </c>
      <c r="Q82" s="64">
        <v>5.04</v>
      </c>
      <c r="R82" s="64">
        <v>95.7</v>
      </c>
      <c r="S82" s="64">
        <v>1.94</v>
      </c>
      <c r="T82" s="64">
        <v>28</v>
      </c>
      <c r="U82" s="64">
        <v>25</v>
      </c>
      <c r="V82" s="64">
        <v>60</v>
      </c>
      <c r="W82" s="64">
        <v>105</v>
      </c>
      <c r="X82" s="64">
        <v>50</v>
      </c>
    </row>
    <row r="83" spans="1:24" outlineLevel="1" x14ac:dyDescent="0.25">
      <c r="A83" s="198"/>
      <c r="B83" s="60" t="s">
        <v>145</v>
      </c>
      <c r="C83" s="64">
        <v>13</v>
      </c>
      <c r="D83" s="64">
        <v>6.5</v>
      </c>
      <c r="E83" s="64">
        <v>33.200000000000003</v>
      </c>
      <c r="F83" s="64">
        <v>26.1</v>
      </c>
      <c r="G83" s="64">
        <v>4.97</v>
      </c>
      <c r="H83" s="64">
        <v>2.5</v>
      </c>
      <c r="I83" s="64">
        <v>0.435</v>
      </c>
      <c r="J83" s="64">
        <v>744</v>
      </c>
      <c r="K83" s="64">
        <v>74.099999999999994</v>
      </c>
      <c r="L83" s="64">
        <v>4.7300000000000004</v>
      </c>
      <c r="M83" s="64">
        <v>264</v>
      </c>
      <c r="N83" s="64">
        <v>35.200000000000003</v>
      </c>
      <c r="O83" s="64">
        <v>2.82</v>
      </c>
      <c r="P83" s="64">
        <v>856</v>
      </c>
      <c r="Q83" s="64">
        <v>5.07</v>
      </c>
      <c r="R83" s="64">
        <v>152</v>
      </c>
      <c r="S83" s="64">
        <v>2.14</v>
      </c>
      <c r="T83" s="64">
        <v>28</v>
      </c>
      <c r="U83" s="64">
        <v>25</v>
      </c>
      <c r="V83" s="64">
        <v>60</v>
      </c>
      <c r="W83" s="64">
        <v>105</v>
      </c>
      <c r="X83" s="64">
        <v>55</v>
      </c>
    </row>
    <row r="84" spans="1:24" outlineLevel="1" x14ac:dyDescent="0.25">
      <c r="A84" s="198"/>
      <c r="B84" s="60" t="s">
        <v>146</v>
      </c>
      <c r="C84" s="64">
        <v>13</v>
      </c>
      <c r="D84" s="64">
        <v>6.5</v>
      </c>
      <c r="E84" s="64">
        <v>23.2</v>
      </c>
      <c r="F84" s="64">
        <v>18.2</v>
      </c>
      <c r="G84" s="64">
        <v>5.63</v>
      </c>
      <c r="H84" s="64">
        <v>1.69</v>
      </c>
      <c r="I84" s="64">
        <v>0.26200000000000001</v>
      </c>
      <c r="J84" s="64">
        <v>611</v>
      </c>
      <c r="K84" s="64">
        <v>58.9</v>
      </c>
      <c r="L84" s="64">
        <v>5.14</v>
      </c>
      <c r="M84" s="64">
        <v>104</v>
      </c>
      <c r="N84" s="64">
        <v>16.5</v>
      </c>
      <c r="O84" s="64">
        <v>2.12</v>
      </c>
      <c r="P84" s="64">
        <v>649</v>
      </c>
      <c r="Q84" s="64">
        <v>5.29</v>
      </c>
      <c r="R84" s="64">
        <v>67</v>
      </c>
      <c r="S84" s="64">
        <v>1.7</v>
      </c>
      <c r="T84" s="64">
        <v>28</v>
      </c>
      <c r="U84" s="64">
        <v>23</v>
      </c>
      <c r="V84" s="64">
        <v>60</v>
      </c>
      <c r="W84" s="64">
        <v>115</v>
      </c>
      <c r="X84" s="64">
        <v>45</v>
      </c>
    </row>
    <row r="85" spans="1:24" outlineLevel="1" x14ac:dyDescent="0.25">
      <c r="A85" s="198"/>
      <c r="B85" s="60" t="s">
        <v>286</v>
      </c>
      <c r="C85" s="64">
        <v>13</v>
      </c>
      <c r="D85" s="64">
        <v>6.5</v>
      </c>
      <c r="E85" s="64">
        <v>27.5</v>
      </c>
      <c r="F85" s="64">
        <v>21.6</v>
      </c>
      <c r="G85" s="64">
        <v>5.72</v>
      </c>
      <c r="H85" s="64">
        <v>1.77</v>
      </c>
      <c r="I85" s="64">
        <v>0.25900000000000001</v>
      </c>
      <c r="J85" s="64">
        <v>720</v>
      </c>
      <c r="K85" s="64">
        <v>70</v>
      </c>
      <c r="L85" s="64">
        <v>5.1100000000000003</v>
      </c>
      <c r="M85" s="64">
        <v>122</v>
      </c>
      <c r="N85" s="64">
        <v>19.600000000000001</v>
      </c>
      <c r="O85" s="64">
        <v>2.1</v>
      </c>
      <c r="P85" s="64">
        <v>763</v>
      </c>
      <c r="Q85" s="64">
        <v>5.26</v>
      </c>
      <c r="R85" s="64">
        <v>78.900000000000006</v>
      </c>
      <c r="S85" s="64">
        <v>1.69</v>
      </c>
      <c r="T85" s="64">
        <v>28</v>
      </c>
      <c r="U85" s="64">
        <v>23</v>
      </c>
      <c r="V85" s="64">
        <v>60</v>
      </c>
      <c r="W85" s="64">
        <v>115</v>
      </c>
      <c r="X85" s="64">
        <v>45</v>
      </c>
    </row>
    <row r="86" spans="1:24" outlineLevel="1" x14ac:dyDescent="0.25">
      <c r="A86" s="198"/>
      <c r="B86" s="60" t="s">
        <v>147</v>
      </c>
      <c r="C86" s="64">
        <v>14</v>
      </c>
      <c r="D86" s="64">
        <v>7</v>
      </c>
      <c r="E86" s="64">
        <v>26.2</v>
      </c>
      <c r="F86" s="64">
        <v>20.6</v>
      </c>
      <c r="G86" s="64">
        <v>6.28</v>
      </c>
      <c r="H86" s="64">
        <v>1.85</v>
      </c>
      <c r="I86" s="64">
        <v>0.26200000000000001</v>
      </c>
      <c r="J86" s="64">
        <v>880</v>
      </c>
      <c r="K86" s="64">
        <v>75.099999999999994</v>
      </c>
      <c r="L86" s="64">
        <v>5.8</v>
      </c>
      <c r="M86" s="64">
        <v>151</v>
      </c>
      <c r="N86" s="64">
        <v>21.2</v>
      </c>
      <c r="O86" s="64">
        <v>2.4</v>
      </c>
      <c r="P86" s="64">
        <v>934</v>
      </c>
      <c r="Q86" s="64">
        <v>5.97</v>
      </c>
      <c r="R86" s="64">
        <v>97.4</v>
      </c>
      <c r="S86" s="64">
        <v>1.93</v>
      </c>
      <c r="T86" s="64">
        <v>28</v>
      </c>
      <c r="U86" s="64">
        <v>25</v>
      </c>
      <c r="V86" s="64">
        <v>60</v>
      </c>
      <c r="W86" s="64">
        <v>135</v>
      </c>
      <c r="X86" s="64">
        <v>50</v>
      </c>
    </row>
    <row r="87" spans="1:24" outlineLevel="1" x14ac:dyDescent="0.25">
      <c r="A87" s="198"/>
      <c r="B87" s="60" t="s">
        <v>287</v>
      </c>
      <c r="C87" s="64">
        <v>14</v>
      </c>
      <c r="D87" s="64">
        <v>7</v>
      </c>
      <c r="E87" s="64">
        <v>31.2</v>
      </c>
      <c r="F87" s="64">
        <v>24.5</v>
      </c>
      <c r="G87" s="64">
        <v>6.37</v>
      </c>
      <c r="H87" s="64">
        <v>1.93</v>
      </c>
      <c r="I87" s="64">
        <v>0.26100000000000001</v>
      </c>
      <c r="J87" s="64">
        <v>1040</v>
      </c>
      <c r="K87" s="64">
        <v>89.3</v>
      </c>
      <c r="L87" s="64">
        <v>5.77</v>
      </c>
      <c r="M87" s="64">
        <v>177</v>
      </c>
      <c r="N87" s="64">
        <v>25.1</v>
      </c>
      <c r="O87" s="64">
        <v>2.38</v>
      </c>
      <c r="P87" s="64">
        <v>1100</v>
      </c>
      <c r="Q87" s="64">
        <v>5.94</v>
      </c>
      <c r="R87" s="64">
        <v>114</v>
      </c>
      <c r="S87" s="64">
        <v>1.92</v>
      </c>
      <c r="T87" s="64">
        <v>28</v>
      </c>
      <c r="U87" s="64">
        <v>25</v>
      </c>
      <c r="V87" s="64">
        <v>60</v>
      </c>
      <c r="W87" s="64">
        <v>135</v>
      </c>
      <c r="X87" s="64">
        <v>50</v>
      </c>
    </row>
    <row r="88" spans="1:24" outlineLevel="1" x14ac:dyDescent="0.25">
      <c r="A88" s="198"/>
      <c r="B88" s="60" t="s">
        <v>148</v>
      </c>
      <c r="C88" s="64">
        <v>15</v>
      </c>
      <c r="D88" s="64">
        <v>7.5</v>
      </c>
      <c r="E88" s="64">
        <v>40.299999999999997</v>
      </c>
      <c r="F88" s="64">
        <v>31.6</v>
      </c>
      <c r="G88" s="64">
        <v>7.12</v>
      </c>
      <c r="H88" s="64">
        <v>2.1800000000000002</v>
      </c>
      <c r="I88" s="64">
        <v>0.26200000000000001</v>
      </c>
      <c r="J88" s="64">
        <v>1650</v>
      </c>
      <c r="K88" s="64">
        <v>128</v>
      </c>
      <c r="L88" s="64">
        <v>6.41</v>
      </c>
      <c r="M88" s="64">
        <v>282</v>
      </c>
      <c r="N88" s="64">
        <v>36.1</v>
      </c>
      <c r="O88" s="64">
        <v>2.65</v>
      </c>
      <c r="P88" s="64">
        <v>1760</v>
      </c>
      <c r="Q88" s="64">
        <v>6.6</v>
      </c>
      <c r="R88" s="64">
        <v>181</v>
      </c>
      <c r="S88" s="64">
        <v>2.12</v>
      </c>
      <c r="T88" s="64">
        <v>28</v>
      </c>
      <c r="U88" s="64">
        <v>25</v>
      </c>
      <c r="V88" s="64">
        <v>65</v>
      </c>
      <c r="W88" s="64">
        <v>150</v>
      </c>
      <c r="X88" s="64">
        <v>55</v>
      </c>
    </row>
    <row r="89" spans="1:24" outlineLevel="1" x14ac:dyDescent="0.25">
      <c r="A89" s="198"/>
      <c r="B89" s="60" t="s">
        <v>288</v>
      </c>
      <c r="C89" s="64">
        <v>15</v>
      </c>
      <c r="D89" s="64">
        <v>7.5</v>
      </c>
      <c r="E89" s="64">
        <v>45.7</v>
      </c>
      <c r="F89" s="64">
        <v>35.9</v>
      </c>
      <c r="G89" s="64">
        <v>7.2</v>
      </c>
      <c r="H89" s="64">
        <v>2.36</v>
      </c>
      <c r="I89" s="64">
        <v>0.25900000000000001</v>
      </c>
      <c r="J89" s="64">
        <v>1860</v>
      </c>
      <c r="K89" s="64">
        <v>145</v>
      </c>
      <c r="L89" s="64">
        <v>6.38</v>
      </c>
      <c r="M89" s="64">
        <v>316</v>
      </c>
      <c r="N89" s="64">
        <v>40.799999999999997</v>
      </c>
      <c r="O89" s="64">
        <v>2.63</v>
      </c>
      <c r="P89" s="64">
        <v>1970</v>
      </c>
      <c r="Q89" s="64">
        <v>6.57</v>
      </c>
      <c r="R89" s="64">
        <v>204</v>
      </c>
      <c r="S89" s="64">
        <v>2.11</v>
      </c>
      <c r="T89" s="64">
        <v>28</v>
      </c>
      <c r="U89" s="64">
        <v>25</v>
      </c>
      <c r="V89" s="64">
        <v>65</v>
      </c>
      <c r="W89" s="64">
        <v>150</v>
      </c>
      <c r="X89" s="64">
        <v>55</v>
      </c>
    </row>
    <row r="90" spans="1:24" outlineLevel="1" x14ac:dyDescent="0.25">
      <c r="A90" s="198"/>
      <c r="B90" s="60" t="s">
        <v>149</v>
      </c>
      <c r="C90" s="64">
        <v>15</v>
      </c>
      <c r="D90" s="64">
        <v>7.5</v>
      </c>
      <c r="E90" s="64">
        <v>33.200000000000003</v>
      </c>
      <c r="F90" s="64">
        <v>26.1</v>
      </c>
      <c r="G90" s="64">
        <v>9.4499999999999993</v>
      </c>
      <c r="H90" s="64">
        <v>1.56</v>
      </c>
      <c r="I90" s="64">
        <v>0.154</v>
      </c>
      <c r="J90" s="64">
        <v>2170</v>
      </c>
      <c r="K90" s="64">
        <v>140</v>
      </c>
      <c r="L90" s="64">
        <v>8.08</v>
      </c>
      <c r="M90" s="64">
        <v>161</v>
      </c>
      <c r="N90" s="64">
        <v>21.7</v>
      </c>
      <c r="O90" s="64">
        <v>2.2000000000000002</v>
      </c>
      <c r="P90" s="64">
        <v>2220</v>
      </c>
      <c r="Q90" s="64">
        <v>8.17</v>
      </c>
      <c r="R90" s="64">
        <v>112</v>
      </c>
      <c r="S90" s="64">
        <v>1.84</v>
      </c>
      <c r="T90" s="64">
        <v>28</v>
      </c>
      <c r="U90" s="64">
        <v>25</v>
      </c>
      <c r="V90" s="64">
        <v>65</v>
      </c>
      <c r="W90" s="64">
        <v>200</v>
      </c>
      <c r="X90" s="64">
        <v>50</v>
      </c>
    </row>
    <row r="91" spans="1:24" outlineLevel="1" x14ac:dyDescent="0.25">
      <c r="A91" s="198"/>
      <c r="B91" s="60" t="s">
        <v>289</v>
      </c>
      <c r="C91" s="64">
        <v>15</v>
      </c>
      <c r="D91" s="64">
        <v>7.5</v>
      </c>
      <c r="E91" s="64">
        <v>39.6</v>
      </c>
      <c r="F91" s="64">
        <v>31.1</v>
      </c>
      <c r="G91" s="64">
        <v>9.5500000000000007</v>
      </c>
      <c r="H91" s="64">
        <v>1.65</v>
      </c>
      <c r="I91" s="64">
        <v>0.153</v>
      </c>
      <c r="J91" s="64">
        <v>2570</v>
      </c>
      <c r="K91" s="64">
        <v>166</v>
      </c>
      <c r="L91" s="64">
        <v>8.0500000000000007</v>
      </c>
      <c r="M91" s="64">
        <v>189</v>
      </c>
      <c r="N91" s="64">
        <v>25.8</v>
      </c>
      <c r="O91" s="64">
        <v>2.19</v>
      </c>
      <c r="P91" s="64">
        <v>2630</v>
      </c>
      <c r="Q91" s="64">
        <v>8.14</v>
      </c>
      <c r="R91" s="64">
        <v>132</v>
      </c>
      <c r="S91" s="64">
        <v>1.83</v>
      </c>
      <c r="T91" s="64">
        <v>28</v>
      </c>
      <c r="U91" s="64">
        <v>25</v>
      </c>
      <c r="V91" s="64">
        <v>65</v>
      </c>
      <c r="W91" s="64">
        <v>200</v>
      </c>
      <c r="X91" s="64">
        <v>50</v>
      </c>
    </row>
    <row r="92" spans="1:24" outlineLevel="1" x14ac:dyDescent="0.25">
      <c r="A92" s="198"/>
      <c r="B92" s="60" t="s">
        <v>290</v>
      </c>
      <c r="C92" s="64">
        <v>15</v>
      </c>
      <c r="D92" s="64">
        <v>7.5</v>
      </c>
      <c r="E92" s="64">
        <v>45.9</v>
      </c>
      <c r="F92" s="64">
        <v>36</v>
      </c>
      <c r="G92" s="64">
        <v>9.65</v>
      </c>
      <c r="H92" s="64">
        <v>1.73</v>
      </c>
      <c r="I92" s="64">
        <v>0.152</v>
      </c>
      <c r="J92" s="64">
        <v>2960</v>
      </c>
      <c r="K92" s="64">
        <v>192</v>
      </c>
      <c r="L92" s="64">
        <v>8.0299999999999994</v>
      </c>
      <c r="M92" s="64">
        <v>216</v>
      </c>
      <c r="N92" s="64">
        <v>29.7</v>
      </c>
      <c r="O92" s="64">
        <v>2.17</v>
      </c>
      <c r="P92" s="64">
        <v>3020</v>
      </c>
      <c r="Q92" s="64">
        <v>8.11</v>
      </c>
      <c r="R92" s="64">
        <v>152</v>
      </c>
      <c r="S92" s="64">
        <v>1.82</v>
      </c>
      <c r="T92" s="64">
        <v>28</v>
      </c>
      <c r="U92" s="64">
        <v>25</v>
      </c>
      <c r="V92" s="64">
        <v>65</v>
      </c>
      <c r="W92" s="64">
        <v>200</v>
      </c>
      <c r="X92" s="64">
        <v>50</v>
      </c>
    </row>
    <row r="93" spans="1:24" outlineLevel="1" x14ac:dyDescent="0.25">
      <c r="A93" s="198"/>
      <c r="B93" s="60" t="s">
        <v>291</v>
      </c>
      <c r="C93" s="64">
        <v>15</v>
      </c>
      <c r="D93" s="64">
        <v>7.5</v>
      </c>
      <c r="E93" s="64">
        <v>52.1</v>
      </c>
      <c r="F93" s="64">
        <v>40.9</v>
      </c>
      <c r="G93" s="64">
        <v>9.74</v>
      </c>
      <c r="H93" s="64">
        <v>1.81</v>
      </c>
      <c r="I93" s="64">
        <v>0.15</v>
      </c>
      <c r="J93" s="64">
        <v>3330</v>
      </c>
      <c r="K93" s="64">
        <v>218</v>
      </c>
      <c r="L93" s="64">
        <v>8</v>
      </c>
      <c r="M93" s="64">
        <v>342</v>
      </c>
      <c r="N93" s="64">
        <v>33.6</v>
      </c>
      <c r="O93" s="64">
        <v>2.15</v>
      </c>
      <c r="P93" s="64">
        <v>3400</v>
      </c>
      <c r="Q93" s="64">
        <v>8.08</v>
      </c>
      <c r="R93" s="64">
        <v>171</v>
      </c>
      <c r="S93" s="64">
        <v>1.81</v>
      </c>
      <c r="T93" s="64">
        <v>28</v>
      </c>
      <c r="U93" s="64">
        <v>25</v>
      </c>
      <c r="V93" s="64">
        <v>65</v>
      </c>
      <c r="W93" s="64">
        <v>200</v>
      </c>
      <c r="X93" s="64">
        <v>50</v>
      </c>
    </row>
    <row r="94" spans="1:24" x14ac:dyDescent="0.25">
      <c r="A94" s="66"/>
      <c r="B94" s="190"/>
      <c r="C94" s="190"/>
      <c r="D94" s="190"/>
      <c r="E94" s="190"/>
      <c r="F94" s="190"/>
      <c r="G94" s="190"/>
      <c r="H94" s="190"/>
      <c r="I94" s="190"/>
      <c r="J94" s="190"/>
      <c r="K94" s="190"/>
      <c r="L94" s="190"/>
      <c r="M94" s="190"/>
      <c r="N94" s="190"/>
      <c r="O94" s="190"/>
      <c r="P94" s="190"/>
      <c r="Q94" s="190"/>
      <c r="R94" s="190"/>
      <c r="S94" s="190"/>
      <c r="T94" s="190"/>
      <c r="U94" s="190"/>
      <c r="V94" s="190"/>
      <c r="W94" s="190"/>
      <c r="X94" s="190"/>
    </row>
  </sheetData>
  <mergeCells count="13">
    <mergeCell ref="A5:A50"/>
    <mergeCell ref="A52:A93"/>
    <mergeCell ref="T1:X1"/>
    <mergeCell ref="B3:B4"/>
    <mergeCell ref="B51:X51"/>
    <mergeCell ref="B94:X94"/>
    <mergeCell ref="I3:I4"/>
    <mergeCell ref="C1:D1"/>
    <mergeCell ref="J1:Q1"/>
    <mergeCell ref="C2:C3"/>
    <mergeCell ref="D2:D3"/>
    <mergeCell ref="E2:E3"/>
    <mergeCell ref="F2:F3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4"/>
  <sheetViews>
    <sheetView topLeftCell="D1" workbookViewId="0">
      <pane ySplit="4" topLeftCell="A59" activePane="bottomLeft" state="frozenSplit"/>
      <selection activeCell="F1" sqref="F1"/>
      <selection pane="bottomLeft" activeCell="O2" sqref="O2"/>
    </sheetView>
  </sheetViews>
  <sheetFormatPr defaultColWidth="9" defaultRowHeight="15" outlineLevelRow="1" x14ac:dyDescent="0.25"/>
  <cols>
    <col min="1" max="1" width="9" style="1"/>
    <col min="2" max="2" width="11.140625" style="6" customWidth="1"/>
    <col min="3" max="16384" width="9" style="1"/>
  </cols>
  <sheetData>
    <row r="1" spans="1:20" ht="15" customHeight="1" x14ac:dyDescent="0.25">
      <c r="C1" s="193" t="s">
        <v>0</v>
      </c>
      <c r="D1" s="194"/>
      <c r="G1" s="193"/>
      <c r="H1" s="194"/>
      <c r="I1" s="206"/>
      <c r="J1" s="195" t="s">
        <v>2</v>
      </c>
      <c r="K1" s="195"/>
      <c r="L1" s="195"/>
      <c r="M1" s="195"/>
      <c r="N1" s="195"/>
      <c r="O1" s="195"/>
      <c r="P1" s="195"/>
      <c r="Q1" s="195"/>
      <c r="R1" s="45"/>
    </row>
    <row r="2" spans="1:20" ht="15" customHeight="1" x14ac:dyDescent="0.25">
      <c r="B2" s="64" t="s">
        <v>381</v>
      </c>
      <c r="C2" s="195" t="s">
        <v>378</v>
      </c>
      <c r="D2" s="195" t="s">
        <v>379</v>
      </c>
      <c r="E2" s="191" t="s">
        <v>3</v>
      </c>
      <c r="F2" s="191" t="s">
        <v>4</v>
      </c>
      <c r="G2" s="207"/>
      <c r="H2" s="208"/>
      <c r="I2" s="209"/>
      <c r="J2" s="68" t="s">
        <v>58</v>
      </c>
      <c r="K2" s="68" t="s">
        <v>58</v>
      </c>
      <c r="L2" s="68" t="s">
        <v>58</v>
      </c>
      <c r="M2" s="90" t="s">
        <v>387</v>
      </c>
      <c r="N2" s="90" t="s">
        <v>387</v>
      </c>
      <c r="O2" s="68" t="s">
        <v>59</v>
      </c>
      <c r="P2" s="68" t="s">
        <v>59</v>
      </c>
      <c r="Q2" s="68" t="s">
        <v>59</v>
      </c>
      <c r="R2" s="195" t="s">
        <v>371</v>
      </c>
      <c r="S2" s="136" t="s">
        <v>372</v>
      </c>
      <c r="T2" s="136" t="s">
        <v>377</v>
      </c>
    </row>
    <row r="3" spans="1:20" x14ac:dyDescent="0.25">
      <c r="B3" s="202" t="s">
        <v>1</v>
      </c>
      <c r="C3" s="195"/>
      <c r="D3" s="195"/>
      <c r="E3" s="196"/>
      <c r="F3" s="196"/>
      <c r="G3" s="5" t="s">
        <v>56</v>
      </c>
      <c r="H3" s="5" t="s">
        <v>57</v>
      </c>
      <c r="I3" s="5" t="s">
        <v>380</v>
      </c>
      <c r="J3" s="5" t="s">
        <v>382</v>
      </c>
      <c r="K3" s="5" t="s">
        <v>383</v>
      </c>
      <c r="L3" s="5" t="s">
        <v>384</v>
      </c>
      <c r="M3" s="5" t="s">
        <v>385</v>
      </c>
      <c r="N3" s="5" t="s">
        <v>386</v>
      </c>
      <c r="O3" s="5" t="s">
        <v>388</v>
      </c>
      <c r="P3" s="5" t="s">
        <v>389</v>
      </c>
      <c r="Q3" s="5" t="s">
        <v>390</v>
      </c>
      <c r="R3" s="195"/>
      <c r="S3" s="136"/>
      <c r="T3" s="136"/>
    </row>
    <row r="4" spans="1:20" s="51" customFormat="1" ht="15.75" thickBot="1" x14ac:dyDescent="0.3">
      <c r="B4" s="203"/>
      <c r="C4" s="55" t="s">
        <v>86</v>
      </c>
      <c r="D4" s="55" t="s">
        <v>86</v>
      </c>
      <c r="E4" s="51" t="s">
        <v>365</v>
      </c>
      <c r="F4" s="55" t="s">
        <v>155</v>
      </c>
      <c r="G4" s="55" t="s">
        <v>8</v>
      </c>
      <c r="H4" s="55" t="s">
        <v>8</v>
      </c>
      <c r="I4" s="55" t="s">
        <v>8</v>
      </c>
      <c r="J4" s="55" t="s">
        <v>363</v>
      </c>
      <c r="K4" s="55" t="s">
        <v>25</v>
      </c>
      <c r="L4" s="55" t="s">
        <v>8</v>
      </c>
      <c r="M4" s="55" t="s">
        <v>363</v>
      </c>
      <c r="N4" s="55" t="s">
        <v>8</v>
      </c>
      <c r="O4" s="55" t="s">
        <v>363</v>
      </c>
      <c r="P4" s="55" t="s">
        <v>25</v>
      </c>
      <c r="Q4" s="55" t="s">
        <v>8</v>
      </c>
      <c r="R4" s="55" t="s">
        <v>86</v>
      </c>
      <c r="S4" s="52" t="s">
        <v>86</v>
      </c>
      <c r="T4" s="52" t="s">
        <v>86</v>
      </c>
    </row>
    <row r="5" spans="1:20" ht="15.75" hidden="1" outlineLevel="1" thickTop="1" x14ac:dyDescent="0.25">
      <c r="A5" s="197" t="s">
        <v>198</v>
      </c>
      <c r="B5" s="84" t="s">
        <v>60</v>
      </c>
      <c r="C5" s="61">
        <v>3.5</v>
      </c>
      <c r="D5" s="61">
        <v>1.75</v>
      </c>
      <c r="E5" s="61">
        <v>1.1200000000000001</v>
      </c>
      <c r="F5" s="61">
        <v>0.88200000000000001</v>
      </c>
      <c r="G5" s="61">
        <v>0.59799999999999998</v>
      </c>
      <c r="H5" s="61">
        <v>1.41</v>
      </c>
      <c r="I5" s="61">
        <v>0.84599999999999997</v>
      </c>
      <c r="J5" s="61">
        <v>0.39200000000000002</v>
      </c>
      <c r="K5" s="61">
        <v>0.27900000000000003</v>
      </c>
      <c r="L5" s="61">
        <v>0.59</v>
      </c>
      <c r="M5" s="61">
        <v>0.61799999999999999</v>
      </c>
      <c r="N5" s="61">
        <v>0.74199999999999999</v>
      </c>
      <c r="O5" s="61">
        <v>0.16500000000000001</v>
      </c>
      <c r="P5" s="61">
        <v>0.19500000000000001</v>
      </c>
      <c r="Q5" s="61">
        <v>0.38300000000000001</v>
      </c>
      <c r="R5" s="61">
        <v>4.3</v>
      </c>
      <c r="S5" s="61">
        <v>12</v>
      </c>
    </row>
    <row r="6" spans="1:20" hidden="1" outlineLevel="1" x14ac:dyDescent="0.25">
      <c r="A6" s="198"/>
      <c r="B6" s="60" t="s">
        <v>61</v>
      </c>
      <c r="C6" s="48">
        <v>3.5</v>
      </c>
      <c r="D6" s="48">
        <v>1.75</v>
      </c>
      <c r="E6" s="48">
        <v>1.42</v>
      </c>
      <c r="F6" s="48">
        <v>1.1200000000000001</v>
      </c>
      <c r="G6" s="48">
        <v>0.72299999999999998</v>
      </c>
      <c r="H6" s="48">
        <v>1.77</v>
      </c>
      <c r="I6" s="48">
        <v>1.02</v>
      </c>
      <c r="J6" s="48">
        <v>0.80300000000000005</v>
      </c>
      <c r="K6" s="48">
        <v>0.45200000000000001</v>
      </c>
      <c r="L6" s="48">
        <v>0.751</v>
      </c>
      <c r="M6" s="48">
        <v>1.27</v>
      </c>
      <c r="N6" s="48">
        <v>0.94499999999999995</v>
      </c>
      <c r="O6" s="48">
        <v>0.33400000000000002</v>
      </c>
      <c r="P6" s="48">
        <v>0.32600000000000001</v>
      </c>
      <c r="Q6" s="48">
        <v>0.48399999999999999</v>
      </c>
      <c r="R6" s="48">
        <v>6.4</v>
      </c>
      <c r="S6" s="48">
        <v>15</v>
      </c>
    </row>
    <row r="7" spans="1:20" hidden="1" outlineLevel="1" x14ac:dyDescent="0.25">
      <c r="A7" s="198"/>
      <c r="B7" s="60" t="s">
        <v>210</v>
      </c>
      <c r="C7" s="48">
        <v>3.5</v>
      </c>
      <c r="D7" s="48">
        <v>1.75</v>
      </c>
      <c r="E7" s="48">
        <v>1.85</v>
      </c>
      <c r="F7" s="48">
        <v>1.45</v>
      </c>
      <c r="G7" s="48">
        <v>0.76200000000000001</v>
      </c>
      <c r="H7" s="48">
        <v>1.77</v>
      </c>
      <c r="I7" s="48">
        <v>1.08</v>
      </c>
      <c r="J7" s="48">
        <v>1.02</v>
      </c>
      <c r="K7" s="48">
        <v>0.58599999999999997</v>
      </c>
      <c r="L7" s="48">
        <v>0.74099999999999999</v>
      </c>
      <c r="M7" s="48">
        <v>1.61</v>
      </c>
      <c r="N7" s="48">
        <v>0.93100000000000005</v>
      </c>
      <c r="O7" s="48">
        <v>0.43</v>
      </c>
      <c r="P7" s="48">
        <v>0.33900000000000002</v>
      </c>
      <c r="Q7" s="48">
        <v>0.48199999999999998</v>
      </c>
      <c r="R7" s="48">
        <v>6.4</v>
      </c>
      <c r="S7" s="48">
        <v>15</v>
      </c>
    </row>
    <row r="8" spans="1:20" hidden="1" outlineLevel="1" x14ac:dyDescent="0.25">
      <c r="A8" s="198"/>
      <c r="B8" s="60" t="s">
        <v>62</v>
      </c>
      <c r="C8" s="48">
        <v>5</v>
      </c>
      <c r="D8" s="48">
        <v>2.5</v>
      </c>
      <c r="E8" s="48">
        <v>1.74</v>
      </c>
      <c r="F8" s="48">
        <v>1.36</v>
      </c>
      <c r="G8" s="48">
        <v>0.83499999999999996</v>
      </c>
      <c r="H8" s="48">
        <v>2.12</v>
      </c>
      <c r="I8" s="48">
        <v>1.18</v>
      </c>
      <c r="J8" s="48">
        <v>1.4</v>
      </c>
      <c r="K8" s="48">
        <v>0.64900000000000002</v>
      </c>
      <c r="L8" s="48">
        <v>0.89900000000000002</v>
      </c>
      <c r="M8" s="48">
        <v>2.2200000000000002</v>
      </c>
      <c r="N8" s="48">
        <v>1.1299999999999999</v>
      </c>
      <c r="O8" s="48">
        <v>0.58499999999999996</v>
      </c>
      <c r="P8" s="48">
        <v>0.496</v>
      </c>
      <c r="Q8" s="48">
        <v>0.58099999999999996</v>
      </c>
      <c r="R8" s="48">
        <v>8.4</v>
      </c>
      <c r="S8" s="48">
        <v>17</v>
      </c>
    </row>
    <row r="9" spans="1:20" hidden="1" outlineLevel="1" x14ac:dyDescent="0.25">
      <c r="A9" s="198"/>
      <c r="B9" s="60" t="s">
        <v>211</v>
      </c>
      <c r="C9" s="48">
        <v>5</v>
      </c>
      <c r="D9" s="48">
        <v>2.5</v>
      </c>
      <c r="E9" s="48">
        <v>2.27</v>
      </c>
      <c r="F9" s="48">
        <v>1.78</v>
      </c>
      <c r="G9" s="48">
        <v>0.878</v>
      </c>
      <c r="H9" s="48">
        <v>2.12</v>
      </c>
      <c r="I9" s="48">
        <v>1.24</v>
      </c>
      <c r="J9" s="48">
        <v>1.8</v>
      </c>
      <c r="K9" s="48">
        <v>0.85</v>
      </c>
      <c r="L9" s="48">
        <v>0.89200000000000002</v>
      </c>
      <c r="M9" s="48">
        <v>2.85</v>
      </c>
      <c r="N9" s="48">
        <v>1.1200000000000001</v>
      </c>
      <c r="O9" s="48">
        <v>0.754</v>
      </c>
      <c r="P9" s="48">
        <v>0.60699999999999998</v>
      </c>
      <c r="Q9" s="48">
        <v>0.57699999999999996</v>
      </c>
      <c r="R9" s="48">
        <v>8.4</v>
      </c>
      <c r="S9" s="48">
        <v>17</v>
      </c>
    </row>
    <row r="10" spans="1:20" hidden="1" outlineLevel="1" x14ac:dyDescent="0.25">
      <c r="A10" s="198"/>
      <c r="B10" s="60" t="s">
        <v>63</v>
      </c>
      <c r="C10" s="48">
        <v>5</v>
      </c>
      <c r="D10" s="48">
        <v>2.5</v>
      </c>
      <c r="E10" s="48">
        <v>2.67</v>
      </c>
      <c r="F10" s="48">
        <v>2.09</v>
      </c>
      <c r="G10" s="48">
        <v>1</v>
      </c>
      <c r="H10" s="48">
        <v>2.4700000000000002</v>
      </c>
      <c r="I10" s="48">
        <v>1.42</v>
      </c>
      <c r="J10" s="48">
        <v>2.95</v>
      </c>
      <c r="K10" s="48">
        <v>1.18</v>
      </c>
      <c r="L10" s="48">
        <v>1.05</v>
      </c>
      <c r="M10" s="48">
        <v>4.68</v>
      </c>
      <c r="N10" s="48">
        <v>1.32</v>
      </c>
      <c r="O10" s="48">
        <v>1.23</v>
      </c>
      <c r="P10" s="48">
        <v>0.86499999999999999</v>
      </c>
      <c r="Q10" s="48">
        <v>0.67800000000000005</v>
      </c>
      <c r="R10" s="48">
        <v>11</v>
      </c>
      <c r="S10" s="48">
        <v>18</v>
      </c>
    </row>
    <row r="11" spans="1:20" hidden="1" outlineLevel="1" x14ac:dyDescent="0.25">
      <c r="A11" s="198"/>
      <c r="B11" s="60" t="s">
        <v>64</v>
      </c>
      <c r="C11" s="48">
        <v>6</v>
      </c>
      <c r="D11" s="48">
        <v>3</v>
      </c>
      <c r="E11" s="48">
        <v>3.08</v>
      </c>
      <c r="F11" s="48">
        <v>2.42</v>
      </c>
      <c r="G11" s="48">
        <v>1.1200000000000001</v>
      </c>
      <c r="H11" s="48">
        <v>2.83</v>
      </c>
      <c r="I11" s="48">
        <v>1.58</v>
      </c>
      <c r="J11" s="48">
        <v>4.47</v>
      </c>
      <c r="K11" s="48">
        <v>1.55</v>
      </c>
      <c r="L11" s="48">
        <v>1.21</v>
      </c>
      <c r="M11" s="48">
        <v>7.09</v>
      </c>
      <c r="N11" s="48">
        <v>1.52</v>
      </c>
      <c r="O11" s="48">
        <v>1.86</v>
      </c>
      <c r="P11" s="48">
        <v>1.17</v>
      </c>
      <c r="Q11" s="48">
        <v>0.77700000000000002</v>
      </c>
      <c r="R11" s="48">
        <v>11</v>
      </c>
      <c r="S11" s="48">
        <v>22</v>
      </c>
    </row>
    <row r="12" spans="1:20" hidden="1" outlineLevel="1" x14ac:dyDescent="0.25">
      <c r="A12" s="198"/>
      <c r="B12" s="60" t="s">
        <v>212</v>
      </c>
      <c r="C12" s="48">
        <v>6</v>
      </c>
      <c r="D12" s="48">
        <v>3</v>
      </c>
      <c r="E12" s="48">
        <v>3.79</v>
      </c>
      <c r="F12" s="48">
        <v>2.97</v>
      </c>
      <c r="G12" s="48">
        <v>1.1599999999999999</v>
      </c>
      <c r="H12" s="48">
        <v>2.83</v>
      </c>
      <c r="I12" s="48">
        <v>1.64</v>
      </c>
      <c r="J12" s="48">
        <v>5.43</v>
      </c>
      <c r="K12" s="48">
        <v>1.91</v>
      </c>
      <c r="L12" s="48">
        <v>1.2</v>
      </c>
      <c r="M12" s="48">
        <v>8.6</v>
      </c>
      <c r="N12" s="48">
        <v>1.51</v>
      </c>
      <c r="O12" s="48">
        <v>2.2599999999999998</v>
      </c>
      <c r="P12" s="48">
        <v>1.38</v>
      </c>
      <c r="Q12" s="48">
        <v>0.77300000000000002</v>
      </c>
      <c r="R12" s="48">
        <v>11</v>
      </c>
      <c r="S12" s="48">
        <v>22</v>
      </c>
    </row>
    <row r="13" spans="1:20" hidden="1" outlineLevel="1" x14ac:dyDescent="0.25">
      <c r="A13" s="198"/>
      <c r="B13" s="60" t="s">
        <v>65</v>
      </c>
      <c r="C13" s="48">
        <v>7</v>
      </c>
      <c r="D13" s="48">
        <v>3.5</v>
      </c>
      <c r="E13" s="48">
        <v>3.9</v>
      </c>
      <c r="F13" s="48">
        <v>3.06</v>
      </c>
      <c r="G13" s="48">
        <v>1.25</v>
      </c>
      <c r="H13" s="48">
        <v>3.18</v>
      </c>
      <c r="I13" s="48">
        <v>1.78</v>
      </c>
      <c r="J13" s="48">
        <v>7.14</v>
      </c>
      <c r="K13" s="48">
        <v>2.2000000000000002</v>
      </c>
      <c r="L13" s="48">
        <v>1.35</v>
      </c>
      <c r="M13" s="48">
        <v>11.4</v>
      </c>
      <c r="N13" s="48">
        <v>1.71</v>
      </c>
      <c r="O13" s="48">
        <v>2.94</v>
      </c>
      <c r="P13" s="48">
        <v>1.65</v>
      </c>
      <c r="Q13" s="48">
        <v>0.87</v>
      </c>
      <c r="R13" s="48">
        <v>13</v>
      </c>
      <c r="S13" s="48">
        <v>25</v>
      </c>
    </row>
    <row r="14" spans="1:20" hidden="1" outlineLevel="1" x14ac:dyDescent="0.25">
      <c r="A14" s="198"/>
      <c r="B14" s="60" t="s">
        <v>66</v>
      </c>
      <c r="C14" s="48">
        <v>7</v>
      </c>
      <c r="D14" s="48">
        <v>3.5</v>
      </c>
      <c r="E14" s="48">
        <v>3.89</v>
      </c>
      <c r="F14" s="48">
        <v>3.06</v>
      </c>
      <c r="G14" s="48">
        <v>1.36</v>
      </c>
      <c r="H14" s="48">
        <v>3.54</v>
      </c>
      <c r="I14" s="48">
        <v>1.92</v>
      </c>
      <c r="J14" s="48">
        <v>8.9700000000000006</v>
      </c>
      <c r="K14" s="48">
        <v>2.46</v>
      </c>
      <c r="L14" s="48">
        <v>1.52</v>
      </c>
      <c r="M14" s="48">
        <v>14.2</v>
      </c>
      <c r="N14" s="48">
        <v>1.91</v>
      </c>
      <c r="O14" s="48">
        <v>3.73</v>
      </c>
      <c r="P14" s="48">
        <v>1.94</v>
      </c>
      <c r="Q14" s="48">
        <v>0.97899999999999998</v>
      </c>
      <c r="R14" s="48">
        <v>13</v>
      </c>
      <c r="S14" s="48">
        <v>30</v>
      </c>
    </row>
    <row r="15" spans="1:20" hidden="1" outlineLevel="1" x14ac:dyDescent="0.25">
      <c r="A15" s="198"/>
      <c r="B15" s="60" t="s">
        <v>213</v>
      </c>
      <c r="C15" s="48">
        <v>7</v>
      </c>
      <c r="D15" s="48">
        <v>3.5</v>
      </c>
      <c r="E15" s="48">
        <v>4.8</v>
      </c>
      <c r="F15" s="48">
        <v>3.77</v>
      </c>
      <c r="G15" s="48">
        <v>1.4</v>
      </c>
      <c r="H15" s="48">
        <v>3.54</v>
      </c>
      <c r="I15" s="48">
        <v>1.99</v>
      </c>
      <c r="J15" s="48">
        <v>11</v>
      </c>
      <c r="K15" s="48">
        <v>3.05</v>
      </c>
      <c r="L15" s="48">
        <v>1.51</v>
      </c>
      <c r="M15" s="48">
        <v>17.399999999999999</v>
      </c>
      <c r="N15" s="48">
        <v>1.9</v>
      </c>
      <c r="O15" s="48">
        <v>4.55</v>
      </c>
      <c r="P15" s="48">
        <v>2.29</v>
      </c>
      <c r="Q15" s="48">
        <v>0.97299999999999998</v>
      </c>
      <c r="R15" s="48">
        <v>13</v>
      </c>
      <c r="S15" s="48">
        <v>30</v>
      </c>
    </row>
    <row r="16" spans="1:20" hidden="1" outlineLevel="1" x14ac:dyDescent="0.25">
      <c r="A16" s="198"/>
      <c r="B16" s="60" t="s">
        <v>214</v>
      </c>
      <c r="C16" s="48">
        <v>7</v>
      </c>
      <c r="D16" s="48">
        <v>3.5</v>
      </c>
      <c r="E16" s="48">
        <v>5.69</v>
      </c>
      <c r="F16" s="48">
        <v>4.47</v>
      </c>
      <c r="G16" s="48">
        <v>1.45</v>
      </c>
      <c r="H16" s="48">
        <v>3.54</v>
      </c>
      <c r="I16" s="48">
        <v>2.04</v>
      </c>
      <c r="J16" s="48">
        <v>12.8</v>
      </c>
      <c r="K16" s="48">
        <v>3.61</v>
      </c>
      <c r="L16" s="48">
        <v>1.5</v>
      </c>
      <c r="M16" s="48">
        <v>20.3</v>
      </c>
      <c r="N16" s="48">
        <v>1.89</v>
      </c>
      <c r="O16" s="48">
        <v>5.34</v>
      </c>
      <c r="P16" s="48">
        <v>2.61</v>
      </c>
      <c r="Q16" s="48">
        <v>0.96799999999999997</v>
      </c>
      <c r="R16" s="48">
        <v>13</v>
      </c>
      <c r="S16" s="48">
        <v>30</v>
      </c>
    </row>
    <row r="17" spans="1:19" hidden="1" outlineLevel="1" x14ac:dyDescent="0.25">
      <c r="A17" s="198"/>
      <c r="B17" s="60" t="s">
        <v>67</v>
      </c>
      <c r="C17" s="48">
        <v>8</v>
      </c>
      <c r="D17" s="48">
        <v>4</v>
      </c>
      <c r="E17" s="48">
        <v>5.82</v>
      </c>
      <c r="F17" s="48">
        <v>4.57</v>
      </c>
      <c r="G17" s="48">
        <v>1.64</v>
      </c>
      <c r="H17" s="48">
        <v>4.24</v>
      </c>
      <c r="I17" s="48">
        <v>2.3199999999999998</v>
      </c>
      <c r="J17" s="48">
        <v>19.399999999999999</v>
      </c>
      <c r="K17" s="48">
        <v>4.45</v>
      </c>
      <c r="L17" s="48">
        <v>1.82</v>
      </c>
      <c r="M17" s="48">
        <v>30.7</v>
      </c>
      <c r="N17" s="48">
        <v>2.2999999999999998</v>
      </c>
      <c r="O17" s="48">
        <v>8.0299999999999994</v>
      </c>
      <c r="P17" s="48">
        <v>3.46</v>
      </c>
      <c r="Q17" s="48">
        <v>1.17</v>
      </c>
      <c r="R17" s="48">
        <v>17</v>
      </c>
      <c r="S17" s="48">
        <v>35</v>
      </c>
    </row>
    <row r="18" spans="1:19" hidden="1" outlineLevel="1" x14ac:dyDescent="0.25">
      <c r="A18" s="198"/>
      <c r="B18" s="60" t="s">
        <v>215</v>
      </c>
      <c r="C18" s="48">
        <v>8</v>
      </c>
      <c r="D18" s="48">
        <v>4</v>
      </c>
      <c r="E18" s="48">
        <v>6.91</v>
      </c>
      <c r="F18" s="48">
        <v>5.42</v>
      </c>
      <c r="G18" s="48">
        <v>1.69</v>
      </c>
      <c r="H18" s="48">
        <v>4.24</v>
      </c>
      <c r="I18" s="48">
        <v>2.39</v>
      </c>
      <c r="J18" s="48">
        <v>22.8</v>
      </c>
      <c r="K18" s="48">
        <v>5.29</v>
      </c>
      <c r="L18" s="48">
        <v>1.82</v>
      </c>
      <c r="M18" s="48">
        <v>36.1</v>
      </c>
      <c r="N18" s="48">
        <v>2.29</v>
      </c>
      <c r="O18" s="48">
        <v>9.44</v>
      </c>
      <c r="P18" s="48">
        <v>3.96</v>
      </c>
      <c r="Q18" s="48">
        <v>1.17</v>
      </c>
      <c r="R18" s="48">
        <v>17</v>
      </c>
      <c r="S18" s="48">
        <v>35</v>
      </c>
    </row>
    <row r="19" spans="1:19" hidden="1" outlineLevel="1" x14ac:dyDescent="0.25">
      <c r="A19" s="198"/>
      <c r="B19" s="60" t="s">
        <v>216</v>
      </c>
      <c r="C19" s="48">
        <v>8</v>
      </c>
      <c r="D19" s="48">
        <v>4</v>
      </c>
      <c r="E19" s="48">
        <v>9.0299999999999994</v>
      </c>
      <c r="F19" s="48">
        <v>7.09</v>
      </c>
      <c r="G19" s="48">
        <v>1.77</v>
      </c>
      <c r="H19" s="48">
        <v>4.24</v>
      </c>
      <c r="I19" s="48">
        <v>2.5</v>
      </c>
      <c r="J19" s="48">
        <v>29.2</v>
      </c>
      <c r="K19" s="48">
        <v>6.89</v>
      </c>
      <c r="L19" s="48">
        <v>1.8</v>
      </c>
      <c r="M19" s="48">
        <v>46.1</v>
      </c>
      <c r="N19" s="48">
        <v>2.2599999999999998</v>
      </c>
      <c r="O19" s="48">
        <v>12.2</v>
      </c>
      <c r="P19" s="48">
        <v>4.8600000000000003</v>
      </c>
      <c r="Q19" s="48">
        <v>1.1599999999999999</v>
      </c>
      <c r="R19" s="48">
        <v>17</v>
      </c>
      <c r="S19" s="48">
        <v>35</v>
      </c>
    </row>
    <row r="20" spans="1:19" hidden="1" outlineLevel="1" x14ac:dyDescent="0.25">
      <c r="A20" s="198"/>
      <c r="B20" s="60" t="s">
        <v>68</v>
      </c>
      <c r="C20" s="48">
        <v>9</v>
      </c>
      <c r="D20" s="48">
        <v>4.5</v>
      </c>
      <c r="E20" s="48">
        <v>8.6999999999999993</v>
      </c>
      <c r="F20" s="48">
        <v>6.83</v>
      </c>
      <c r="G20" s="48">
        <v>1.85</v>
      </c>
      <c r="H20" s="48">
        <v>4.5999999999999996</v>
      </c>
      <c r="I20" s="48">
        <v>2.62</v>
      </c>
      <c r="J20" s="48">
        <v>33.4</v>
      </c>
      <c r="K20" s="48">
        <v>7.18</v>
      </c>
      <c r="L20" s="48">
        <v>1.96</v>
      </c>
      <c r="M20" s="48">
        <v>53</v>
      </c>
      <c r="N20" s="48">
        <v>2.4700000000000002</v>
      </c>
      <c r="O20" s="48">
        <v>13.8</v>
      </c>
      <c r="P20" s="48">
        <v>5.27</v>
      </c>
      <c r="Q20" s="48">
        <v>1.26</v>
      </c>
      <c r="R20" s="48">
        <v>21</v>
      </c>
      <c r="S20" s="48">
        <v>35</v>
      </c>
    </row>
    <row r="21" spans="1:19" hidden="1" outlineLevel="1" x14ac:dyDescent="0.25">
      <c r="A21" s="198"/>
      <c r="B21" s="60" t="s">
        <v>69</v>
      </c>
      <c r="C21" s="48">
        <v>9</v>
      </c>
      <c r="D21" s="48">
        <v>4.5</v>
      </c>
      <c r="E21" s="48">
        <v>8.1300000000000008</v>
      </c>
      <c r="F21" s="48">
        <v>6.38</v>
      </c>
      <c r="G21" s="48">
        <v>1.93</v>
      </c>
      <c r="H21" s="48">
        <v>4.95</v>
      </c>
      <c r="I21" s="48">
        <v>2.73</v>
      </c>
      <c r="J21" s="48">
        <v>36.9</v>
      </c>
      <c r="K21" s="48">
        <v>7.27</v>
      </c>
      <c r="L21" s="48">
        <v>2.13</v>
      </c>
      <c r="M21" s="48">
        <v>58.5</v>
      </c>
      <c r="N21" s="48">
        <v>2.68</v>
      </c>
      <c r="O21" s="48">
        <v>15.3</v>
      </c>
      <c r="P21" s="48">
        <v>5.6</v>
      </c>
      <c r="Q21" s="48">
        <v>1.37</v>
      </c>
      <c r="R21" s="48">
        <v>21</v>
      </c>
      <c r="S21" s="48">
        <v>40</v>
      </c>
    </row>
    <row r="22" spans="1:19" hidden="1" outlineLevel="1" x14ac:dyDescent="0.25">
      <c r="A22" s="198"/>
      <c r="B22" s="60" t="s">
        <v>217</v>
      </c>
      <c r="C22" s="48">
        <v>9</v>
      </c>
      <c r="D22" s="48">
        <v>4.5</v>
      </c>
      <c r="E22" s="48">
        <v>9.4</v>
      </c>
      <c r="F22" s="48">
        <v>7.38</v>
      </c>
      <c r="G22" s="48">
        <v>1.97</v>
      </c>
      <c r="H22" s="48">
        <v>4.95</v>
      </c>
      <c r="I22" s="48">
        <v>2.79</v>
      </c>
      <c r="J22" s="48">
        <v>42.3</v>
      </c>
      <c r="K22" s="48">
        <v>8.41</v>
      </c>
      <c r="L22" s="48">
        <v>2.12</v>
      </c>
      <c r="M22" s="48">
        <v>67.099999999999994</v>
      </c>
      <c r="N22" s="48">
        <v>2.67</v>
      </c>
      <c r="O22" s="48">
        <v>17.5</v>
      </c>
      <c r="P22" s="48">
        <v>6.28</v>
      </c>
      <c r="Q22" s="48">
        <v>1.36</v>
      </c>
      <c r="R22" s="48">
        <v>21</v>
      </c>
      <c r="S22" s="48">
        <v>40</v>
      </c>
    </row>
    <row r="23" spans="1:19" hidden="1" outlineLevel="1" x14ac:dyDescent="0.25">
      <c r="A23" s="198"/>
      <c r="B23" s="60" t="s">
        <v>80</v>
      </c>
      <c r="C23" s="48">
        <v>9</v>
      </c>
      <c r="D23" s="48">
        <v>4.5</v>
      </c>
      <c r="E23" s="48">
        <v>8.73</v>
      </c>
      <c r="F23" s="48">
        <v>6.85</v>
      </c>
      <c r="G23" s="48">
        <v>2.0499999999999998</v>
      </c>
      <c r="H23" s="48">
        <v>5.3</v>
      </c>
      <c r="I23" s="48">
        <v>2.9</v>
      </c>
      <c r="J23" s="48">
        <v>45.8</v>
      </c>
      <c r="K23" s="48">
        <v>8.41</v>
      </c>
      <c r="L23" s="48">
        <v>2.29</v>
      </c>
      <c r="M23" s="48">
        <v>72.7</v>
      </c>
      <c r="N23" s="48">
        <v>2.89</v>
      </c>
      <c r="O23" s="48">
        <v>18.899999999999999</v>
      </c>
      <c r="P23" s="48">
        <v>6.53</v>
      </c>
      <c r="Q23" s="48">
        <v>1.47</v>
      </c>
      <c r="R23" s="48">
        <v>23</v>
      </c>
      <c r="S23" s="48">
        <v>40</v>
      </c>
    </row>
    <row r="24" spans="1:19" hidden="1" outlineLevel="1" x14ac:dyDescent="0.25">
      <c r="A24" s="198"/>
      <c r="B24" s="60" t="s">
        <v>218</v>
      </c>
      <c r="C24" s="48">
        <v>9</v>
      </c>
      <c r="D24" s="48">
        <v>4.5</v>
      </c>
      <c r="E24" s="48">
        <v>11.4</v>
      </c>
      <c r="F24" s="48">
        <v>8.99</v>
      </c>
      <c r="G24" s="48">
        <v>2.14</v>
      </c>
      <c r="H24" s="48">
        <v>5.3</v>
      </c>
      <c r="I24" s="48">
        <v>3.02</v>
      </c>
      <c r="J24" s="48">
        <v>59.1</v>
      </c>
      <c r="K24" s="48">
        <v>11</v>
      </c>
      <c r="L24" s="48">
        <v>2.27</v>
      </c>
      <c r="M24" s="48">
        <v>93.8</v>
      </c>
      <c r="N24" s="48">
        <v>2.86</v>
      </c>
      <c r="O24" s="48">
        <v>24.5</v>
      </c>
      <c r="P24" s="48">
        <v>8.09</v>
      </c>
      <c r="Q24" s="48">
        <v>1.46</v>
      </c>
      <c r="R24" s="48">
        <v>23</v>
      </c>
      <c r="S24" s="48">
        <v>40</v>
      </c>
    </row>
    <row r="25" spans="1:19" hidden="1" outlineLevel="1" x14ac:dyDescent="0.25">
      <c r="A25" s="198"/>
      <c r="B25" s="60" t="s">
        <v>70</v>
      </c>
      <c r="C25" s="48">
        <v>10</v>
      </c>
      <c r="D25" s="48">
        <v>5</v>
      </c>
      <c r="E25" s="48">
        <v>12.3</v>
      </c>
      <c r="F25" s="48">
        <v>9.6300000000000008</v>
      </c>
      <c r="G25" s="48">
        <v>2.2599999999999998</v>
      </c>
      <c r="H25" s="48">
        <v>5.66</v>
      </c>
      <c r="I25" s="48">
        <v>3.19</v>
      </c>
      <c r="J25" s="48">
        <v>72.2</v>
      </c>
      <c r="K25" s="48">
        <v>12.6</v>
      </c>
      <c r="L25" s="48">
        <v>2.4300000000000002</v>
      </c>
      <c r="M25" s="48">
        <v>115</v>
      </c>
      <c r="N25" s="48">
        <v>3.06</v>
      </c>
      <c r="O25" s="48">
        <v>29.9</v>
      </c>
      <c r="P25" s="48">
        <v>9.3699999999999992</v>
      </c>
      <c r="Q25" s="48">
        <v>1.56</v>
      </c>
      <c r="R25" s="48">
        <v>23</v>
      </c>
      <c r="S25" s="48">
        <v>45</v>
      </c>
    </row>
    <row r="26" spans="1:19" hidden="1" outlineLevel="1" x14ac:dyDescent="0.25">
      <c r="A26" s="198"/>
      <c r="B26" s="60" t="s">
        <v>219</v>
      </c>
      <c r="C26" s="48">
        <v>10</v>
      </c>
      <c r="D26" s="48">
        <v>5</v>
      </c>
      <c r="E26" s="48">
        <v>15.1</v>
      </c>
      <c r="F26" s="48">
        <v>11.9</v>
      </c>
      <c r="G26" s="48">
        <v>2.34</v>
      </c>
      <c r="H26" s="48">
        <v>5.66</v>
      </c>
      <c r="I26" s="48">
        <v>3.3</v>
      </c>
      <c r="J26" s="48">
        <v>87.5</v>
      </c>
      <c r="K26" s="48">
        <v>15.4</v>
      </c>
      <c r="L26" s="48">
        <v>2.41</v>
      </c>
      <c r="M26" s="48">
        <v>139</v>
      </c>
      <c r="N26" s="48">
        <v>3.03</v>
      </c>
      <c r="O26" s="48">
        <v>36.4</v>
      </c>
      <c r="P26" s="48">
        <v>11</v>
      </c>
      <c r="Q26" s="48">
        <v>1.55</v>
      </c>
      <c r="R26" s="48">
        <v>23</v>
      </c>
      <c r="S26" s="48">
        <v>45</v>
      </c>
    </row>
    <row r="27" spans="1:19" hidden="1" outlineLevel="1" x14ac:dyDescent="0.25">
      <c r="A27" s="198"/>
      <c r="B27" s="60" t="s">
        <v>71</v>
      </c>
      <c r="C27" s="48">
        <v>11</v>
      </c>
      <c r="D27" s="48">
        <v>5.5</v>
      </c>
      <c r="E27" s="48">
        <v>12.2</v>
      </c>
      <c r="F27" s="48">
        <v>9.61</v>
      </c>
      <c r="G27" s="48">
        <v>2.4500000000000002</v>
      </c>
      <c r="H27" s="48">
        <v>6.36</v>
      </c>
      <c r="I27" s="48">
        <v>3.47</v>
      </c>
      <c r="J27" s="48">
        <v>92.6</v>
      </c>
      <c r="K27" s="48">
        <v>14.1</v>
      </c>
      <c r="L27" s="48">
        <v>2.75</v>
      </c>
      <c r="M27" s="48">
        <v>147</v>
      </c>
      <c r="N27" s="48">
        <v>3.46</v>
      </c>
      <c r="O27" s="48">
        <v>38.299999999999997</v>
      </c>
      <c r="P27" s="48">
        <v>11</v>
      </c>
      <c r="Q27" s="48">
        <v>1.77</v>
      </c>
      <c r="R27" s="48">
        <v>25</v>
      </c>
      <c r="S27" s="48">
        <v>50</v>
      </c>
    </row>
    <row r="28" spans="1:19" hidden="1" outlineLevel="1" x14ac:dyDescent="0.25">
      <c r="A28" s="198"/>
      <c r="B28" s="60" t="s">
        <v>220</v>
      </c>
      <c r="C28" s="48">
        <v>11</v>
      </c>
      <c r="D28" s="48">
        <v>5.5</v>
      </c>
      <c r="E28" s="48">
        <v>13.9</v>
      </c>
      <c r="F28" s="48">
        <v>10.9</v>
      </c>
      <c r="G28" s="48">
        <v>2.5</v>
      </c>
      <c r="H28" s="48">
        <v>6.36</v>
      </c>
      <c r="I28" s="48">
        <v>3.53</v>
      </c>
      <c r="J28" s="48">
        <v>104</v>
      </c>
      <c r="K28" s="48">
        <v>16.100000000000001</v>
      </c>
      <c r="L28" s="48">
        <v>2.74</v>
      </c>
      <c r="M28" s="48">
        <v>166</v>
      </c>
      <c r="N28" s="48">
        <v>3.45</v>
      </c>
      <c r="O28" s="48">
        <v>43.1</v>
      </c>
      <c r="P28" s="48">
        <v>12.2</v>
      </c>
      <c r="Q28" s="48">
        <v>1.76</v>
      </c>
      <c r="R28" s="48">
        <v>25</v>
      </c>
      <c r="S28" s="48">
        <v>50</v>
      </c>
    </row>
    <row r="29" spans="1:19" hidden="1" outlineLevel="1" x14ac:dyDescent="0.25">
      <c r="A29" s="198"/>
      <c r="B29" s="60" t="s">
        <v>221</v>
      </c>
      <c r="C29" s="48">
        <v>11</v>
      </c>
      <c r="D29" s="48">
        <v>5.5</v>
      </c>
      <c r="E29" s="48">
        <v>15.5</v>
      </c>
      <c r="F29" s="48">
        <v>12.2</v>
      </c>
      <c r="G29" s="48">
        <v>2.54</v>
      </c>
      <c r="H29" s="48">
        <v>6.36</v>
      </c>
      <c r="I29" s="48">
        <v>3.59</v>
      </c>
      <c r="J29" s="48">
        <v>116</v>
      </c>
      <c r="K29" s="48">
        <v>17.899999999999999</v>
      </c>
      <c r="L29" s="48">
        <v>2.73</v>
      </c>
      <c r="M29" s="48">
        <v>184</v>
      </c>
      <c r="N29" s="48">
        <v>3.44</v>
      </c>
      <c r="O29" s="48">
        <v>47.9</v>
      </c>
      <c r="P29" s="48">
        <v>13.3</v>
      </c>
      <c r="Q29" s="48">
        <v>1.76</v>
      </c>
      <c r="R29" s="48">
        <v>25</v>
      </c>
      <c r="S29" s="48">
        <v>50</v>
      </c>
    </row>
    <row r="30" spans="1:19" hidden="1" outlineLevel="1" x14ac:dyDescent="0.25">
      <c r="A30" s="198"/>
      <c r="B30" s="60" t="s">
        <v>222</v>
      </c>
      <c r="C30" s="48">
        <v>11</v>
      </c>
      <c r="D30" s="48">
        <v>5.5</v>
      </c>
      <c r="E30" s="48">
        <v>17.100000000000001</v>
      </c>
      <c r="F30" s="48">
        <v>13.4</v>
      </c>
      <c r="G30" s="48">
        <v>2.58</v>
      </c>
      <c r="H30" s="48">
        <v>6.36</v>
      </c>
      <c r="I30" s="48">
        <v>3.65</v>
      </c>
      <c r="J30" s="48">
        <v>127</v>
      </c>
      <c r="K30" s="48">
        <v>19.8</v>
      </c>
      <c r="L30" s="48">
        <v>2.72</v>
      </c>
      <c r="M30" s="48">
        <v>201</v>
      </c>
      <c r="N30" s="48">
        <v>3.42</v>
      </c>
      <c r="O30" s="48">
        <v>52.6</v>
      </c>
      <c r="P30" s="48">
        <v>14.4</v>
      </c>
      <c r="Q30" s="48">
        <v>1.75</v>
      </c>
      <c r="R30" s="48">
        <v>25</v>
      </c>
      <c r="S30" s="48">
        <v>50</v>
      </c>
    </row>
    <row r="31" spans="1:19" hidden="1" outlineLevel="1" x14ac:dyDescent="0.25">
      <c r="A31" s="198"/>
      <c r="B31" s="60" t="s">
        <v>72</v>
      </c>
      <c r="C31" s="48">
        <v>12</v>
      </c>
      <c r="D31" s="48">
        <v>6</v>
      </c>
      <c r="E31" s="48">
        <v>15.5</v>
      </c>
      <c r="F31" s="48">
        <v>12.2</v>
      </c>
      <c r="G31" s="48">
        <v>2.74</v>
      </c>
      <c r="H31" s="48">
        <v>7.07</v>
      </c>
      <c r="I31" s="48">
        <v>3.87</v>
      </c>
      <c r="J31" s="48">
        <v>145</v>
      </c>
      <c r="K31" s="48">
        <v>19.899999999999999</v>
      </c>
      <c r="L31" s="48">
        <v>3.06</v>
      </c>
      <c r="M31" s="48">
        <v>230</v>
      </c>
      <c r="N31" s="48">
        <v>3.85</v>
      </c>
      <c r="O31" s="48">
        <v>59.9</v>
      </c>
      <c r="P31" s="48">
        <v>15.5</v>
      </c>
      <c r="Q31" s="48">
        <v>1.96</v>
      </c>
      <c r="R31" s="48">
        <v>25</v>
      </c>
      <c r="S31" s="48">
        <v>55</v>
      </c>
    </row>
    <row r="32" spans="1:19" hidden="1" outlineLevel="1" x14ac:dyDescent="0.25">
      <c r="A32" s="198"/>
      <c r="B32" s="60" t="s">
        <v>223</v>
      </c>
      <c r="C32" s="48">
        <v>12</v>
      </c>
      <c r="D32" s="48">
        <v>6</v>
      </c>
      <c r="E32" s="48">
        <v>19.2</v>
      </c>
      <c r="F32" s="48">
        <v>15</v>
      </c>
      <c r="G32" s="48">
        <v>2.82</v>
      </c>
      <c r="H32" s="48">
        <v>7.07</v>
      </c>
      <c r="I32" s="48">
        <v>3.99</v>
      </c>
      <c r="J32" s="48">
        <v>177</v>
      </c>
      <c r="K32" s="48">
        <v>24.6</v>
      </c>
      <c r="L32" s="48">
        <v>3.04</v>
      </c>
      <c r="M32" s="48">
        <v>280</v>
      </c>
      <c r="N32" s="48">
        <v>3.83</v>
      </c>
      <c r="O32" s="48">
        <v>73</v>
      </c>
      <c r="P32" s="48">
        <v>18.3</v>
      </c>
      <c r="Q32" s="48">
        <v>1.95</v>
      </c>
      <c r="R32" s="48">
        <v>25</v>
      </c>
      <c r="S32" s="48">
        <v>55</v>
      </c>
    </row>
    <row r="33" spans="1:19" hidden="1" outlineLevel="1" x14ac:dyDescent="0.25">
      <c r="A33" s="198"/>
      <c r="B33" s="60" t="s">
        <v>224</v>
      </c>
      <c r="C33" s="48">
        <v>12</v>
      </c>
      <c r="D33" s="48">
        <v>6</v>
      </c>
      <c r="E33" s="48">
        <v>22.7</v>
      </c>
      <c r="F33" s="48">
        <v>17.8</v>
      </c>
      <c r="G33" s="48">
        <v>2.9</v>
      </c>
      <c r="H33" s="48">
        <v>7.07</v>
      </c>
      <c r="I33" s="48">
        <v>4.1100000000000003</v>
      </c>
      <c r="J33" s="48">
        <v>207</v>
      </c>
      <c r="K33" s="48">
        <v>29.1</v>
      </c>
      <c r="L33" s="48">
        <v>3.02</v>
      </c>
      <c r="M33" s="48">
        <v>328</v>
      </c>
      <c r="N33" s="48">
        <v>3.8</v>
      </c>
      <c r="O33" s="48">
        <v>85.7</v>
      </c>
      <c r="P33" s="48">
        <v>20.9</v>
      </c>
      <c r="Q33" s="48">
        <v>1.94</v>
      </c>
      <c r="R33" s="48">
        <v>25</v>
      </c>
      <c r="S33" s="48">
        <v>55</v>
      </c>
    </row>
    <row r="34" spans="1:19" hidden="1" outlineLevel="1" x14ac:dyDescent="0.25">
      <c r="A34" s="198"/>
      <c r="B34" s="60" t="s">
        <v>73</v>
      </c>
      <c r="C34" s="48">
        <v>13</v>
      </c>
      <c r="D34" s="48">
        <v>6.5</v>
      </c>
      <c r="E34" s="48">
        <v>23.2</v>
      </c>
      <c r="F34" s="48">
        <v>18.2</v>
      </c>
      <c r="G34" s="48">
        <v>3.31</v>
      </c>
      <c r="H34" s="48">
        <v>8.49</v>
      </c>
      <c r="I34" s="48">
        <v>4.6900000000000004</v>
      </c>
      <c r="J34" s="48">
        <v>313</v>
      </c>
      <c r="K34" s="48">
        <v>36</v>
      </c>
      <c r="L34" s="48">
        <v>3.67</v>
      </c>
      <c r="M34" s="48">
        <v>497</v>
      </c>
      <c r="N34" s="48">
        <v>4.68</v>
      </c>
      <c r="O34" s="48">
        <v>129</v>
      </c>
      <c r="P34" s="48">
        <v>27.5</v>
      </c>
      <c r="Q34" s="48">
        <v>2.36</v>
      </c>
      <c r="R34" s="48">
        <v>25</v>
      </c>
      <c r="S34" s="48">
        <v>50</v>
      </c>
    </row>
    <row r="35" spans="1:19" hidden="1" outlineLevel="1" x14ac:dyDescent="0.25">
      <c r="A35" s="198"/>
      <c r="B35" s="60" t="s">
        <v>225</v>
      </c>
      <c r="C35" s="48">
        <v>13</v>
      </c>
      <c r="D35" s="48">
        <v>6.5</v>
      </c>
      <c r="E35" s="48">
        <v>27.5</v>
      </c>
      <c r="F35" s="48">
        <v>21.6</v>
      </c>
      <c r="G35" s="48">
        <v>3.4</v>
      </c>
      <c r="H35" s="48">
        <v>8.49</v>
      </c>
      <c r="I35" s="48">
        <v>4.8</v>
      </c>
      <c r="J35" s="48">
        <v>368</v>
      </c>
      <c r="K35" s="48">
        <v>42.7</v>
      </c>
      <c r="L35" s="48">
        <v>3.65</v>
      </c>
      <c r="M35" s="48">
        <v>584</v>
      </c>
      <c r="N35" s="48">
        <v>4.5999999999999996</v>
      </c>
      <c r="O35" s="48">
        <v>152</v>
      </c>
      <c r="P35" s="48">
        <v>31.6</v>
      </c>
      <c r="Q35" s="48">
        <v>2.35</v>
      </c>
      <c r="R35" s="48">
        <v>25</v>
      </c>
      <c r="S35" s="48">
        <v>50</v>
      </c>
    </row>
    <row r="36" spans="1:19" hidden="1" outlineLevel="1" x14ac:dyDescent="0.25">
      <c r="A36" s="198"/>
      <c r="B36" s="60" t="s">
        <v>74</v>
      </c>
      <c r="C36" s="48">
        <v>14</v>
      </c>
      <c r="D36" s="48">
        <v>7</v>
      </c>
      <c r="E36" s="48">
        <v>30</v>
      </c>
      <c r="F36" s="48">
        <v>23.6</v>
      </c>
      <c r="G36" s="48">
        <v>3.64</v>
      </c>
      <c r="H36" s="48">
        <v>9.19</v>
      </c>
      <c r="I36" s="48">
        <v>5.15</v>
      </c>
      <c r="J36" s="48">
        <v>472</v>
      </c>
      <c r="K36" s="48">
        <v>50.4</v>
      </c>
      <c r="L36" s="48">
        <v>3.97</v>
      </c>
      <c r="M36" s="48">
        <v>750</v>
      </c>
      <c r="N36" s="48">
        <v>5</v>
      </c>
      <c r="O36" s="48">
        <v>194</v>
      </c>
      <c r="P36" s="48">
        <v>37.700000000000003</v>
      </c>
      <c r="Q36" s="48">
        <v>2.54</v>
      </c>
      <c r="R36" s="48">
        <v>25</v>
      </c>
      <c r="S36" s="48">
        <v>50</v>
      </c>
    </row>
    <row r="37" spans="1:19" hidden="1" outlineLevel="1" x14ac:dyDescent="0.25">
      <c r="A37" s="198"/>
      <c r="B37" s="60" t="s">
        <v>75</v>
      </c>
      <c r="C37" s="48">
        <v>16</v>
      </c>
      <c r="D37" s="48">
        <v>8</v>
      </c>
      <c r="E37" s="48">
        <v>29.3</v>
      </c>
      <c r="F37" s="48">
        <v>23</v>
      </c>
      <c r="G37" s="48">
        <v>4.03</v>
      </c>
      <c r="H37" s="48">
        <v>10.6</v>
      </c>
      <c r="I37" s="48">
        <v>5.71</v>
      </c>
      <c r="J37" s="48">
        <v>624</v>
      </c>
      <c r="K37" s="48">
        <v>56.9</v>
      </c>
      <c r="L37" s="48">
        <v>4.62</v>
      </c>
      <c r="M37" s="48">
        <v>990</v>
      </c>
      <c r="N37" s="48">
        <v>5.82</v>
      </c>
      <c r="O37" s="48">
        <v>258</v>
      </c>
      <c r="P37" s="48">
        <v>45.1</v>
      </c>
      <c r="Q37" s="48">
        <v>2.97</v>
      </c>
      <c r="R37" s="48">
        <v>28</v>
      </c>
      <c r="S37" s="48">
        <v>60</v>
      </c>
    </row>
    <row r="38" spans="1:19" hidden="1" outlineLevel="1" x14ac:dyDescent="0.25">
      <c r="A38" s="198"/>
      <c r="B38" s="60" t="s">
        <v>226</v>
      </c>
      <c r="C38" s="48">
        <v>16</v>
      </c>
      <c r="D38" s="48">
        <v>8</v>
      </c>
      <c r="E38" s="48">
        <v>34.799999999999997</v>
      </c>
      <c r="F38" s="48">
        <v>27.3</v>
      </c>
      <c r="G38" s="48">
        <v>4.12</v>
      </c>
      <c r="H38" s="48">
        <v>10.6</v>
      </c>
      <c r="I38" s="48">
        <v>5.83</v>
      </c>
      <c r="J38" s="48">
        <v>737</v>
      </c>
      <c r="K38" s="48">
        <v>67.7</v>
      </c>
      <c r="L38" s="48">
        <v>4.5999999999999996</v>
      </c>
      <c r="M38" s="48">
        <v>1170</v>
      </c>
      <c r="N38" s="48">
        <v>5.8</v>
      </c>
      <c r="O38" s="48">
        <v>303</v>
      </c>
      <c r="P38" s="48">
        <v>52</v>
      </c>
      <c r="Q38" s="48">
        <v>2.95</v>
      </c>
      <c r="R38" s="48">
        <v>28</v>
      </c>
      <c r="S38" s="48">
        <v>60</v>
      </c>
    </row>
    <row r="39" spans="1:19" hidden="1" outlineLevel="1" x14ac:dyDescent="0.25">
      <c r="A39" s="198"/>
      <c r="B39" s="60" t="s">
        <v>227</v>
      </c>
      <c r="C39" s="48">
        <v>16</v>
      </c>
      <c r="D39" s="48">
        <v>8</v>
      </c>
      <c r="E39" s="48">
        <v>43</v>
      </c>
      <c r="F39" s="48">
        <v>33.799999999999997</v>
      </c>
      <c r="G39" s="48">
        <v>4.25</v>
      </c>
      <c r="H39" s="48">
        <v>10.6</v>
      </c>
      <c r="I39" s="48">
        <v>6.01</v>
      </c>
      <c r="J39" s="48">
        <v>898</v>
      </c>
      <c r="K39" s="48">
        <v>83.5</v>
      </c>
      <c r="L39" s="48">
        <v>4.57</v>
      </c>
      <c r="M39" s="48">
        <v>1430</v>
      </c>
      <c r="N39" s="48">
        <v>5.76</v>
      </c>
      <c r="O39" s="48">
        <v>370</v>
      </c>
      <c r="P39" s="48">
        <v>61.6</v>
      </c>
      <c r="Q39" s="48">
        <v>2.93</v>
      </c>
      <c r="R39" s="48">
        <v>28</v>
      </c>
      <c r="S39" s="48">
        <v>60</v>
      </c>
    </row>
    <row r="40" spans="1:19" hidden="1" outlineLevel="1" x14ac:dyDescent="0.25">
      <c r="A40" s="198"/>
      <c r="B40" s="60" t="s">
        <v>76</v>
      </c>
      <c r="C40" s="48">
        <v>17</v>
      </c>
      <c r="D40" s="48">
        <v>8.5</v>
      </c>
      <c r="E40" s="48">
        <v>46.1</v>
      </c>
      <c r="F40" s="48">
        <v>36.200000000000003</v>
      </c>
      <c r="G40" s="48">
        <v>4.49</v>
      </c>
      <c r="H40" s="48">
        <v>11.3</v>
      </c>
      <c r="I40" s="48">
        <v>6.35</v>
      </c>
      <c r="J40" s="48">
        <v>1100</v>
      </c>
      <c r="K40" s="48">
        <v>95.6</v>
      </c>
      <c r="L40" s="48">
        <v>4.88</v>
      </c>
      <c r="M40" s="48">
        <v>1750</v>
      </c>
      <c r="N40" s="48">
        <v>6.15</v>
      </c>
      <c r="O40" s="48">
        <v>453</v>
      </c>
      <c r="P40" s="48">
        <v>71.3</v>
      </c>
      <c r="Q40" s="48">
        <v>3.14</v>
      </c>
      <c r="R40" s="48">
        <v>28</v>
      </c>
      <c r="S40" s="48">
        <v>60</v>
      </c>
    </row>
    <row r="41" spans="1:19" hidden="1" outlineLevel="1" x14ac:dyDescent="0.25">
      <c r="A41" s="198"/>
      <c r="B41" s="60" t="s">
        <v>77</v>
      </c>
      <c r="C41" s="48">
        <v>18</v>
      </c>
      <c r="D41" s="48">
        <v>9</v>
      </c>
      <c r="E41" s="48">
        <v>55.4</v>
      </c>
      <c r="F41" s="48">
        <v>43.5</v>
      </c>
      <c r="G41" s="48">
        <v>5.0199999999999996</v>
      </c>
      <c r="H41" s="48">
        <v>12.7</v>
      </c>
      <c r="I41" s="48">
        <v>7.11</v>
      </c>
      <c r="J41" s="48">
        <v>1680</v>
      </c>
      <c r="K41" s="48">
        <v>130</v>
      </c>
      <c r="L41" s="48">
        <v>5.51</v>
      </c>
      <c r="M41" s="48">
        <v>2690</v>
      </c>
      <c r="N41" s="48">
        <v>6.96</v>
      </c>
      <c r="O41" s="48">
        <v>679</v>
      </c>
      <c r="P41" s="48">
        <v>95.5</v>
      </c>
      <c r="Q41" s="48">
        <v>3.5</v>
      </c>
      <c r="R41" s="48">
        <v>28</v>
      </c>
      <c r="S41" s="48">
        <v>60</v>
      </c>
    </row>
    <row r="42" spans="1:19" hidden="1" outlineLevel="1" x14ac:dyDescent="0.25">
      <c r="A42" s="198"/>
      <c r="B42" s="60" t="s">
        <v>228</v>
      </c>
      <c r="C42" s="48">
        <v>18</v>
      </c>
      <c r="D42" s="48">
        <v>9</v>
      </c>
      <c r="E42" s="48">
        <v>61.9</v>
      </c>
      <c r="F42" s="48">
        <v>48.6</v>
      </c>
      <c r="G42" s="48">
        <v>5.0999999999999996</v>
      </c>
      <c r="H42" s="48">
        <v>12.7</v>
      </c>
      <c r="I42" s="48">
        <v>7.22</v>
      </c>
      <c r="J42" s="48">
        <v>1870</v>
      </c>
      <c r="K42" s="48">
        <v>145</v>
      </c>
      <c r="L42" s="48">
        <v>5.49</v>
      </c>
      <c r="M42" s="48">
        <v>2960</v>
      </c>
      <c r="N42" s="48">
        <v>6.92</v>
      </c>
      <c r="O42" s="48">
        <v>768</v>
      </c>
      <c r="P42" s="48">
        <v>106</v>
      </c>
      <c r="Q42" s="48">
        <v>3.52</v>
      </c>
      <c r="R42" s="48">
        <v>28</v>
      </c>
      <c r="S42" s="48">
        <v>60</v>
      </c>
    </row>
    <row r="43" spans="1:19" hidden="1" outlineLevel="1" x14ac:dyDescent="0.25">
      <c r="A43" s="198"/>
      <c r="B43" s="60" t="s">
        <v>78</v>
      </c>
      <c r="C43" s="48">
        <v>18</v>
      </c>
      <c r="D43" s="48">
        <v>9</v>
      </c>
      <c r="E43" s="48">
        <v>61.8</v>
      </c>
      <c r="F43" s="48">
        <v>48.5</v>
      </c>
      <c r="G43" s="48">
        <v>5.52</v>
      </c>
      <c r="H43" s="48">
        <v>14.1</v>
      </c>
      <c r="I43" s="48">
        <v>7.81</v>
      </c>
      <c r="J43" s="48">
        <v>2340</v>
      </c>
      <c r="K43" s="48">
        <v>162</v>
      </c>
      <c r="L43" s="48">
        <v>6.16</v>
      </c>
      <c r="M43" s="48">
        <v>3720</v>
      </c>
      <c r="N43" s="48">
        <v>7.76</v>
      </c>
      <c r="O43" s="48">
        <v>960</v>
      </c>
      <c r="P43" s="48">
        <v>123</v>
      </c>
      <c r="Q43" s="48">
        <v>3.94</v>
      </c>
      <c r="R43" s="48">
        <v>28</v>
      </c>
      <c r="S43" s="48">
        <v>65</v>
      </c>
    </row>
    <row r="44" spans="1:19" hidden="1" outlineLevel="1" x14ac:dyDescent="0.25">
      <c r="A44" s="198"/>
      <c r="B44" s="60" t="s">
        <v>229</v>
      </c>
      <c r="C44" s="48">
        <v>18</v>
      </c>
      <c r="D44" s="48">
        <v>9</v>
      </c>
      <c r="E44" s="48">
        <v>69.099999999999994</v>
      </c>
      <c r="F44" s="48">
        <v>54.3</v>
      </c>
      <c r="G44" s="48">
        <v>5.6</v>
      </c>
      <c r="H44" s="48">
        <v>14.1</v>
      </c>
      <c r="I44" s="48">
        <v>7.92</v>
      </c>
      <c r="J44" s="48">
        <v>2600</v>
      </c>
      <c r="K44" s="48">
        <v>181</v>
      </c>
      <c r="L44" s="48">
        <v>6.13</v>
      </c>
      <c r="M44" s="48">
        <v>4150</v>
      </c>
      <c r="N44" s="48">
        <v>7.75</v>
      </c>
      <c r="O44" s="48">
        <v>1050</v>
      </c>
      <c r="P44" s="48">
        <v>133</v>
      </c>
      <c r="Q44" s="48">
        <v>3.9</v>
      </c>
      <c r="R44" s="48">
        <v>28</v>
      </c>
      <c r="S44" s="48">
        <v>65</v>
      </c>
    </row>
    <row r="45" spans="1:19" hidden="1" outlineLevel="1" x14ac:dyDescent="0.25">
      <c r="A45" s="198"/>
      <c r="B45" s="60" t="s">
        <v>230</v>
      </c>
      <c r="C45" s="48">
        <v>18</v>
      </c>
      <c r="D45" s="48">
        <v>9</v>
      </c>
      <c r="E45" s="48">
        <v>76.3</v>
      </c>
      <c r="F45" s="48">
        <v>59.9</v>
      </c>
      <c r="G45" s="48">
        <v>5.68</v>
      </c>
      <c r="H45" s="48">
        <v>14.1</v>
      </c>
      <c r="I45" s="48">
        <v>8.0399999999999991</v>
      </c>
      <c r="J45" s="48">
        <v>2850</v>
      </c>
      <c r="K45" s="48">
        <v>199</v>
      </c>
      <c r="L45" s="48">
        <v>6.11</v>
      </c>
      <c r="M45" s="48">
        <v>4530</v>
      </c>
      <c r="N45" s="48">
        <v>7.7</v>
      </c>
      <c r="O45" s="48">
        <v>1170</v>
      </c>
      <c r="P45" s="48">
        <v>146</v>
      </c>
      <c r="Q45" s="48">
        <v>3.92</v>
      </c>
      <c r="R45" s="48">
        <v>28</v>
      </c>
      <c r="S45" s="48">
        <v>65</v>
      </c>
    </row>
    <row r="46" spans="1:19" hidden="1" outlineLevel="1" x14ac:dyDescent="0.25">
      <c r="A46" s="198"/>
      <c r="B46" s="60" t="s">
        <v>231</v>
      </c>
      <c r="C46" s="48">
        <v>18</v>
      </c>
      <c r="D46" s="48">
        <v>9</v>
      </c>
      <c r="E46" s="48">
        <v>90.6</v>
      </c>
      <c r="F46" s="48">
        <v>71.099999999999994</v>
      </c>
      <c r="G46" s="48">
        <v>5.84</v>
      </c>
      <c r="H46" s="48">
        <v>14.1</v>
      </c>
      <c r="I46" s="48">
        <v>8.26</v>
      </c>
      <c r="J46" s="48">
        <v>3300</v>
      </c>
      <c r="K46" s="48">
        <v>235</v>
      </c>
      <c r="L46" s="48">
        <v>6.06</v>
      </c>
      <c r="M46" s="48">
        <v>5280</v>
      </c>
      <c r="N46" s="48">
        <v>7.64</v>
      </c>
      <c r="O46" s="48">
        <v>1380</v>
      </c>
      <c r="P46" s="48">
        <v>167</v>
      </c>
      <c r="Q46" s="48">
        <v>3.9</v>
      </c>
      <c r="R46" s="48">
        <v>28</v>
      </c>
      <c r="S46" s="48">
        <v>65</v>
      </c>
    </row>
    <row r="47" spans="1:19" hidden="1" outlineLevel="1" x14ac:dyDescent="0.25">
      <c r="A47" s="198"/>
      <c r="B47" s="60" t="s">
        <v>79</v>
      </c>
      <c r="C47" s="48">
        <v>18</v>
      </c>
      <c r="D47" s="48">
        <v>9</v>
      </c>
      <c r="E47" s="48">
        <v>133</v>
      </c>
      <c r="F47" s="48">
        <v>104</v>
      </c>
      <c r="G47" s="48">
        <v>7.24</v>
      </c>
      <c r="H47" s="48">
        <v>17.7</v>
      </c>
      <c r="I47" s="48">
        <v>10.199999999999999</v>
      </c>
      <c r="J47" s="48">
        <v>7700</v>
      </c>
      <c r="K47" s="48">
        <v>433</v>
      </c>
      <c r="L47" s="48">
        <v>7.62</v>
      </c>
      <c r="M47" s="48">
        <v>12200</v>
      </c>
      <c r="N47" s="48">
        <v>9.61</v>
      </c>
      <c r="O47" s="48">
        <v>3170</v>
      </c>
      <c r="P47" s="48">
        <v>309</v>
      </c>
      <c r="Q47" s="48">
        <v>4.8899999999999997</v>
      </c>
      <c r="R47" s="48">
        <v>28</v>
      </c>
      <c r="S47" s="48">
        <v>75</v>
      </c>
    </row>
    <row r="48" spans="1:19" hidden="1" outlineLevel="1" x14ac:dyDescent="0.25">
      <c r="A48" s="198"/>
      <c r="B48" s="60" t="s">
        <v>232</v>
      </c>
      <c r="C48" s="48">
        <v>18</v>
      </c>
      <c r="D48" s="48">
        <v>9</v>
      </c>
      <c r="E48" s="48">
        <v>163</v>
      </c>
      <c r="F48" s="48">
        <v>128</v>
      </c>
      <c r="G48" s="48">
        <v>7.5</v>
      </c>
      <c r="H48" s="48">
        <v>17.7</v>
      </c>
      <c r="I48" s="48">
        <v>10.6</v>
      </c>
      <c r="J48" s="48">
        <v>9260</v>
      </c>
      <c r="K48" s="48">
        <v>529</v>
      </c>
      <c r="L48" s="48">
        <v>7.54</v>
      </c>
      <c r="M48" s="48">
        <v>14700</v>
      </c>
      <c r="N48" s="48">
        <v>9.48</v>
      </c>
      <c r="O48" s="48">
        <v>3860</v>
      </c>
      <c r="P48" s="48">
        <v>364</v>
      </c>
      <c r="Q48" s="48">
        <v>4.87</v>
      </c>
      <c r="R48" s="48">
        <v>28</v>
      </c>
      <c r="S48" s="48">
        <v>75</v>
      </c>
    </row>
    <row r="49" spans="1:24" s="3" customFormat="1" ht="15.75" collapsed="1" thickTop="1" x14ac:dyDescent="0.25">
      <c r="A49" s="2"/>
      <c r="B49" s="205"/>
      <c r="C49" s="205"/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85"/>
      <c r="V49" s="85"/>
      <c r="W49" s="85"/>
      <c r="X49" s="85"/>
    </row>
    <row r="50" spans="1:24" outlineLevel="1" x14ac:dyDescent="0.25">
      <c r="A50" s="198" t="s">
        <v>208</v>
      </c>
      <c r="B50" s="60" t="s">
        <v>87</v>
      </c>
      <c r="C50" s="48">
        <v>5</v>
      </c>
      <c r="D50" s="48">
        <v>2.5</v>
      </c>
      <c r="E50" s="48">
        <v>2.78</v>
      </c>
      <c r="F50" s="48">
        <v>2.1800000000000002</v>
      </c>
      <c r="G50" s="48">
        <v>0.92</v>
      </c>
      <c r="H50" s="48">
        <v>2.12</v>
      </c>
      <c r="I50" s="48">
        <v>1.3</v>
      </c>
      <c r="J50" s="48">
        <v>2.16</v>
      </c>
      <c r="K50" s="48">
        <v>1.04</v>
      </c>
      <c r="L50" s="48">
        <v>0.88</v>
      </c>
      <c r="M50" s="48">
        <v>3.41</v>
      </c>
      <c r="N50" s="48">
        <v>1.1100000000000001</v>
      </c>
      <c r="O50" s="48">
        <v>0.91</v>
      </c>
      <c r="P50" s="48">
        <v>0.7</v>
      </c>
      <c r="Q50" s="48">
        <v>0.56999999999999995</v>
      </c>
      <c r="R50" s="48">
        <v>8.4</v>
      </c>
      <c r="S50" s="48">
        <v>17</v>
      </c>
      <c r="T50" s="48" t="s">
        <v>17</v>
      </c>
    </row>
    <row r="51" spans="1:24" outlineLevel="1" x14ac:dyDescent="0.25">
      <c r="A51" s="198"/>
      <c r="B51" s="60" t="s">
        <v>88</v>
      </c>
      <c r="C51" s="48">
        <v>5</v>
      </c>
      <c r="D51" s="48">
        <v>2.5</v>
      </c>
      <c r="E51" s="48">
        <v>3.28</v>
      </c>
      <c r="F51" s="48">
        <v>2.57</v>
      </c>
      <c r="G51" s="48">
        <v>1.04</v>
      </c>
      <c r="H51" s="48">
        <v>2.4700000000000002</v>
      </c>
      <c r="I51" s="48">
        <v>1.47</v>
      </c>
      <c r="J51" s="48">
        <v>3.56</v>
      </c>
      <c r="K51" s="48">
        <v>1.45</v>
      </c>
      <c r="L51" s="48">
        <v>1.04</v>
      </c>
      <c r="M51" s="48">
        <v>5.63</v>
      </c>
      <c r="N51" s="48">
        <v>1.31</v>
      </c>
      <c r="O51" s="48">
        <v>1.49</v>
      </c>
      <c r="P51" s="48">
        <v>1.01</v>
      </c>
      <c r="Q51" s="48">
        <v>0.67</v>
      </c>
      <c r="R51" s="48">
        <v>11</v>
      </c>
      <c r="S51" s="48">
        <v>18</v>
      </c>
      <c r="T51" s="48" t="s">
        <v>17</v>
      </c>
    </row>
    <row r="52" spans="1:24" outlineLevel="1" x14ac:dyDescent="0.25">
      <c r="A52" s="198"/>
      <c r="B52" s="60" t="s">
        <v>89</v>
      </c>
      <c r="C52" s="48">
        <v>7</v>
      </c>
      <c r="D52" s="48">
        <v>3.5</v>
      </c>
      <c r="E52" s="48">
        <v>3.49</v>
      </c>
      <c r="F52" s="48">
        <v>2.74</v>
      </c>
      <c r="G52" s="48">
        <v>1.23</v>
      </c>
      <c r="H52" s="48">
        <v>3.18</v>
      </c>
      <c r="I52" s="48">
        <v>1.75</v>
      </c>
      <c r="J52" s="48">
        <v>6.43</v>
      </c>
      <c r="K52" s="48">
        <v>1.97</v>
      </c>
      <c r="L52" s="48">
        <v>1.36</v>
      </c>
      <c r="M52" s="48">
        <v>10.199999999999999</v>
      </c>
      <c r="N52" s="48">
        <v>1.71</v>
      </c>
      <c r="O52" s="48">
        <v>2.68</v>
      </c>
      <c r="P52" s="48">
        <v>1.53</v>
      </c>
      <c r="Q52" s="48">
        <v>0.88</v>
      </c>
      <c r="R52" s="48">
        <v>13</v>
      </c>
      <c r="S52" s="48">
        <v>25</v>
      </c>
      <c r="T52" s="48" t="s">
        <v>17</v>
      </c>
    </row>
    <row r="53" spans="1:24" outlineLevel="1" x14ac:dyDescent="0.25">
      <c r="A53" s="198"/>
      <c r="B53" s="60" t="s">
        <v>233</v>
      </c>
      <c r="C53" s="48">
        <v>7</v>
      </c>
      <c r="D53" s="48">
        <v>3.5</v>
      </c>
      <c r="E53" s="48">
        <v>4.3</v>
      </c>
      <c r="F53" s="48">
        <v>3.38</v>
      </c>
      <c r="G53" s="48">
        <v>1.28</v>
      </c>
      <c r="H53" s="48">
        <v>3.18</v>
      </c>
      <c r="I53" s="48">
        <v>1.81</v>
      </c>
      <c r="J53" s="48">
        <v>7.83</v>
      </c>
      <c r="K53" s="48">
        <v>2.4300000000000002</v>
      </c>
      <c r="L53" s="48">
        <v>1.35</v>
      </c>
      <c r="M53" s="48">
        <v>12.4</v>
      </c>
      <c r="N53" s="48">
        <v>1.7</v>
      </c>
      <c r="O53" s="48">
        <v>3.25</v>
      </c>
      <c r="P53" s="48">
        <v>1.8</v>
      </c>
      <c r="Q53" s="48">
        <v>0.87</v>
      </c>
      <c r="R53" s="48">
        <v>13</v>
      </c>
      <c r="S53" s="48">
        <v>25</v>
      </c>
      <c r="T53" s="48" t="s">
        <v>17</v>
      </c>
    </row>
    <row r="54" spans="1:24" outlineLevel="1" x14ac:dyDescent="0.25">
      <c r="A54" s="198"/>
      <c r="B54" s="60" t="s">
        <v>90</v>
      </c>
      <c r="C54" s="48">
        <v>7</v>
      </c>
      <c r="D54" s="48">
        <v>3.5</v>
      </c>
      <c r="E54" s="48">
        <v>6.56</v>
      </c>
      <c r="F54" s="48">
        <v>5.15</v>
      </c>
      <c r="G54" s="48">
        <v>1.49</v>
      </c>
      <c r="H54" s="48">
        <v>3.54</v>
      </c>
      <c r="I54" s="48">
        <v>2.11</v>
      </c>
      <c r="J54" s="48">
        <v>14.6</v>
      </c>
      <c r="K54" s="48">
        <v>4.1500000000000004</v>
      </c>
      <c r="L54" s="48">
        <v>1.49</v>
      </c>
      <c r="M54" s="48">
        <v>23.1</v>
      </c>
      <c r="N54" s="48">
        <v>1.88</v>
      </c>
      <c r="O54" s="48">
        <v>6.02</v>
      </c>
      <c r="P54" s="48">
        <v>2.85</v>
      </c>
      <c r="Q54" s="48">
        <v>0.96</v>
      </c>
      <c r="R54" s="48">
        <v>13</v>
      </c>
      <c r="S54" s="48">
        <v>30</v>
      </c>
      <c r="T54" s="48" t="s">
        <v>17</v>
      </c>
    </row>
    <row r="55" spans="1:24" outlineLevel="1" x14ac:dyDescent="0.25">
      <c r="A55" s="198"/>
      <c r="B55" s="60" t="s">
        <v>91</v>
      </c>
      <c r="C55" s="48">
        <v>8</v>
      </c>
      <c r="D55" s="48">
        <v>4</v>
      </c>
      <c r="E55" s="48">
        <v>6.31</v>
      </c>
      <c r="F55" s="48">
        <v>4.95</v>
      </c>
      <c r="G55" s="48">
        <v>1.56</v>
      </c>
      <c r="H55" s="48">
        <v>3.89</v>
      </c>
      <c r="I55" s="48">
        <v>2.21</v>
      </c>
      <c r="J55" s="48">
        <v>17.3</v>
      </c>
      <c r="K55" s="48">
        <v>4.4000000000000004</v>
      </c>
      <c r="L55" s="48">
        <v>1.66</v>
      </c>
      <c r="M55" s="48">
        <v>27.4</v>
      </c>
      <c r="N55" s="48">
        <v>2.08</v>
      </c>
      <c r="O55" s="48">
        <v>7.24</v>
      </c>
      <c r="P55" s="48">
        <v>3.28</v>
      </c>
      <c r="Q55" s="48">
        <v>1.07</v>
      </c>
      <c r="R55" s="48">
        <v>17</v>
      </c>
      <c r="S55" s="48">
        <v>30</v>
      </c>
      <c r="T55" s="48" t="s">
        <v>17</v>
      </c>
    </row>
    <row r="56" spans="1:24" outlineLevel="1" x14ac:dyDescent="0.25">
      <c r="A56" s="198"/>
      <c r="B56" s="60" t="s">
        <v>92</v>
      </c>
      <c r="C56" s="48">
        <v>9</v>
      </c>
      <c r="D56" s="48">
        <v>4.5</v>
      </c>
      <c r="E56" s="48">
        <v>11.9</v>
      </c>
      <c r="F56" s="48">
        <v>9.34</v>
      </c>
      <c r="G56" s="48">
        <v>2.0499999999999998</v>
      </c>
      <c r="H56" s="48">
        <v>4.95</v>
      </c>
      <c r="I56" s="48">
        <v>2.9</v>
      </c>
      <c r="J56" s="48">
        <v>52.6</v>
      </c>
      <c r="K56" s="48">
        <v>10.6</v>
      </c>
      <c r="L56" s="48">
        <v>2.1</v>
      </c>
      <c r="M56" s="48">
        <v>83.1</v>
      </c>
      <c r="N56" s="48">
        <v>2.64</v>
      </c>
      <c r="O56" s="48">
        <v>22</v>
      </c>
      <c r="P56" s="48">
        <v>7.59</v>
      </c>
      <c r="Q56" s="48">
        <v>1.36</v>
      </c>
      <c r="R56" s="48">
        <v>21</v>
      </c>
      <c r="S56" s="48">
        <v>40</v>
      </c>
      <c r="T56" s="48" t="s">
        <v>17</v>
      </c>
    </row>
    <row r="57" spans="1:24" outlineLevel="1" x14ac:dyDescent="0.25">
      <c r="A57" s="198"/>
      <c r="B57" s="60" t="s">
        <v>93</v>
      </c>
      <c r="C57" s="48">
        <v>10</v>
      </c>
      <c r="D57" s="48">
        <v>5</v>
      </c>
      <c r="E57" s="48">
        <v>10.1</v>
      </c>
      <c r="F57" s="48">
        <v>7.94</v>
      </c>
      <c r="G57" s="48">
        <v>2.09</v>
      </c>
      <c r="H57" s="48">
        <v>5.3</v>
      </c>
      <c r="I57" s="48">
        <v>2.95</v>
      </c>
      <c r="J57" s="48">
        <v>52.4</v>
      </c>
      <c r="K57" s="48">
        <v>9.67</v>
      </c>
      <c r="L57" s="48">
        <v>2.2799999999999998</v>
      </c>
      <c r="M57" s="48">
        <v>83.6</v>
      </c>
      <c r="N57" s="48">
        <v>2.88</v>
      </c>
      <c r="O57" s="48">
        <v>21.1</v>
      </c>
      <c r="P57" s="48">
        <v>7.15</v>
      </c>
      <c r="Q57" s="48">
        <v>1.45</v>
      </c>
      <c r="R57" s="48">
        <v>23</v>
      </c>
      <c r="S57" s="48">
        <v>40</v>
      </c>
      <c r="T57" s="48" t="s">
        <v>17</v>
      </c>
    </row>
    <row r="58" spans="1:24" outlineLevel="1" x14ac:dyDescent="0.25">
      <c r="A58" s="198"/>
      <c r="B58" s="60" t="s">
        <v>94</v>
      </c>
      <c r="C58" s="48">
        <v>10</v>
      </c>
      <c r="D58" s="48">
        <v>5</v>
      </c>
      <c r="E58" s="48">
        <v>9.35</v>
      </c>
      <c r="F58" s="48">
        <v>7.34</v>
      </c>
      <c r="G58" s="48">
        <v>2.17</v>
      </c>
      <c r="H58" s="48">
        <v>5.66</v>
      </c>
      <c r="I58" s="48">
        <v>3.07</v>
      </c>
      <c r="J58" s="48">
        <v>55.8</v>
      </c>
      <c r="K58" s="48">
        <v>9.57</v>
      </c>
      <c r="L58" s="48">
        <v>2.44</v>
      </c>
      <c r="M58" s="48">
        <v>88.5</v>
      </c>
      <c r="N58" s="48">
        <v>3.08</v>
      </c>
      <c r="O58" s="48">
        <v>23.1</v>
      </c>
      <c r="P58" s="48">
        <v>7.54</v>
      </c>
      <c r="Q58" s="48">
        <v>1.57</v>
      </c>
      <c r="R58" s="48">
        <v>23</v>
      </c>
      <c r="S58" s="48">
        <v>45</v>
      </c>
      <c r="T58" s="48" t="s">
        <v>17</v>
      </c>
    </row>
    <row r="59" spans="1:24" outlineLevel="1" x14ac:dyDescent="0.25">
      <c r="A59" s="198"/>
      <c r="B59" s="60" t="s">
        <v>95</v>
      </c>
      <c r="C59" s="48">
        <v>12</v>
      </c>
      <c r="D59" s="48">
        <v>6</v>
      </c>
      <c r="E59" s="48">
        <v>26.2</v>
      </c>
      <c r="F59" s="48">
        <v>20.6</v>
      </c>
      <c r="G59" s="48">
        <v>2.98</v>
      </c>
      <c r="H59" s="48">
        <v>7.07</v>
      </c>
      <c r="I59" s="48">
        <v>4.21</v>
      </c>
      <c r="J59" s="48">
        <v>235</v>
      </c>
      <c r="K59" s="48">
        <v>33.5</v>
      </c>
      <c r="L59" s="48">
        <v>3</v>
      </c>
      <c r="M59" s="48">
        <v>372</v>
      </c>
      <c r="N59" s="48">
        <v>3.77</v>
      </c>
      <c r="O59" s="48">
        <v>98.3</v>
      </c>
      <c r="P59" s="48">
        <v>23.4</v>
      </c>
      <c r="Q59" s="48">
        <v>1.94</v>
      </c>
      <c r="R59" s="48">
        <v>25</v>
      </c>
      <c r="S59" s="48">
        <v>55</v>
      </c>
      <c r="T59" s="48" t="s">
        <v>17</v>
      </c>
    </row>
    <row r="60" spans="1:24" outlineLevel="1" x14ac:dyDescent="0.25">
      <c r="A60" s="198"/>
      <c r="B60" s="60" t="s">
        <v>96</v>
      </c>
      <c r="C60" s="48">
        <v>12</v>
      </c>
      <c r="D60" s="48">
        <v>6</v>
      </c>
      <c r="E60" s="48">
        <v>21.2</v>
      </c>
      <c r="F60" s="48">
        <v>16.600000000000001</v>
      </c>
      <c r="G60" s="48">
        <v>3.07</v>
      </c>
      <c r="H60" s="48">
        <v>7.78</v>
      </c>
      <c r="I60" s="48">
        <v>4.34</v>
      </c>
      <c r="J60" s="48">
        <v>239</v>
      </c>
      <c r="K60" s="48">
        <v>30.1</v>
      </c>
      <c r="L60" s="48">
        <v>3.36</v>
      </c>
      <c r="M60" s="48">
        <v>379</v>
      </c>
      <c r="N60" s="48">
        <v>4.2300000000000004</v>
      </c>
      <c r="O60" s="48">
        <v>98.6</v>
      </c>
      <c r="P60" s="48">
        <v>22.7</v>
      </c>
      <c r="Q60" s="48">
        <v>2.16</v>
      </c>
      <c r="R60" s="48">
        <v>25</v>
      </c>
      <c r="S60" s="48">
        <v>45</v>
      </c>
      <c r="T60" s="48">
        <v>70</v>
      </c>
    </row>
    <row r="61" spans="1:24" outlineLevel="1" x14ac:dyDescent="0.25">
      <c r="A61" s="198"/>
      <c r="B61" s="60" t="s">
        <v>234</v>
      </c>
      <c r="C61" s="48">
        <v>13</v>
      </c>
      <c r="D61" s="48">
        <v>6.5</v>
      </c>
      <c r="E61" s="48">
        <v>25.1</v>
      </c>
      <c r="F61" s="48">
        <v>19.7</v>
      </c>
      <c r="G61" s="48">
        <v>3.15</v>
      </c>
      <c r="H61" s="48">
        <v>7.78</v>
      </c>
      <c r="I61" s="48">
        <v>4.45</v>
      </c>
      <c r="J61" s="48">
        <v>279</v>
      </c>
      <c r="K61" s="48">
        <v>35.5</v>
      </c>
      <c r="L61" s="48">
        <v>3.33</v>
      </c>
      <c r="M61" s="48">
        <v>443</v>
      </c>
      <c r="N61" s="48">
        <v>4.2</v>
      </c>
      <c r="O61" s="48">
        <v>115</v>
      </c>
      <c r="P61" s="48">
        <v>25.8</v>
      </c>
      <c r="Q61" s="48">
        <v>2.14</v>
      </c>
      <c r="R61" s="48">
        <v>25</v>
      </c>
      <c r="S61" s="48">
        <v>45</v>
      </c>
      <c r="T61" s="48">
        <v>70</v>
      </c>
    </row>
    <row r="62" spans="1:24" outlineLevel="1" x14ac:dyDescent="0.25">
      <c r="A62" s="198"/>
      <c r="B62" s="60" t="s">
        <v>97</v>
      </c>
      <c r="C62" s="48">
        <v>13</v>
      </c>
      <c r="D62" s="48">
        <v>6.5</v>
      </c>
      <c r="E62" s="48">
        <v>25.4</v>
      </c>
      <c r="F62" s="48">
        <v>19.899999999999999</v>
      </c>
      <c r="G62" s="48">
        <v>3.36</v>
      </c>
      <c r="H62" s="48">
        <v>8.49</v>
      </c>
      <c r="I62" s="48">
        <v>4.75</v>
      </c>
      <c r="J62" s="48">
        <v>341</v>
      </c>
      <c r="K62" s="48">
        <v>39.5</v>
      </c>
      <c r="L62" s="48">
        <v>3.66</v>
      </c>
      <c r="M62" s="48">
        <v>541</v>
      </c>
      <c r="N62" s="48">
        <v>4.62</v>
      </c>
      <c r="O62" s="48">
        <v>140</v>
      </c>
      <c r="P62" s="48">
        <v>29.5</v>
      </c>
      <c r="Q62" s="48">
        <v>2.35</v>
      </c>
      <c r="R62" s="48">
        <v>25</v>
      </c>
      <c r="S62" s="48">
        <v>50</v>
      </c>
      <c r="T62" s="48">
        <v>80</v>
      </c>
    </row>
    <row r="63" spans="1:24" outlineLevel="1" x14ac:dyDescent="0.25">
      <c r="A63" s="198"/>
      <c r="B63" s="60" t="s">
        <v>235</v>
      </c>
      <c r="C63" s="48">
        <v>13</v>
      </c>
      <c r="D63" s="48">
        <v>6.5</v>
      </c>
      <c r="E63" s="48">
        <v>29.7</v>
      </c>
      <c r="F63" s="48">
        <v>23.3</v>
      </c>
      <c r="G63" s="48">
        <v>3.44</v>
      </c>
      <c r="H63" s="48">
        <v>8.49</v>
      </c>
      <c r="I63" s="48">
        <v>4.8600000000000003</v>
      </c>
      <c r="J63" s="48">
        <v>394</v>
      </c>
      <c r="K63" s="48">
        <v>46</v>
      </c>
      <c r="L63" s="48">
        <v>3.64</v>
      </c>
      <c r="M63" s="48">
        <v>626</v>
      </c>
      <c r="N63" s="48">
        <v>4.59</v>
      </c>
      <c r="O63" s="48">
        <v>162</v>
      </c>
      <c r="P63" s="48">
        <v>33.4</v>
      </c>
      <c r="Q63" s="48">
        <v>2.34</v>
      </c>
      <c r="R63" s="48">
        <v>25</v>
      </c>
      <c r="S63" s="48">
        <v>50</v>
      </c>
      <c r="T63" s="48">
        <v>80</v>
      </c>
    </row>
    <row r="64" spans="1:24" outlineLevel="1" x14ac:dyDescent="0.25">
      <c r="A64" s="198"/>
      <c r="B64" s="60" t="s">
        <v>236</v>
      </c>
      <c r="C64" s="48">
        <v>13</v>
      </c>
      <c r="D64" s="48">
        <v>6.5</v>
      </c>
      <c r="E64" s="48">
        <v>33.9</v>
      </c>
      <c r="F64" s="48">
        <v>26.6</v>
      </c>
      <c r="G64" s="48">
        <v>3.51</v>
      </c>
      <c r="H64" s="48">
        <v>8.49</v>
      </c>
      <c r="I64" s="48">
        <v>4.97</v>
      </c>
      <c r="J64" s="48">
        <v>445</v>
      </c>
      <c r="K64" s="48">
        <v>52.4</v>
      </c>
      <c r="L64" s="48">
        <v>3.62</v>
      </c>
      <c r="M64" s="48">
        <v>706</v>
      </c>
      <c r="N64" s="48">
        <v>4.5599999999999996</v>
      </c>
      <c r="O64" s="48">
        <v>184</v>
      </c>
      <c r="P64" s="48">
        <v>37</v>
      </c>
      <c r="Q64" s="48">
        <v>2.33</v>
      </c>
      <c r="R64" s="48">
        <v>25</v>
      </c>
      <c r="S64" s="48">
        <v>50</v>
      </c>
      <c r="T64" s="48">
        <v>80</v>
      </c>
    </row>
    <row r="65" spans="1:20" outlineLevel="1" x14ac:dyDescent="0.25">
      <c r="A65" s="198"/>
      <c r="B65" s="60" t="s">
        <v>98</v>
      </c>
      <c r="C65" s="48"/>
      <c r="D65" s="48"/>
      <c r="E65" s="48">
        <v>27.2</v>
      </c>
      <c r="F65" s="48">
        <v>21.4</v>
      </c>
      <c r="G65" s="48">
        <v>3.79</v>
      </c>
      <c r="H65" s="48"/>
      <c r="I65" s="48">
        <v>5.37</v>
      </c>
      <c r="J65" s="48">
        <v>504</v>
      </c>
      <c r="K65" s="48">
        <v>49.3</v>
      </c>
      <c r="L65" s="48">
        <v>4.3</v>
      </c>
      <c r="M65" s="48">
        <v>802</v>
      </c>
      <c r="N65" s="48">
        <v>5.43</v>
      </c>
      <c r="O65" s="48">
        <v>207</v>
      </c>
      <c r="P65" s="48">
        <v>38.5</v>
      </c>
      <c r="Q65" s="48">
        <v>2.76</v>
      </c>
      <c r="R65" s="48">
        <v>28</v>
      </c>
      <c r="S65" s="48">
        <v>55</v>
      </c>
      <c r="T65" s="48">
        <v>95</v>
      </c>
    </row>
    <row r="66" spans="1:20" outlineLevel="1" x14ac:dyDescent="0.25">
      <c r="A66" s="198"/>
      <c r="B66" s="60" t="s">
        <v>237</v>
      </c>
      <c r="C66" s="48">
        <v>15</v>
      </c>
      <c r="D66" s="48">
        <v>7.5</v>
      </c>
      <c r="E66" s="48">
        <v>35</v>
      </c>
      <c r="F66" s="48">
        <v>27.5</v>
      </c>
      <c r="G66" s="48">
        <v>3.92</v>
      </c>
      <c r="H66" s="48">
        <v>9.9</v>
      </c>
      <c r="I66" s="48">
        <v>5.54</v>
      </c>
      <c r="J66" s="48">
        <v>638</v>
      </c>
      <c r="K66" s="48">
        <v>63.3</v>
      </c>
      <c r="L66" s="48">
        <v>4.2699999999999996</v>
      </c>
      <c r="M66" s="48">
        <v>1010</v>
      </c>
      <c r="N66" s="48">
        <v>5.38</v>
      </c>
      <c r="O66" s="48">
        <v>262</v>
      </c>
      <c r="P66" s="48">
        <v>47.3</v>
      </c>
      <c r="Q66" s="48">
        <v>2.74</v>
      </c>
      <c r="R66" s="48">
        <v>28</v>
      </c>
      <c r="S66" s="48">
        <v>55</v>
      </c>
      <c r="T66" s="48">
        <v>95</v>
      </c>
    </row>
    <row r="67" spans="1:20" outlineLevel="1" x14ac:dyDescent="0.25">
      <c r="A67" s="198"/>
      <c r="B67" s="60" t="s">
        <v>238</v>
      </c>
      <c r="C67" s="48">
        <v>15</v>
      </c>
      <c r="D67" s="48">
        <v>7.5</v>
      </c>
      <c r="E67" s="48">
        <v>40</v>
      </c>
      <c r="F67" s="48">
        <v>31.4</v>
      </c>
      <c r="G67" s="48">
        <v>4</v>
      </c>
      <c r="H67" s="48">
        <v>9.9</v>
      </c>
      <c r="I67" s="48">
        <v>5.66</v>
      </c>
      <c r="J67" s="48">
        <v>723</v>
      </c>
      <c r="K67" s="48">
        <v>72.3</v>
      </c>
      <c r="L67" s="48">
        <v>4.25</v>
      </c>
      <c r="M67" s="48">
        <v>1150</v>
      </c>
      <c r="N67" s="48">
        <v>5.36</v>
      </c>
      <c r="O67" s="48">
        <v>298</v>
      </c>
      <c r="P67" s="48">
        <v>52.7</v>
      </c>
      <c r="Q67" s="48">
        <v>2.73</v>
      </c>
      <c r="R67" s="48">
        <v>28</v>
      </c>
      <c r="S67" s="48">
        <v>55</v>
      </c>
      <c r="T67" s="48">
        <v>95</v>
      </c>
    </row>
    <row r="68" spans="1:20" outlineLevel="1" x14ac:dyDescent="0.25">
      <c r="A68" s="198"/>
      <c r="B68" s="60" t="s">
        <v>99</v>
      </c>
      <c r="C68" s="48">
        <v>16</v>
      </c>
      <c r="D68" s="48">
        <v>8</v>
      </c>
      <c r="E68" s="48">
        <v>40.299999999999997</v>
      </c>
      <c r="F68" s="48">
        <v>31.6</v>
      </c>
      <c r="G68" s="48">
        <v>4.21</v>
      </c>
      <c r="H68" s="48">
        <v>10.6</v>
      </c>
      <c r="I68" s="48">
        <v>5.95</v>
      </c>
      <c r="J68" s="48">
        <v>845</v>
      </c>
      <c r="K68" s="48">
        <v>78.2</v>
      </c>
      <c r="L68" s="48">
        <v>4.58</v>
      </c>
      <c r="M68" s="48">
        <v>1340</v>
      </c>
      <c r="N68" s="48">
        <v>5.77</v>
      </c>
      <c r="O68" s="48">
        <v>347</v>
      </c>
      <c r="P68" s="48">
        <v>58.3</v>
      </c>
      <c r="Q68" s="48">
        <v>2.94</v>
      </c>
      <c r="R68" s="48">
        <v>28</v>
      </c>
      <c r="S68" s="48">
        <v>60</v>
      </c>
      <c r="T68" s="48">
        <v>105</v>
      </c>
    </row>
    <row r="69" spans="1:20" outlineLevel="1" x14ac:dyDescent="0.25">
      <c r="A69" s="198"/>
      <c r="B69" s="60" t="s">
        <v>239</v>
      </c>
      <c r="C69" s="48">
        <v>16</v>
      </c>
      <c r="D69" s="48">
        <v>8</v>
      </c>
      <c r="E69" s="48">
        <v>45.7</v>
      </c>
      <c r="F69" s="48">
        <v>35.9</v>
      </c>
      <c r="G69" s="48">
        <v>4.29</v>
      </c>
      <c r="H69" s="48">
        <v>10.6</v>
      </c>
      <c r="I69" s="48">
        <v>6.07</v>
      </c>
      <c r="J69" s="48">
        <v>948</v>
      </c>
      <c r="K69" s="48">
        <v>88.7</v>
      </c>
      <c r="L69" s="48">
        <v>4.5599999999999996</v>
      </c>
      <c r="M69" s="48">
        <v>1510</v>
      </c>
      <c r="N69" s="48">
        <v>5.74</v>
      </c>
      <c r="O69" s="48">
        <v>391</v>
      </c>
      <c r="P69" s="48">
        <v>64.400000000000006</v>
      </c>
      <c r="Q69" s="48">
        <v>2.93</v>
      </c>
      <c r="R69" s="48">
        <v>28</v>
      </c>
      <c r="S69" s="48">
        <v>60</v>
      </c>
      <c r="T69" s="48">
        <v>105</v>
      </c>
    </row>
    <row r="70" spans="1:20" outlineLevel="1" x14ac:dyDescent="0.25">
      <c r="A70" s="198"/>
      <c r="B70" s="60" t="s">
        <v>240</v>
      </c>
      <c r="C70" s="48">
        <v>16</v>
      </c>
      <c r="D70" s="48">
        <v>8</v>
      </c>
      <c r="E70" s="48">
        <v>51</v>
      </c>
      <c r="F70" s="48">
        <v>40.1</v>
      </c>
      <c r="G70" s="48">
        <v>4.3600000000000003</v>
      </c>
      <c r="H70" s="48">
        <v>10.6</v>
      </c>
      <c r="I70" s="48">
        <v>6.17</v>
      </c>
      <c r="J70" s="48">
        <v>1050</v>
      </c>
      <c r="K70" s="48">
        <v>99.3</v>
      </c>
      <c r="L70" s="48">
        <v>4.54</v>
      </c>
      <c r="M70" s="48">
        <v>1670</v>
      </c>
      <c r="N70" s="48">
        <v>5.7</v>
      </c>
      <c r="O70" s="48">
        <v>438</v>
      </c>
      <c r="P70" s="48">
        <v>71</v>
      </c>
      <c r="Q70" s="48">
        <v>2.93</v>
      </c>
      <c r="R70" s="48">
        <v>28</v>
      </c>
      <c r="S70" s="48">
        <v>60</v>
      </c>
      <c r="T70" s="48">
        <v>105</v>
      </c>
    </row>
    <row r="71" spans="1:20" outlineLevel="1" x14ac:dyDescent="0.25">
      <c r="A71" s="198"/>
      <c r="B71" s="60" t="s">
        <v>241</v>
      </c>
      <c r="C71" s="48">
        <v>16</v>
      </c>
      <c r="D71" s="48">
        <v>8</v>
      </c>
      <c r="E71" s="48">
        <v>56.3</v>
      </c>
      <c r="F71" s="48">
        <v>44.2</v>
      </c>
      <c r="G71" s="48">
        <v>4.4400000000000004</v>
      </c>
      <c r="H71" s="48">
        <v>10.6</v>
      </c>
      <c r="I71" s="48">
        <v>6.28</v>
      </c>
      <c r="J71" s="48">
        <v>1150</v>
      </c>
      <c r="K71" s="48">
        <v>100</v>
      </c>
      <c r="L71" s="48">
        <v>4.51</v>
      </c>
      <c r="M71" s="48">
        <v>1820</v>
      </c>
      <c r="N71" s="48">
        <v>5.68</v>
      </c>
      <c r="O71" s="48">
        <v>477</v>
      </c>
      <c r="P71" s="48">
        <v>76</v>
      </c>
      <c r="Q71" s="48">
        <v>2.91</v>
      </c>
      <c r="R71" s="48">
        <v>28</v>
      </c>
      <c r="S71" s="48">
        <v>60</v>
      </c>
      <c r="T71" s="48">
        <v>105</v>
      </c>
    </row>
    <row r="72" spans="1:20" outlineLevel="1" x14ac:dyDescent="0.25">
      <c r="A72" s="198"/>
      <c r="B72" s="60" t="s">
        <v>100</v>
      </c>
      <c r="C72" s="48">
        <v>17</v>
      </c>
      <c r="D72" s="48">
        <v>8.5</v>
      </c>
      <c r="E72" s="48">
        <v>51.8</v>
      </c>
      <c r="F72" s="48">
        <v>40.700000000000003</v>
      </c>
      <c r="G72" s="48">
        <v>4.57</v>
      </c>
      <c r="H72" s="48">
        <v>11.3</v>
      </c>
      <c r="I72" s="48">
        <v>6.46</v>
      </c>
      <c r="J72" s="48">
        <v>1230</v>
      </c>
      <c r="K72" s="48">
        <v>108</v>
      </c>
      <c r="L72" s="48">
        <v>4.8600000000000003</v>
      </c>
      <c r="M72" s="48">
        <v>1950</v>
      </c>
      <c r="N72" s="48">
        <v>6.13</v>
      </c>
      <c r="O72" s="48">
        <v>506</v>
      </c>
      <c r="P72" s="48">
        <v>78.3</v>
      </c>
      <c r="Q72" s="48">
        <v>3.13</v>
      </c>
      <c r="R72" s="48">
        <v>28</v>
      </c>
      <c r="S72" s="48">
        <v>60</v>
      </c>
      <c r="T72" s="48">
        <v>115</v>
      </c>
    </row>
    <row r="73" spans="1:20" outlineLevel="1" x14ac:dyDescent="0.25">
      <c r="A73" s="198"/>
      <c r="B73" s="60" t="s">
        <v>242</v>
      </c>
      <c r="C73" s="48">
        <v>17</v>
      </c>
      <c r="D73" s="48">
        <v>8.5</v>
      </c>
      <c r="E73" s="48">
        <v>57.5</v>
      </c>
      <c r="F73" s="48">
        <v>45.1</v>
      </c>
      <c r="G73" s="48">
        <v>4.6500000000000004</v>
      </c>
      <c r="H73" s="48">
        <v>11.3</v>
      </c>
      <c r="I73" s="48">
        <v>6.58</v>
      </c>
      <c r="J73" s="48">
        <v>1350</v>
      </c>
      <c r="K73" s="48">
        <v>118</v>
      </c>
      <c r="L73" s="48">
        <v>4.84</v>
      </c>
      <c r="M73" s="48">
        <v>2140</v>
      </c>
      <c r="N73" s="48">
        <v>6.16</v>
      </c>
      <c r="O73" s="48">
        <v>558</v>
      </c>
      <c r="P73" s="48">
        <v>84.8</v>
      </c>
      <c r="Q73" s="48">
        <v>3.12</v>
      </c>
      <c r="R73" s="48">
        <v>28</v>
      </c>
      <c r="S73" s="48">
        <v>60</v>
      </c>
      <c r="T73" s="48">
        <v>115</v>
      </c>
    </row>
    <row r="74" spans="1:20" outlineLevel="1" x14ac:dyDescent="0.25">
      <c r="A74" s="198"/>
      <c r="B74" s="60" t="s">
        <v>101</v>
      </c>
      <c r="C74" s="48">
        <v>18</v>
      </c>
      <c r="D74" s="48">
        <v>9</v>
      </c>
      <c r="E74" s="48">
        <v>68.400000000000006</v>
      </c>
      <c r="F74" s="48">
        <v>53.7</v>
      </c>
      <c r="G74" s="48">
        <v>5.18</v>
      </c>
      <c r="H74" s="48">
        <v>12.7</v>
      </c>
      <c r="I74" s="48">
        <v>7.33</v>
      </c>
      <c r="J74" s="48">
        <v>2040</v>
      </c>
      <c r="K74" s="48">
        <v>160</v>
      </c>
      <c r="L74" s="48">
        <v>5.47</v>
      </c>
      <c r="M74" s="48">
        <v>3260</v>
      </c>
      <c r="N74" s="48">
        <v>6.9</v>
      </c>
      <c r="O74" s="48">
        <v>830</v>
      </c>
      <c r="P74" s="48">
        <v>113</v>
      </c>
      <c r="Q74" s="48">
        <v>3.49</v>
      </c>
      <c r="R74" s="48">
        <v>28</v>
      </c>
      <c r="S74" s="48">
        <v>60</v>
      </c>
      <c r="T74" s="48">
        <v>135</v>
      </c>
    </row>
    <row r="75" spans="1:20" outlineLevel="1" x14ac:dyDescent="0.25">
      <c r="A75" s="198"/>
      <c r="B75" s="60" t="s">
        <v>243</v>
      </c>
      <c r="C75" s="48">
        <v>18</v>
      </c>
      <c r="D75" s="48">
        <v>9</v>
      </c>
      <c r="E75" s="48">
        <v>74.7</v>
      </c>
      <c r="F75" s="48">
        <v>58.6</v>
      </c>
      <c r="G75" s="48">
        <v>5.26</v>
      </c>
      <c r="H75" s="48">
        <v>12.7</v>
      </c>
      <c r="I75" s="48">
        <v>7.44</v>
      </c>
      <c r="J75" s="48">
        <v>2210</v>
      </c>
      <c r="K75" s="48">
        <v>174</v>
      </c>
      <c r="L75" s="48">
        <v>5.44</v>
      </c>
      <c r="M75" s="48">
        <v>3510</v>
      </c>
      <c r="N75" s="48">
        <v>6.86</v>
      </c>
      <c r="O75" s="48">
        <v>918</v>
      </c>
      <c r="P75" s="48">
        <v>123</v>
      </c>
      <c r="Q75" s="48">
        <v>3.5</v>
      </c>
      <c r="R75" s="48">
        <v>28</v>
      </c>
      <c r="S75" s="48">
        <v>60</v>
      </c>
      <c r="T75" s="48">
        <v>135</v>
      </c>
    </row>
    <row r="76" spans="1:20" outlineLevel="1" x14ac:dyDescent="0.25">
      <c r="A76" s="198"/>
      <c r="B76" s="60" t="s">
        <v>102</v>
      </c>
      <c r="C76" s="48">
        <v>18</v>
      </c>
      <c r="D76" s="48">
        <v>9</v>
      </c>
      <c r="E76" s="48">
        <v>83.5</v>
      </c>
      <c r="F76" s="48">
        <v>65.599999999999994</v>
      </c>
      <c r="G76" s="48">
        <v>5.76</v>
      </c>
      <c r="H76" s="48">
        <v>14.1</v>
      </c>
      <c r="I76" s="48">
        <v>8.14</v>
      </c>
      <c r="J76" s="48">
        <v>3094</v>
      </c>
      <c r="K76" s="48">
        <v>217</v>
      </c>
      <c r="L76" s="48">
        <v>6.09</v>
      </c>
      <c r="M76" s="48">
        <v>4913</v>
      </c>
      <c r="N76" s="48">
        <v>7.67</v>
      </c>
      <c r="O76" s="48">
        <v>1276</v>
      </c>
      <c r="P76" s="48">
        <v>156</v>
      </c>
      <c r="Q76" s="48">
        <v>3.91</v>
      </c>
      <c r="R76" s="48">
        <v>28</v>
      </c>
      <c r="S76" s="48">
        <v>65</v>
      </c>
      <c r="T76" s="48">
        <v>150</v>
      </c>
    </row>
    <row r="77" spans="1:20" outlineLevel="1" x14ac:dyDescent="0.25">
      <c r="A77" s="198"/>
      <c r="B77" s="60" t="s">
        <v>244</v>
      </c>
      <c r="C77" s="48">
        <v>18</v>
      </c>
      <c r="D77" s="48">
        <v>9</v>
      </c>
      <c r="E77" s="48">
        <v>97.6</v>
      </c>
      <c r="F77" s="48">
        <v>76.599999999999994</v>
      </c>
      <c r="G77" s="48">
        <v>5.91</v>
      </c>
      <c r="H77" s="48">
        <v>14.1</v>
      </c>
      <c r="I77" s="48">
        <v>8.36</v>
      </c>
      <c r="J77" s="48">
        <v>3560</v>
      </c>
      <c r="K77" s="48">
        <v>253</v>
      </c>
      <c r="L77" s="48">
        <v>6.04</v>
      </c>
      <c r="M77" s="48">
        <v>5642</v>
      </c>
      <c r="N77" s="48">
        <v>7.61</v>
      </c>
      <c r="O77" s="48">
        <v>1479</v>
      </c>
      <c r="P77" s="48">
        <v>176</v>
      </c>
      <c r="Q77" s="48">
        <v>3.89</v>
      </c>
      <c r="R77" s="48">
        <v>28</v>
      </c>
      <c r="S77" s="48">
        <v>70</v>
      </c>
      <c r="T77" s="48">
        <v>150</v>
      </c>
    </row>
    <row r="78" spans="1:20" outlineLevel="1" x14ac:dyDescent="0.25">
      <c r="A78" s="198"/>
      <c r="B78" s="60" t="s">
        <v>245</v>
      </c>
      <c r="C78" s="48">
        <v>18</v>
      </c>
      <c r="D78" s="48">
        <v>9</v>
      </c>
      <c r="E78" s="48">
        <v>105</v>
      </c>
      <c r="F78" s="48">
        <v>82</v>
      </c>
      <c r="G78" s="48">
        <v>5.99</v>
      </c>
      <c r="H78" s="48">
        <v>14.1</v>
      </c>
      <c r="I78" s="48">
        <v>8.4700000000000006</v>
      </c>
      <c r="J78" s="48">
        <v>3780</v>
      </c>
      <c r="K78" s="48">
        <v>270</v>
      </c>
      <c r="L78" s="48">
        <v>6.02</v>
      </c>
      <c r="M78" s="48">
        <v>5990</v>
      </c>
      <c r="N78" s="48">
        <v>7.57</v>
      </c>
      <c r="O78" s="48">
        <v>1580</v>
      </c>
      <c r="P78" s="48">
        <v>186</v>
      </c>
      <c r="Q78" s="48">
        <v>3.89</v>
      </c>
      <c r="R78" s="48">
        <v>28</v>
      </c>
      <c r="S78" s="48">
        <v>70</v>
      </c>
      <c r="T78" s="48">
        <v>150</v>
      </c>
    </row>
    <row r="79" spans="1:20" outlineLevel="1" x14ac:dyDescent="0.25">
      <c r="A79" s="198"/>
      <c r="B79" s="60" t="s">
        <v>103</v>
      </c>
      <c r="C79" s="48">
        <v>20</v>
      </c>
      <c r="D79" s="48">
        <v>10</v>
      </c>
      <c r="E79" s="48">
        <v>87.2</v>
      </c>
      <c r="F79" s="48">
        <v>68.400000000000006</v>
      </c>
      <c r="G79" s="48">
        <v>6.84</v>
      </c>
      <c r="H79" s="48">
        <v>17.7</v>
      </c>
      <c r="I79" s="48">
        <v>9.67</v>
      </c>
      <c r="J79" s="48">
        <v>5213</v>
      </c>
      <c r="K79" s="48">
        <v>287</v>
      </c>
      <c r="L79" s="48">
        <v>7.73</v>
      </c>
      <c r="M79" s="48">
        <v>8294</v>
      </c>
      <c r="N79" s="48">
        <v>9.75</v>
      </c>
      <c r="O79" s="48">
        <v>2132</v>
      </c>
      <c r="P79" s="48">
        <v>220</v>
      </c>
      <c r="Q79" s="48">
        <v>4.95</v>
      </c>
      <c r="R79" s="48">
        <v>28</v>
      </c>
      <c r="S79" s="48">
        <v>70</v>
      </c>
      <c r="T79" s="48">
        <v>200</v>
      </c>
    </row>
    <row r="80" spans="1:20" outlineLevel="1" x14ac:dyDescent="0.25">
      <c r="A80" s="198"/>
      <c r="B80" s="60" t="s">
        <v>246</v>
      </c>
      <c r="C80" s="48">
        <v>20</v>
      </c>
      <c r="D80" s="48">
        <v>10</v>
      </c>
      <c r="E80" s="48">
        <v>96.4</v>
      </c>
      <c r="F80" s="48">
        <v>75.7</v>
      </c>
      <c r="G80" s="48">
        <v>6.92</v>
      </c>
      <c r="H80" s="48">
        <v>17.7</v>
      </c>
      <c r="I80" s="48">
        <v>9.7899999999999991</v>
      </c>
      <c r="J80" s="48">
        <v>5732</v>
      </c>
      <c r="K80" s="48">
        <v>317</v>
      </c>
      <c r="L80" s="48">
        <v>7.71</v>
      </c>
      <c r="M80" s="48">
        <v>9118</v>
      </c>
      <c r="N80" s="48">
        <v>9.73</v>
      </c>
      <c r="O80" s="48">
        <v>2345</v>
      </c>
      <c r="P80" s="48">
        <v>240</v>
      </c>
      <c r="Q80" s="48">
        <v>4.93</v>
      </c>
      <c r="R80" s="48">
        <v>28</v>
      </c>
      <c r="S80" s="48">
        <v>70</v>
      </c>
      <c r="T80" s="48">
        <v>200</v>
      </c>
    </row>
    <row r="81" spans="1:20" outlineLevel="1" x14ac:dyDescent="0.25">
      <c r="A81" s="198"/>
      <c r="B81" s="60" t="s">
        <v>247</v>
      </c>
      <c r="C81" s="48">
        <v>20</v>
      </c>
      <c r="D81" s="48">
        <v>10</v>
      </c>
      <c r="E81" s="48">
        <v>106</v>
      </c>
      <c r="F81" s="48">
        <v>82.9</v>
      </c>
      <c r="G81" s="48">
        <v>7</v>
      </c>
      <c r="H81" s="48">
        <v>17.7</v>
      </c>
      <c r="I81" s="48">
        <v>9.9</v>
      </c>
      <c r="J81" s="48">
        <v>6237</v>
      </c>
      <c r="K81" s="48">
        <v>347</v>
      </c>
      <c r="L81" s="48">
        <v>7.69</v>
      </c>
      <c r="M81" s="48">
        <v>9921</v>
      </c>
      <c r="N81" s="48">
        <v>9.69</v>
      </c>
      <c r="O81" s="48">
        <v>2554</v>
      </c>
      <c r="P81" s="48">
        <v>257</v>
      </c>
      <c r="Q81" s="48">
        <v>4.92</v>
      </c>
      <c r="R81" s="48">
        <v>28</v>
      </c>
      <c r="S81" s="48">
        <v>70</v>
      </c>
      <c r="T81" s="48">
        <v>200</v>
      </c>
    </row>
    <row r="82" spans="1:20" outlineLevel="1" x14ac:dyDescent="0.25">
      <c r="A82" s="198"/>
      <c r="B82" s="60" t="s">
        <v>248</v>
      </c>
      <c r="C82" s="48">
        <v>20</v>
      </c>
      <c r="D82" s="48">
        <v>10</v>
      </c>
      <c r="E82" s="48">
        <v>115</v>
      </c>
      <c r="F82" s="48">
        <v>90</v>
      </c>
      <c r="G82" s="48">
        <v>7.08</v>
      </c>
      <c r="H82" s="48">
        <v>17.7</v>
      </c>
      <c r="I82" s="48">
        <v>10</v>
      </c>
      <c r="J82" s="48">
        <v>6732</v>
      </c>
      <c r="K82" s="48">
        <v>376</v>
      </c>
      <c r="L82" s="48">
        <v>7.66</v>
      </c>
      <c r="M82" s="48">
        <v>10703</v>
      </c>
      <c r="N82" s="48">
        <v>9.66</v>
      </c>
      <c r="O82" s="48">
        <v>2761</v>
      </c>
      <c r="P82" s="48">
        <v>276</v>
      </c>
      <c r="Q82" s="48">
        <v>4.91</v>
      </c>
      <c r="R82" s="48">
        <v>28</v>
      </c>
      <c r="S82" s="48">
        <v>70</v>
      </c>
      <c r="T82" s="48">
        <v>200</v>
      </c>
    </row>
    <row r="83" spans="1:20" outlineLevel="1" x14ac:dyDescent="0.25">
      <c r="A83" s="198"/>
      <c r="B83" s="60" t="s">
        <v>249</v>
      </c>
      <c r="C83" s="48">
        <v>20</v>
      </c>
      <c r="D83" s="48">
        <v>10</v>
      </c>
      <c r="E83" s="48">
        <v>124</v>
      </c>
      <c r="F83" s="48">
        <v>97.1</v>
      </c>
      <c r="G83" s="48">
        <v>7.16</v>
      </c>
      <c r="H83" s="48">
        <v>17.7</v>
      </c>
      <c r="I83" s="48">
        <v>10.1</v>
      </c>
      <c r="J83" s="48">
        <v>7214</v>
      </c>
      <c r="K83" s="48">
        <v>404</v>
      </c>
      <c r="L83" s="48">
        <v>7.64</v>
      </c>
      <c r="M83" s="48">
        <v>11464</v>
      </c>
      <c r="N83" s="48">
        <v>9.6300000000000008</v>
      </c>
      <c r="O83" s="48">
        <v>2965</v>
      </c>
      <c r="P83" s="48">
        <v>293</v>
      </c>
      <c r="Q83" s="48">
        <v>4.9000000000000004</v>
      </c>
      <c r="R83" s="48">
        <v>28</v>
      </c>
      <c r="S83" s="48">
        <v>75</v>
      </c>
      <c r="T83" s="48">
        <v>200</v>
      </c>
    </row>
    <row r="84" spans="1:20" x14ac:dyDescent="0.25">
      <c r="A84" s="66"/>
      <c r="B84" s="204"/>
      <c r="C84" s="204"/>
      <c r="D84" s="204"/>
      <c r="E84" s="204"/>
      <c r="F84" s="204"/>
      <c r="G84" s="204"/>
      <c r="H84" s="204"/>
      <c r="I84" s="204"/>
      <c r="J84" s="204"/>
      <c r="K84" s="204"/>
      <c r="L84" s="204"/>
      <c r="M84" s="204"/>
      <c r="N84" s="204"/>
      <c r="O84" s="204"/>
      <c r="P84" s="204"/>
      <c r="Q84" s="204"/>
      <c r="R84" s="204"/>
      <c r="S84" s="204"/>
      <c r="T84" s="204"/>
    </row>
  </sheetData>
  <mergeCells count="15">
    <mergeCell ref="A5:A48"/>
    <mergeCell ref="A50:A83"/>
    <mergeCell ref="C1:D1"/>
    <mergeCell ref="J1:Q1"/>
    <mergeCell ref="G1:I2"/>
    <mergeCell ref="C2:C3"/>
    <mergeCell ref="D2:D3"/>
    <mergeCell ref="E2:E3"/>
    <mergeCell ref="T2:T3"/>
    <mergeCell ref="B84:T84"/>
    <mergeCell ref="B49:T49"/>
    <mergeCell ref="F2:F3"/>
    <mergeCell ref="B3:B4"/>
    <mergeCell ref="R2:R3"/>
    <mergeCell ref="S2:S3"/>
  </mergeCells>
  <pageMargins left="0.7" right="0.7" top="0.75" bottom="0.75" header="0.3" footer="0.3"/>
  <pageSetup paperSize="0" orientation="portrait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"/>
  <sheetViews>
    <sheetView workbookViewId="0">
      <pane ySplit="3" topLeftCell="A117" activePane="bottomLeft" state="frozenSplit"/>
      <selection activeCell="D7" sqref="D7"/>
      <selection pane="bottomLeft" activeCell="C148" sqref="C148"/>
    </sheetView>
  </sheetViews>
  <sheetFormatPr defaultRowHeight="15" outlineLevelRow="1" x14ac:dyDescent="0.25"/>
  <cols>
    <col min="1" max="11" width="9.140625" style="1"/>
    <col min="12" max="12" width="10.7109375" style="1" bestFit="1" customWidth="1"/>
    <col min="13" max="16384" width="9.140625" style="1"/>
  </cols>
  <sheetData>
    <row r="1" spans="1:14" s="38" customFormat="1" x14ac:dyDescent="0.25"/>
    <row r="2" spans="1:14" x14ac:dyDescent="0.25">
      <c r="B2" s="41" t="s">
        <v>150</v>
      </c>
      <c r="C2" s="41" t="s">
        <v>81</v>
      </c>
      <c r="D2" s="41" t="s">
        <v>3</v>
      </c>
      <c r="E2" s="41" t="s">
        <v>151</v>
      </c>
      <c r="F2" s="41" t="s">
        <v>152</v>
      </c>
      <c r="G2" s="41" t="s">
        <v>153</v>
      </c>
      <c r="H2" s="41" t="s">
        <v>154</v>
      </c>
    </row>
    <row r="3" spans="1:14" s="51" customFormat="1" ht="15.75" thickBot="1" x14ac:dyDescent="0.3">
      <c r="B3" s="41" t="s">
        <v>86</v>
      </c>
      <c r="C3" s="41" t="s">
        <v>86</v>
      </c>
      <c r="D3" s="41" t="s">
        <v>365</v>
      </c>
      <c r="E3" s="41" t="s">
        <v>155</v>
      </c>
      <c r="F3" s="41" t="s">
        <v>363</v>
      </c>
      <c r="G3" s="41" t="s">
        <v>25</v>
      </c>
      <c r="H3" s="41" t="s">
        <v>8</v>
      </c>
      <c r="L3" s="54"/>
      <c r="M3" s="54"/>
      <c r="N3" s="54"/>
    </row>
    <row r="4" spans="1:14" ht="15.75" hidden="1" outlineLevel="1" thickTop="1" x14ac:dyDescent="0.25">
      <c r="A4" s="197" t="s">
        <v>397</v>
      </c>
      <c r="B4" s="41">
        <v>40</v>
      </c>
      <c r="C4" s="41">
        <v>3</v>
      </c>
      <c r="D4" s="41">
        <v>4.34</v>
      </c>
      <c r="E4" s="41">
        <v>3.41</v>
      </c>
      <c r="F4" s="41">
        <v>9.7799999999999994</v>
      </c>
      <c r="G4" s="41">
        <v>4.8899999999999997</v>
      </c>
      <c r="H4" s="41">
        <v>1.5</v>
      </c>
      <c r="L4" s="3"/>
      <c r="M4" s="3"/>
      <c r="N4" s="3"/>
    </row>
    <row r="5" spans="1:14" hidden="1" outlineLevel="1" x14ac:dyDescent="0.25">
      <c r="A5" s="198"/>
      <c r="B5" s="41">
        <v>40</v>
      </c>
      <c r="C5" s="41">
        <v>4</v>
      </c>
      <c r="D5" s="41">
        <v>5.59</v>
      </c>
      <c r="E5" s="41">
        <v>4.3899999999999997</v>
      </c>
      <c r="F5" s="41">
        <v>11.8</v>
      </c>
      <c r="G5" s="41">
        <v>5.91</v>
      </c>
      <c r="H5" s="41">
        <v>1.45</v>
      </c>
      <c r="L5" s="3"/>
      <c r="M5" s="3"/>
      <c r="N5" s="3"/>
    </row>
    <row r="6" spans="1:14" hidden="1" outlineLevel="1" x14ac:dyDescent="0.25">
      <c r="A6" s="198"/>
      <c r="B6" s="41">
        <v>50</v>
      </c>
      <c r="C6" s="41">
        <v>3</v>
      </c>
      <c r="D6" s="41">
        <v>5.54</v>
      </c>
      <c r="E6" s="41">
        <v>4.3499999999999996</v>
      </c>
      <c r="F6" s="41">
        <v>20.2</v>
      </c>
      <c r="G6" s="41">
        <v>8.08</v>
      </c>
      <c r="H6" s="41">
        <v>1.91</v>
      </c>
      <c r="L6" s="3"/>
      <c r="M6" s="3"/>
      <c r="N6" s="3"/>
    </row>
    <row r="7" spans="1:14" hidden="1" outlineLevel="1" x14ac:dyDescent="0.25">
      <c r="A7" s="198"/>
      <c r="B7" s="41">
        <v>50</v>
      </c>
      <c r="C7" s="41">
        <v>4</v>
      </c>
      <c r="D7" s="41">
        <v>7.19</v>
      </c>
      <c r="E7" s="41">
        <v>5.64</v>
      </c>
      <c r="F7" s="41">
        <v>25</v>
      </c>
      <c r="G7" s="41">
        <v>9.99</v>
      </c>
      <c r="H7" s="41">
        <v>1.86</v>
      </c>
      <c r="L7" s="3"/>
      <c r="M7" s="3"/>
      <c r="N7" s="3"/>
    </row>
    <row r="8" spans="1:14" hidden="1" outlineLevel="1" x14ac:dyDescent="0.25">
      <c r="A8" s="198"/>
      <c r="B8" s="41">
        <v>60</v>
      </c>
      <c r="C8" s="41">
        <v>3</v>
      </c>
      <c r="D8" s="41">
        <v>6.74</v>
      </c>
      <c r="E8" s="41">
        <v>5.29</v>
      </c>
      <c r="F8" s="41">
        <v>36.200000000000003</v>
      </c>
      <c r="G8" s="41">
        <v>12.1</v>
      </c>
      <c r="H8" s="41">
        <v>2.3199999999999998</v>
      </c>
      <c r="L8" s="3"/>
      <c r="M8" s="3"/>
      <c r="N8" s="3"/>
    </row>
    <row r="9" spans="1:14" hidden="1" outlineLevel="1" x14ac:dyDescent="0.25">
      <c r="A9" s="198"/>
      <c r="B9" s="41">
        <v>60</v>
      </c>
      <c r="C9" s="41">
        <v>4</v>
      </c>
      <c r="D9" s="41">
        <v>8.7899999999999991</v>
      </c>
      <c r="E9" s="41">
        <v>6.9</v>
      </c>
      <c r="F9" s="41">
        <v>45.4</v>
      </c>
      <c r="G9" s="41">
        <v>15.1</v>
      </c>
      <c r="H9" s="41">
        <v>2.27</v>
      </c>
      <c r="L9" s="3"/>
      <c r="M9" s="3"/>
      <c r="N9" s="3"/>
    </row>
    <row r="10" spans="1:14" hidden="1" outlineLevel="1" x14ac:dyDescent="0.25">
      <c r="A10" s="198"/>
      <c r="B10" s="41">
        <v>60</v>
      </c>
      <c r="C10" s="41">
        <v>5</v>
      </c>
      <c r="D10" s="41">
        <v>10.7</v>
      </c>
      <c r="E10" s="41">
        <v>8.42</v>
      </c>
      <c r="F10" s="41">
        <v>53.3</v>
      </c>
      <c r="G10" s="41">
        <v>17.8</v>
      </c>
      <c r="H10" s="41">
        <v>2.23</v>
      </c>
      <c r="L10" s="3"/>
      <c r="M10" s="3"/>
      <c r="N10" s="3"/>
    </row>
    <row r="11" spans="1:14" hidden="1" outlineLevel="1" x14ac:dyDescent="0.25">
      <c r="A11" s="198"/>
      <c r="B11" s="41">
        <v>70</v>
      </c>
      <c r="C11" s="41">
        <v>3</v>
      </c>
      <c r="D11" s="41">
        <v>7.94</v>
      </c>
      <c r="E11" s="41">
        <v>6.24</v>
      </c>
      <c r="F11" s="41">
        <v>59</v>
      </c>
      <c r="G11" s="41">
        <v>16.899999999999999</v>
      </c>
      <c r="H11" s="41">
        <v>2.73</v>
      </c>
      <c r="L11" s="3"/>
      <c r="M11" s="3"/>
      <c r="N11" s="3"/>
    </row>
    <row r="12" spans="1:14" hidden="1" outlineLevel="1" x14ac:dyDescent="0.25">
      <c r="A12" s="198"/>
      <c r="B12" s="41">
        <v>70</v>
      </c>
      <c r="C12" s="41">
        <v>4</v>
      </c>
      <c r="D12" s="41">
        <v>10.4</v>
      </c>
      <c r="E12" s="41">
        <v>8.15</v>
      </c>
      <c r="F12" s="41">
        <v>74.7</v>
      </c>
      <c r="G12" s="41">
        <v>21.3</v>
      </c>
      <c r="H12" s="41">
        <v>2.68</v>
      </c>
      <c r="L12" s="3"/>
      <c r="M12" s="3"/>
      <c r="N12" s="3"/>
    </row>
    <row r="13" spans="1:14" hidden="1" outlineLevel="1" x14ac:dyDescent="0.25">
      <c r="A13" s="198"/>
      <c r="B13" s="41">
        <v>70</v>
      </c>
      <c r="C13" s="41">
        <v>5</v>
      </c>
      <c r="D13" s="41">
        <v>12.7</v>
      </c>
      <c r="E13" s="41">
        <v>9.99</v>
      </c>
      <c r="F13" s="41">
        <v>88.5</v>
      </c>
      <c r="G13" s="41">
        <v>25.3</v>
      </c>
      <c r="H13" s="41">
        <v>2.64</v>
      </c>
      <c r="L13" s="3"/>
      <c r="M13" s="3"/>
      <c r="N13" s="3"/>
    </row>
    <row r="14" spans="1:14" hidden="1" outlineLevel="1" x14ac:dyDescent="0.25">
      <c r="A14" s="198"/>
      <c r="B14" s="41">
        <v>80</v>
      </c>
      <c r="C14" s="41">
        <v>4</v>
      </c>
      <c r="D14" s="41">
        <v>12</v>
      </c>
      <c r="E14" s="41">
        <v>9.41</v>
      </c>
      <c r="F14" s="41">
        <v>114</v>
      </c>
      <c r="G14" s="41">
        <v>28.6</v>
      </c>
      <c r="H14" s="41">
        <v>3.09</v>
      </c>
      <c r="L14" s="3"/>
      <c r="M14" s="3"/>
      <c r="N14" s="3"/>
    </row>
    <row r="15" spans="1:14" hidden="1" outlineLevel="1" x14ac:dyDescent="0.25">
      <c r="A15" s="198"/>
      <c r="B15" s="41">
        <v>80</v>
      </c>
      <c r="C15" s="41">
        <v>5</v>
      </c>
      <c r="D15" s="41">
        <v>14.7</v>
      </c>
      <c r="E15" s="41">
        <v>11.6</v>
      </c>
      <c r="F15" s="41">
        <v>137</v>
      </c>
      <c r="G15" s="41">
        <v>34.200000000000003</v>
      </c>
      <c r="H15" s="41">
        <v>3.05</v>
      </c>
      <c r="L15" s="3"/>
      <c r="M15" s="3"/>
      <c r="N15" s="3"/>
    </row>
    <row r="16" spans="1:14" hidden="1" outlineLevel="1" x14ac:dyDescent="0.25">
      <c r="A16" s="198"/>
      <c r="B16" s="41">
        <v>80</v>
      </c>
      <c r="C16" s="41">
        <v>6.3</v>
      </c>
      <c r="D16" s="41">
        <v>18.100000000000001</v>
      </c>
      <c r="E16" s="41">
        <v>14.2</v>
      </c>
      <c r="F16" s="41">
        <v>156</v>
      </c>
      <c r="G16" s="41">
        <v>40.5</v>
      </c>
      <c r="H16" s="41">
        <v>2.99</v>
      </c>
      <c r="L16" s="3"/>
      <c r="M16" s="3"/>
      <c r="N16" s="3"/>
    </row>
    <row r="17" spans="1:14" hidden="1" outlineLevel="1" x14ac:dyDescent="0.25">
      <c r="A17" s="198"/>
      <c r="B17" s="41">
        <v>90</v>
      </c>
      <c r="C17" s="41">
        <v>4</v>
      </c>
      <c r="D17" s="41">
        <v>13.6</v>
      </c>
      <c r="E17" s="41">
        <v>10.7</v>
      </c>
      <c r="F17" s="41">
        <v>166</v>
      </c>
      <c r="G17" s="41">
        <v>37</v>
      </c>
      <c r="H17" s="41">
        <v>3.5</v>
      </c>
      <c r="L17" s="3"/>
      <c r="M17" s="3"/>
      <c r="N17" s="3"/>
    </row>
    <row r="18" spans="1:14" hidden="1" outlineLevel="1" x14ac:dyDescent="0.25">
      <c r="A18" s="198"/>
      <c r="B18" s="41">
        <v>90</v>
      </c>
      <c r="C18" s="41">
        <v>5</v>
      </c>
      <c r="D18" s="41">
        <v>16.7</v>
      </c>
      <c r="E18" s="41">
        <v>13.1</v>
      </c>
      <c r="F18" s="41">
        <v>200</v>
      </c>
      <c r="G18" s="41">
        <v>44.4</v>
      </c>
      <c r="H18" s="41">
        <v>3.45</v>
      </c>
    </row>
    <row r="19" spans="1:14" hidden="1" outlineLevel="1" x14ac:dyDescent="0.25">
      <c r="A19" s="198"/>
      <c r="B19" s="41">
        <v>90</v>
      </c>
      <c r="C19" s="41">
        <v>6.3</v>
      </c>
      <c r="D19" s="41">
        <v>20.7</v>
      </c>
      <c r="E19" s="41">
        <v>16.2</v>
      </c>
      <c r="F19" s="41">
        <v>238</v>
      </c>
      <c r="G19" s="41">
        <v>53</v>
      </c>
      <c r="H19" s="41">
        <v>3.4</v>
      </c>
    </row>
    <row r="20" spans="1:14" hidden="1" outlineLevel="1" x14ac:dyDescent="0.25">
      <c r="A20" s="198"/>
      <c r="B20" s="41">
        <v>100</v>
      </c>
      <c r="C20" s="41">
        <v>4</v>
      </c>
      <c r="D20" s="41">
        <v>15.2</v>
      </c>
      <c r="E20" s="41">
        <v>11.9</v>
      </c>
      <c r="F20" s="41">
        <v>232</v>
      </c>
      <c r="G20" s="41">
        <v>46.4</v>
      </c>
      <c r="H20" s="41">
        <v>3.91</v>
      </c>
    </row>
    <row r="21" spans="1:14" hidden="1" outlineLevel="1" x14ac:dyDescent="0.25">
      <c r="A21" s="198"/>
      <c r="B21" s="41">
        <v>100</v>
      </c>
      <c r="C21" s="41">
        <v>5</v>
      </c>
      <c r="D21" s="41">
        <v>18.7</v>
      </c>
      <c r="E21" s="41">
        <v>14.7</v>
      </c>
      <c r="F21" s="41">
        <v>279</v>
      </c>
      <c r="G21" s="41">
        <v>55.9</v>
      </c>
      <c r="H21" s="41">
        <v>3.86</v>
      </c>
    </row>
    <row r="22" spans="1:14" hidden="1" outlineLevel="1" x14ac:dyDescent="0.25">
      <c r="A22" s="198"/>
      <c r="B22" s="41">
        <v>100</v>
      </c>
      <c r="C22" s="41">
        <v>6.3</v>
      </c>
      <c r="D22" s="41">
        <v>23.2</v>
      </c>
      <c r="E22" s="41">
        <v>18.2</v>
      </c>
      <c r="F22" s="41">
        <v>336</v>
      </c>
      <c r="G22" s="41">
        <v>67.099999999999994</v>
      </c>
      <c r="H22" s="41">
        <v>3.8</v>
      </c>
    </row>
    <row r="23" spans="1:14" hidden="1" outlineLevel="1" x14ac:dyDescent="0.25">
      <c r="A23" s="198"/>
      <c r="B23" s="41">
        <v>120</v>
      </c>
      <c r="C23" s="41">
        <v>5</v>
      </c>
      <c r="D23" s="41">
        <v>22.7</v>
      </c>
      <c r="E23" s="41">
        <v>17.8</v>
      </c>
      <c r="F23" s="41">
        <v>498</v>
      </c>
      <c r="G23" s="41">
        <v>83</v>
      </c>
      <c r="H23" s="41">
        <v>4.68</v>
      </c>
    </row>
    <row r="24" spans="1:14" hidden="1" outlineLevel="1" x14ac:dyDescent="0.25">
      <c r="A24" s="198"/>
      <c r="B24" s="41">
        <v>120</v>
      </c>
      <c r="C24" s="41">
        <v>6.3</v>
      </c>
      <c r="D24" s="41">
        <v>28.2</v>
      </c>
      <c r="E24" s="41">
        <v>22.2</v>
      </c>
      <c r="F24" s="41">
        <v>603</v>
      </c>
      <c r="G24" s="41">
        <v>100</v>
      </c>
      <c r="H24" s="41">
        <v>4.62</v>
      </c>
    </row>
    <row r="25" spans="1:14" hidden="1" outlineLevel="1" x14ac:dyDescent="0.25">
      <c r="A25" s="198"/>
      <c r="B25" s="41">
        <v>120</v>
      </c>
      <c r="C25" s="41">
        <v>8</v>
      </c>
      <c r="D25" s="41">
        <v>35.200000000000003</v>
      </c>
      <c r="E25" s="41">
        <v>27.6</v>
      </c>
      <c r="F25" s="41">
        <v>726</v>
      </c>
      <c r="G25" s="41">
        <v>121</v>
      </c>
      <c r="H25" s="41">
        <v>4.55</v>
      </c>
    </row>
    <row r="26" spans="1:14" hidden="1" outlineLevel="1" x14ac:dyDescent="0.25">
      <c r="A26" s="198"/>
      <c r="B26" s="41">
        <v>120</v>
      </c>
      <c r="C26" s="41">
        <v>10</v>
      </c>
      <c r="D26" s="41">
        <v>42.9</v>
      </c>
      <c r="E26" s="41">
        <v>33.700000000000003</v>
      </c>
      <c r="F26" s="41">
        <v>852</v>
      </c>
      <c r="G26" s="41">
        <v>142</v>
      </c>
      <c r="H26" s="41">
        <v>4.46</v>
      </c>
    </row>
    <row r="27" spans="1:14" hidden="1" outlineLevel="1" x14ac:dyDescent="0.25">
      <c r="A27" s="198"/>
      <c r="B27" s="41">
        <v>140</v>
      </c>
      <c r="C27" s="41">
        <v>5</v>
      </c>
      <c r="D27" s="41">
        <v>26.7</v>
      </c>
      <c r="E27" s="41">
        <v>21</v>
      </c>
      <c r="F27" s="41">
        <v>805</v>
      </c>
      <c r="G27" s="41">
        <v>115</v>
      </c>
      <c r="H27" s="41">
        <v>5.5</v>
      </c>
    </row>
    <row r="28" spans="1:14" hidden="1" outlineLevel="1" x14ac:dyDescent="0.25">
      <c r="A28" s="198"/>
      <c r="B28" s="41">
        <v>140</v>
      </c>
      <c r="C28" s="41">
        <v>6.3</v>
      </c>
      <c r="D28" s="41">
        <v>33.299999999999997</v>
      </c>
      <c r="E28" s="41">
        <v>26.1</v>
      </c>
      <c r="F28" s="41">
        <v>984</v>
      </c>
      <c r="G28" s="41">
        <v>141</v>
      </c>
      <c r="H28" s="41">
        <v>5.44</v>
      </c>
    </row>
    <row r="29" spans="1:14" hidden="1" outlineLevel="1" x14ac:dyDescent="0.25">
      <c r="A29" s="198"/>
      <c r="B29" s="41">
        <v>140</v>
      </c>
      <c r="C29" s="41">
        <v>8</v>
      </c>
      <c r="D29" s="41">
        <v>41.6</v>
      </c>
      <c r="E29" s="41">
        <v>32.6</v>
      </c>
      <c r="F29" s="41">
        <v>1195</v>
      </c>
      <c r="G29" s="41">
        <v>171</v>
      </c>
      <c r="H29" s="41">
        <v>5.36</v>
      </c>
    </row>
    <row r="30" spans="1:14" hidden="1" outlineLevel="1" x14ac:dyDescent="0.25">
      <c r="A30" s="198"/>
      <c r="B30" s="41">
        <v>140</v>
      </c>
      <c r="C30" s="41">
        <v>10</v>
      </c>
      <c r="D30" s="41">
        <v>50.9</v>
      </c>
      <c r="E30" s="41">
        <v>40</v>
      </c>
      <c r="F30" s="41">
        <v>1416</v>
      </c>
      <c r="G30" s="41">
        <v>202</v>
      </c>
      <c r="H30" s="41">
        <v>5.27</v>
      </c>
    </row>
    <row r="31" spans="1:14" hidden="1" outlineLevel="1" x14ac:dyDescent="0.25">
      <c r="A31" s="198"/>
      <c r="B31" s="41">
        <v>150</v>
      </c>
      <c r="C31" s="41">
        <v>5</v>
      </c>
      <c r="D31" s="41">
        <v>28.7</v>
      </c>
      <c r="E31" s="41">
        <v>22.6</v>
      </c>
      <c r="F31" s="41">
        <v>1002</v>
      </c>
      <c r="G31" s="41">
        <v>134</v>
      </c>
      <c r="H31" s="41">
        <v>5.9</v>
      </c>
    </row>
    <row r="32" spans="1:14" hidden="1" outlineLevel="1" x14ac:dyDescent="0.25">
      <c r="A32" s="198"/>
      <c r="B32" s="41">
        <v>150</v>
      </c>
      <c r="C32" s="41">
        <v>6.3</v>
      </c>
      <c r="D32" s="41">
        <v>35.799999999999997</v>
      </c>
      <c r="E32" s="41">
        <v>28.1</v>
      </c>
      <c r="F32" s="41">
        <v>1223</v>
      </c>
      <c r="G32" s="41">
        <v>163</v>
      </c>
      <c r="H32" s="41">
        <v>5.85</v>
      </c>
    </row>
    <row r="33" spans="1:8" hidden="1" outlineLevel="1" x14ac:dyDescent="0.25">
      <c r="A33" s="198"/>
      <c r="B33" s="41">
        <v>150</v>
      </c>
      <c r="C33" s="41">
        <v>8</v>
      </c>
      <c r="D33" s="41">
        <v>44.8</v>
      </c>
      <c r="E33" s="41">
        <v>35.1</v>
      </c>
      <c r="F33" s="41">
        <v>1491</v>
      </c>
      <c r="G33" s="41">
        <v>199</v>
      </c>
      <c r="H33" s="41">
        <v>5.77</v>
      </c>
    </row>
    <row r="34" spans="1:8" hidden="1" outlineLevel="1" x14ac:dyDescent="0.25">
      <c r="A34" s="198"/>
      <c r="B34" s="41">
        <v>150</v>
      </c>
      <c r="C34" s="41">
        <v>10</v>
      </c>
      <c r="D34" s="41">
        <v>54.9</v>
      </c>
      <c r="E34" s="41">
        <v>43.1</v>
      </c>
      <c r="F34" s="41">
        <v>1773</v>
      </c>
      <c r="G34" s="41">
        <v>236</v>
      </c>
      <c r="H34" s="41">
        <v>5.68</v>
      </c>
    </row>
    <row r="35" spans="1:8" hidden="1" outlineLevel="1" x14ac:dyDescent="0.25">
      <c r="A35" s="198"/>
      <c r="B35" s="41">
        <v>160</v>
      </c>
      <c r="C35" s="41">
        <v>6.3</v>
      </c>
      <c r="D35" s="41">
        <v>38.299999999999997</v>
      </c>
      <c r="E35" s="41">
        <v>30.1</v>
      </c>
      <c r="F35" s="41">
        <v>1499</v>
      </c>
      <c r="G35" s="41">
        <v>187</v>
      </c>
      <c r="H35" s="41">
        <v>6.26</v>
      </c>
    </row>
    <row r="36" spans="1:8" hidden="1" outlineLevel="1" x14ac:dyDescent="0.25">
      <c r="A36" s="198"/>
      <c r="B36" s="41">
        <v>160</v>
      </c>
      <c r="C36" s="41">
        <v>8</v>
      </c>
      <c r="D36" s="41">
        <v>48</v>
      </c>
      <c r="E36" s="41">
        <v>37.6</v>
      </c>
      <c r="F36" s="41">
        <v>1831</v>
      </c>
      <c r="G36" s="41">
        <v>229</v>
      </c>
      <c r="H36" s="41">
        <v>6.18</v>
      </c>
    </row>
    <row r="37" spans="1:8" hidden="1" outlineLevel="1" x14ac:dyDescent="0.25">
      <c r="A37" s="198"/>
      <c r="B37" s="41">
        <v>160</v>
      </c>
      <c r="C37" s="41">
        <v>10</v>
      </c>
      <c r="D37" s="41">
        <v>58.9</v>
      </c>
      <c r="E37" s="41">
        <v>46.3</v>
      </c>
      <c r="F37" s="41">
        <v>2186</v>
      </c>
      <c r="G37" s="41">
        <v>273</v>
      </c>
      <c r="H37" s="41">
        <v>6.09</v>
      </c>
    </row>
    <row r="38" spans="1:8" hidden="1" outlineLevel="1" x14ac:dyDescent="0.25">
      <c r="A38" s="198"/>
      <c r="B38" s="41">
        <v>160</v>
      </c>
      <c r="C38" s="41">
        <v>12.5</v>
      </c>
      <c r="D38" s="41">
        <v>72.099999999999994</v>
      </c>
      <c r="E38" s="41">
        <v>56.6</v>
      </c>
      <c r="F38" s="41">
        <v>2576</v>
      </c>
      <c r="G38" s="41">
        <v>322</v>
      </c>
      <c r="H38" s="41">
        <v>5.98</v>
      </c>
    </row>
    <row r="39" spans="1:8" hidden="1" outlineLevel="1" x14ac:dyDescent="0.25">
      <c r="A39" s="198"/>
      <c r="B39" s="41">
        <v>180</v>
      </c>
      <c r="C39" s="41">
        <v>6.3</v>
      </c>
      <c r="D39" s="41">
        <v>43.3</v>
      </c>
      <c r="E39" s="41">
        <v>34</v>
      </c>
      <c r="F39" s="41">
        <v>2168</v>
      </c>
      <c r="G39" s="41">
        <v>241</v>
      </c>
      <c r="H39" s="41">
        <v>7.07</v>
      </c>
    </row>
    <row r="40" spans="1:8" hidden="1" outlineLevel="1" x14ac:dyDescent="0.25">
      <c r="A40" s="198"/>
      <c r="B40" s="41">
        <v>180</v>
      </c>
      <c r="C40" s="41">
        <v>8</v>
      </c>
      <c r="D40" s="41">
        <v>54.4</v>
      </c>
      <c r="E40" s="41">
        <v>42.7</v>
      </c>
      <c r="F40" s="41">
        <v>2661</v>
      </c>
      <c r="G40" s="41">
        <v>296</v>
      </c>
      <c r="H40" s="41">
        <v>7</v>
      </c>
    </row>
    <row r="41" spans="1:8" hidden="1" outlineLevel="1" x14ac:dyDescent="0.25">
      <c r="A41" s="198"/>
      <c r="B41" s="41">
        <v>180</v>
      </c>
      <c r="C41" s="41">
        <v>10</v>
      </c>
      <c r="D41" s="41">
        <v>66.900000000000006</v>
      </c>
      <c r="E41" s="41">
        <v>52.5</v>
      </c>
      <c r="F41" s="41">
        <v>3193</v>
      </c>
      <c r="G41" s="41">
        <v>355</v>
      </c>
      <c r="H41" s="41">
        <v>6.91</v>
      </c>
    </row>
    <row r="42" spans="1:8" hidden="1" outlineLevel="1" x14ac:dyDescent="0.25">
      <c r="A42" s="198"/>
      <c r="B42" s="41">
        <v>180</v>
      </c>
      <c r="C42" s="41">
        <v>12.5</v>
      </c>
      <c r="D42" s="41">
        <v>82.1</v>
      </c>
      <c r="E42" s="41">
        <v>64.400000000000006</v>
      </c>
      <c r="F42" s="41">
        <v>3790</v>
      </c>
      <c r="G42" s="41">
        <v>421</v>
      </c>
      <c r="H42" s="41">
        <v>6.8</v>
      </c>
    </row>
    <row r="43" spans="1:8" hidden="1" outlineLevel="1" x14ac:dyDescent="0.25">
      <c r="A43" s="198"/>
      <c r="B43" s="41">
        <v>200</v>
      </c>
      <c r="C43" s="41">
        <v>6.3</v>
      </c>
      <c r="D43" s="41">
        <v>48.4</v>
      </c>
      <c r="E43" s="41">
        <v>38</v>
      </c>
      <c r="F43" s="41">
        <v>3011</v>
      </c>
      <c r="G43" s="41">
        <v>301</v>
      </c>
      <c r="H43" s="41">
        <v>7.89</v>
      </c>
    </row>
    <row r="44" spans="1:8" hidden="1" outlineLevel="1" x14ac:dyDescent="0.25">
      <c r="A44" s="198"/>
      <c r="B44" s="41">
        <v>200</v>
      </c>
      <c r="C44" s="41">
        <v>8</v>
      </c>
      <c r="D44" s="41">
        <v>60.8</v>
      </c>
      <c r="E44" s="41">
        <v>47.7</v>
      </c>
      <c r="F44" s="41">
        <v>3709</v>
      </c>
      <c r="G44" s="41">
        <v>371</v>
      </c>
      <c r="H44" s="41">
        <v>7.81</v>
      </c>
    </row>
    <row r="45" spans="1:8" hidden="1" outlineLevel="1" x14ac:dyDescent="0.25">
      <c r="A45" s="198"/>
      <c r="B45" s="41">
        <v>200</v>
      </c>
      <c r="C45" s="41">
        <v>10</v>
      </c>
      <c r="D45" s="41">
        <v>74.900000000000006</v>
      </c>
      <c r="E45" s="41">
        <v>58.8</v>
      </c>
      <c r="F45" s="41">
        <v>4471</v>
      </c>
      <c r="G45" s="41">
        <v>447</v>
      </c>
      <c r="H45" s="41">
        <v>7.72</v>
      </c>
    </row>
    <row r="46" spans="1:8" hidden="1" outlineLevel="1" x14ac:dyDescent="0.25">
      <c r="A46" s="198"/>
      <c r="B46" s="41">
        <v>200</v>
      </c>
      <c r="C46" s="41">
        <v>12.5</v>
      </c>
      <c r="D46" s="41">
        <v>92.1</v>
      </c>
      <c r="E46" s="41">
        <v>72.3</v>
      </c>
      <c r="F46" s="41">
        <v>5336</v>
      </c>
      <c r="G46" s="41">
        <v>534</v>
      </c>
      <c r="H46" s="41">
        <v>7.61</v>
      </c>
    </row>
    <row r="47" spans="1:8" hidden="1" outlineLevel="1" x14ac:dyDescent="0.25">
      <c r="A47" s="198"/>
      <c r="B47" s="41">
        <v>220</v>
      </c>
      <c r="C47" s="41">
        <v>6.3</v>
      </c>
      <c r="D47" s="41">
        <v>53.4</v>
      </c>
      <c r="E47" s="41">
        <v>41.9</v>
      </c>
      <c r="F47" s="41">
        <v>4049</v>
      </c>
      <c r="G47" s="41">
        <v>368</v>
      </c>
      <c r="H47" s="41">
        <v>8.7100000000000009</v>
      </c>
    </row>
    <row r="48" spans="1:8" hidden="1" outlineLevel="1" x14ac:dyDescent="0.25">
      <c r="A48" s="198"/>
      <c r="B48" s="41">
        <v>220</v>
      </c>
      <c r="C48" s="41">
        <v>8</v>
      </c>
      <c r="D48" s="41">
        <v>67.2</v>
      </c>
      <c r="E48" s="41">
        <v>52.7</v>
      </c>
      <c r="F48" s="41">
        <v>5002</v>
      </c>
      <c r="G48" s="41">
        <v>455</v>
      </c>
      <c r="H48" s="41">
        <v>8.6300000000000008</v>
      </c>
    </row>
    <row r="49" spans="1:8" hidden="1" outlineLevel="1" x14ac:dyDescent="0.25">
      <c r="A49" s="198"/>
      <c r="B49" s="41">
        <v>220</v>
      </c>
      <c r="C49" s="41">
        <v>10</v>
      </c>
      <c r="D49" s="41">
        <v>82.9</v>
      </c>
      <c r="E49" s="41">
        <v>65.099999999999994</v>
      </c>
      <c r="F49" s="41">
        <v>6050</v>
      </c>
      <c r="G49" s="41">
        <v>550</v>
      </c>
      <c r="H49" s="41">
        <v>8.5399999999999991</v>
      </c>
    </row>
    <row r="50" spans="1:8" hidden="1" outlineLevel="1" x14ac:dyDescent="0.25">
      <c r="A50" s="198"/>
      <c r="B50" s="41">
        <v>220</v>
      </c>
      <c r="C50" s="41">
        <v>12.5</v>
      </c>
      <c r="D50" s="41">
        <v>102</v>
      </c>
      <c r="E50" s="41">
        <v>80.099999999999994</v>
      </c>
      <c r="F50" s="41">
        <v>7254</v>
      </c>
      <c r="G50" s="41">
        <v>659</v>
      </c>
      <c r="H50" s="41">
        <v>8.43</v>
      </c>
    </row>
    <row r="51" spans="1:8" hidden="1" outlineLevel="1" x14ac:dyDescent="0.25">
      <c r="A51" s="198"/>
      <c r="B51" s="41">
        <v>250</v>
      </c>
      <c r="C51" s="41">
        <v>6.3</v>
      </c>
      <c r="D51" s="41">
        <v>61</v>
      </c>
      <c r="E51" s="41">
        <v>47.9</v>
      </c>
      <c r="F51" s="41">
        <v>6014</v>
      </c>
      <c r="G51" s="41">
        <v>481</v>
      </c>
      <c r="H51" s="41">
        <v>9.93</v>
      </c>
    </row>
    <row r="52" spans="1:8" hidden="1" outlineLevel="1" x14ac:dyDescent="0.25">
      <c r="A52" s="198"/>
      <c r="B52" s="41">
        <v>250</v>
      </c>
      <c r="C52" s="41">
        <v>8</v>
      </c>
      <c r="D52" s="41">
        <v>76.8</v>
      </c>
      <c r="E52" s="41">
        <v>60.3</v>
      </c>
      <c r="F52" s="41">
        <v>7455</v>
      </c>
      <c r="G52" s="41">
        <v>596</v>
      </c>
      <c r="H52" s="41">
        <v>9.86</v>
      </c>
    </row>
    <row r="53" spans="1:8" hidden="1" outlineLevel="1" x14ac:dyDescent="0.25">
      <c r="A53" s="198"/>
      <c r="B53" s="41">
        <v>250</v>
      </c>
      <c r="C53" s="41">
        <v>10</v>
      </c>
      <c r="D53" s="41">
        <v>94.9</v>
      </c>
      <c r="E53" s="41">
        <v>74.5</v>
      </c>
      <c r="F53" s="41">
        <v>9055</v>
      </c>
      <c r="G53" s="41">
        <v>724</v>
      </c>
      <c r="H53" s="41">
        <v>9.77</v>
      </c>
    </row>
    <row r="54" spans="1:8" hidden="1" outlineLevel="1" x14ac:dyDescent="0.25">
      <c r="A54" s="198"/>
      <c r="B54" s="41">
        <v>250</v>
      </c>
      <c r="C54" s="41">
        <v>16</v>
      </c>
      <c r="D54" s="41">
        <v>147</v>
      </c>
      <c r="E54" s="41">
        <v>115</v>
      </c>
      <c r="F54" s="41">
        <v>13267</v>
      </c>
      <c r="G54" s="41">
        <v>1061</v>
      </c>
      <c r="H54" s="41">
        <v>9.5</v>
      </c>
    </row>
    <row r="55" spans="1:8" hidden="1" outlineLevel="1" x14ac:dyDescent="0.25">
      <c r="A55" s="198"/>
      <c r="B55" s="41">
        <v>260</v>
      </c>
      <c r="C55" s="41">
        <v>8</v>
      </c>
      <c r="D55" s="41">
        <v>80</v>
      </c>
      <c r="E55" s="41">
        <v>62.8</v>
      </c>
      <c r="F55" s="41">
        <v>8423</v>
      </c>
      <c r="G55" s="41">
        <v>648</v>
      </c>
      <c r="H55" s="41">
        <v>10.3</v>
      </c>
    </row>
    <row r="56" spans="1:8" hidden="1" outlineLevel="1" x14ac:dyDescent="0.25">
      <c r="A56" s="198"/>
      <c r="B56" s="41">
        <v>260</v>
      </c>
      <c r="C56" s="41">
        <v>10</v>
      </c>
      <c r="D56" s="41">
        <v>89.9</v>
      </c>
      <c r="E56" s="41">
        <v>77.7</v>
      </c>
      <c r="F56" s="41">
        <v>10242</v>
      </c>
      <c r="G56" s="41">
        <v>788</v>
      </c>
      <c r="H56" s="41">
        <v>10.199999999999999</v>
      </c>
    </row>
    <row r="57" spans="1:8" hidden="1" outlineLevel="1" x14ac:dyDescent="0.25">
      <c r="A57" s="198"/>
      <c r="B57" s="41">
        <v>260</v>
      </c>
      <c r="C57" s="41">
        <v>12.5</v>
      </c>
      <c r="D57" s="41">
        <v>122</v>
      </c>
      <c r="E57" s="41">
        <v>95.8</v>
      </c>
      <c r="F57" s="41">
        <v>12365</v>
      </c>
      <c r="G57" s="41">
        <v>951</v>
      </c>
      <c r="H57" s="41">
        <v>10.1</v>
      </c>
    </row>
    <row r="58" spans="1:8" hidden="1" outlineLevel="1" x14ac:dyDescent="0.25">
      <c r="A58" s="198"/>
      <c r="B58" s="41">
        <v>260</v>
      </c>
      <c r="C58" s="41">
        <v>16</v>
      </c>
      <c r="D58" s="41">
        <v>153</v>
      </c>
      <c r="E58" s="41">
        <v>120</v>
      </c>
      <c r="F58" s="41">
        <v>15061</v>
      </c>
      <c r="G58" s="41">
        <v>159</v>
      </c>
      <c r="H58" s="41">
        <v>9.91</v>
      </c>
    </row>
    <row r="59" spans="1:8" hidden="1" outlineLevel="1" x14ac:dyDescent="0.25">
      <c r="A59" s="198"/>
      <c r="B59" s="41">
        <v>300</v>
      </c>
      <c r="C59" s="41">
        <v>8</v>
      </c>
      <c r="D59" s="41">
        <v>92.8</v>
      </c>
      <c r="E59" s="41">
        <v>72.8</v>
      </c>
      <c r="F59" s="41">
        <v>13128</v>
      </c>
      <c r="G59" s="41">
        <v>875</v>
      </c>
      <c r="H59" s="41">
        <v>11.9</v>
      </c>
    </row>
    <row r="60" spans="1:8" hidden="1" outlineLevel="1" x14ac:dyDescent="0.25">
      <c r="A60" s="198"/>
      <c r="B60" s="41">
        <v>300</v>
      </c>
      <c r="C60" s="41">
        <v>10</v>
      </c>
      <c r="D60" s="41">
        <v>115</v>
      </c>
      <c r="E60" s="41">
        <v>90.2</v>
      </c>
      <c r="F60" s="41">
        <v>16026</v>
      </c>
      <c r="G60" s="41">
        <v>1068</v>
      </c>
      <c r="H60" s="41">
        <v>11.8</v>
      </c>
    </row>
    <row r="61" spans="1:8" hidden="1" outlineLevel="1" x14ac:dyDescent="0.25">
      <c r="A61" s="198"/>
      <c r="B61" s="41">
        <v>300</v>
      </c>
      <c r="C61" s="41">
        <v>12.5</v>
      </c>
      <c r="D61" s="41">
        <v>142</v>
      </c>
      <c r="E61" s="41">
        <v>112</v>
      </c>
      <c r="F61" s="41">
        <v>19442</v>
      </c>
      <c r="G61" s="41">
        <v>1296</v>
      </c>
      <c r="H61" s="41">
        <v>11.7</v>
      </c>
    </row>
    <row r="62" spans="1:8" hidden="1" outlineLevel="1" x14ac:dyDescent="0.25">
      <c r="A62" s="198"/>
      <c r="B62" s="41">
        <v>300</v>
      </c>
      <c r="C62" s="41">
        <v>16</v>
      </c>
      <c r="D62" s="41">
        <v>179</v>
      </c>
      <c r="E62" s="41">
        <v>141</v>
      </c>
      <c r="F62" s="41">
        <v>23855</v>
      </c>
      <c r="G62" s="41">
        <v>1590</v>
      </c>
      <c r="H62" s="41">
        <v>11.5</v>
      </c>
    </row>
    <row r="63" spans="1:8" hidden="1" outlineLevel="1" x14ac:dyDescent="0.25">
      <c r="A63" s="198"/>
      <c r="B63" s="41">
        <v>350</v>
      </c>
      <c r="C63" s="41">
        <v>8</v>
      </c>
      <c r="D63" s="41">
        <v>109</v>
      </c>
      <c r="E63" s="41">
        <v>85.4</v>
      </c>
      <c r="F63" s="41">
        <v>21129</v>
      </c>
      <c r="G63" s="41">
        <v>1207</v>
      </c>
      <c r="H63" s="41">
        <v>13.9</v>
      </c>
    </row>
    <row r="64" spans="1:8" hidden="1" outlineLevel="1" x14ac:dyDescent="0.25">
      <c r="A64" s="198"/>
      <c r="B64" s="41">
        <v>350</v>
      </c>
      <c r="C64" s="41">
        <v>10</v>
      </c>
      <c r="D64" s="41">
        <v>135</v>
      </c>
      <c r="E64" s="41">
        <v>106</v>
      </c>
      <c r="F64" s="41">
        <v>25884</v>
      </c>
      <c r="G64" s="41">
        <v>1479</v>
      </c>
      <c r="H64" s="41">
        <v>13.9</v>
      </c>
    </row>
    <row r="65" spans="1:12" hidden="1" outlineLevel="1" x14ac:dyDescent="0.25">
      <c r="A65" s="198"/>
      <c r="B65" s="41">
        <v>350</v>
      </c>
      <c r="C65" s="41">
        <v>12.5</v>
      </c>
      <c r="D65" s="41">
        <v>167</v>
      </c>
      <c r="E65" s="41">
        <v>131</v>
      </c>
      <c r="F65" s="41">
        <v>31541</v>
      </c>
      <c r="G65" s="41">
        <v>1802</v>
      </c>
      <c r="H65" s="41">
        <v>13.7</v>
      </c>
    </row>
    <row r="66" spans="1:12" hidden="1" outlineLevel="1" x14ac:dyDescent="0.25">
      <c r="A66" s="198"/>
      <c r="B66" s="41">
        <v>350</v>
      </c>
      <c r="C66" s="41">
        <v>16</v>
      </c>
      <c r="D66" s="41">
        <v>211</v>
      </c>
      <c r="E66" s="41">
        <v>166</v>
      </c>
      <c r="F66" s="41">
        <v>38942</v>
      </c>
      <c r="G66" s="41">
        <v>2225</v>
      </c>
      <c r="H66" s="41">
        <v>13.6</v>
      </c>
    </row>
    <row r="67" spans="1:12" hidden="1" outlineLevel="1" x14ac:dyDescent="0.25">
      <c r="A67" s="198"/>
      <c r="B67" s="41">
        <v>400</v>
      </c>
      <c r="C67" s="41">
        <v>10</v>
      </c>
      <c r="D67" s="41">
        <v>155</v>
      </c>
      <c r="E67" s="41">
        <v>122</v>
      </c>
      <c r="F67" s="41">
        <v>39128</v>
      </c>
      <c r="G67" s="41">
        <v>1956</v>
      </c>
      <c r="H67" s="41">
        <v>15.9</v>
      </c>
    </row>
    <row r="68" spans="1:12" hidden="1" outlineLevel="1" x14ac:dyDescent="0.25">
      <c r="A68" s="198"/>
      <c r="B68" s="41">
        <v>400</v>
      </c>
      <c r="C68" s="41">
        <v>12.5</v>
      </c>
      <c r="D68" s="41">
        <v>192</v>
      </c>
      <c r="E68" s="41">
        <v>151</v>
      </c>
      <c r="F68" s="41">
        <v>47839</v>
      </c>
      <c r="G68" s="41">
        <v>2392</v>
      </c>
      <c r="H68" s="41">
        <v>15.8</v>
      </c>
    </row>
    <row r="69" spans="1:12" hidden="1" outlineLevel="1" x14ac:dyDescent="0.25">
      <c r="A69" s="198"/>
      <c r="B69" s="41">
        <v>400</v>
      </c>
      <c r="C69" s="41">
        <v>16</v>
      </c>
      <c r="D69" s="41">
        <v>243</v>
      </c>
      <c r="E69" s="41">
        <v>191</v>
      </c>
      <c r="F69" s="41">
        <v>59344</v>
      </c>
      <c r="G69" s="41">
        <v>2967</v>
      </c>
      <c r="H69" s="41">
        <v>15.6</v>
      </c>
    </row>
    <row r="70" spans="1:12" s="3" customFormat="1" ht="15.75" collapsed="1" thickTop="1" x14ac:dyDescent="0.25">
      <c r="A70" s="2"/>
      <c r="B70" s="210" t="s">
        <v>156</v>
      </c>
      <c r="C70" s="210"/>
      <c r="D70" s="210"/>
      <c r="E70" s="210"/>
      <c r="F70" s="210"/>
      <c r="G70" s="210"/>
      <c r="H70" s="210"/>
    </row>
    <row r="71" spans="1:12" s="3" customFormat="1" outlineLevel="1" x14ac:dyDescent="0.25">
      <c r="A71" s="211" t="s">
        <v>398</v>
      </c>
      <c r="B71" s="59">
        <v>20</v>
      </c>
      <c r="C71" s="59">
        <v>2</v>
      </c>
      <c r="D71" s="59">
        <v>1.34</v>
      </c>
      <c r="E71" s="59">
        <v>1.05</v>
      </c>
      <c r="F71" s="59">
        <v>0.69</v>
      </c>
      <c r="G71" s="59">
        <v>0.69</v>
      </c>
      <c r="H71" s="59">
        <v>0.72</v>
      </c>
    </row>
    <row r="72" spans="1:12" s="3" customFormat="1" outlineLevel="1" x14ac:dyDescent="0.25">
      <c r="A72" s="211"/>
      <c r="B72" s="59">
        <v>30</v>
      </c>
      <c r="C72" s="59">
        <v>2</v>
      </c>
      <c r="D72" s="59">
        <v>2.14</v>
      </c>
      <c r="E72" s="59">
        <v>1.68</v>
      </c>
      <c r="F72" s="59">
        <v>2.72</v>
      </c>
      <c r="G72" s="59">
        <v>1.81</v>
      </c>
      <c r="H72" s="59">
        <v>1.1299999999999999</v>
      </c>
    </row>
    <row r="73" spans="1:12" s="3" customFormat="1" outlineLevel="1" x14ac:dyDescent="0.25">
      <c r="A73" s="211"/>
      <c r="B73" s="59">
        <v>40</v>
      </c>
      <c r="C73" s="59">
        <v>2</v>
      </c>
      <c r="D73" s="59">
        <v>2.94</v>
      </c>
      <c r="E73" s="59">
        <v>2.31</v>
      </c>
      <c r="F73" s="59">
        <v>6.94</v>
      </c>
      <c r="G73" s="59">
        <v>3.47</v>
      </c>
      <c r="H73" s="59">
        <v>1.54</v>
      </c>
    </row>
    <row r="74" spans="1:12" s="3" customFormat="1" outlineLevel="1" x14ac:dyDescent="0.25">
      <c r="A74" s="211"/>
      <c r="B74" s="59">
        <v>40</v>
      </c>
      <c r="C74" s="59">
        <v>3</v>
      </c>
      <c r="D74" s="59">
        <v>4.21</v>
      </c>
      <c r="E74" s="59">
        <v>3.3</v>
      </c>
      <c r="F74" s="59">
        <v>9.32</v>
      </c>
      <c r="G74" s="59">
        <v>4.66</v>
      </c>
      <c r="H74" s="59">
        <v>1.49</v>
      </c>
    </row>
    <row r="75" spans="1:12" s="3" customFormat="1" outlineLevel="1" x14ac:dyDescent="0.25">
      <c r="A75" s="211"/>
      <c r="B75" s="59">
        <v>40</v>
      </c>
      <c r="C75" s="59">
        <v>4</v>
      </c>
      <c r="D75" s="59">
        <v>5.35</v>
      </c>
      <c r="E75" s="59">
        <v>4.2</v>
      </c>
      <c r="F75" s="59">
        <v>11.1</v>
      </c>
      <c r="G75" s="59">
        <v>5.54</v>
      </c>
      <c r="H75" s="59">
        <v>1.44</v>
      </c>
    </row>
    <row r="76" spans="1:12" s="3" customFormat="1" outlineLevel="1" x14ac:dyDescent="0.25">
      <c r="A76" s="211"/>
      <c r="B76" s="59">
        <v>50</v>
      </c>
      <c r="C76" s="59">
        <v>2</v>
      </c>
      <c r="D76" s="59">
        <v>3.74</v>
      </c>
      <c r="E76" s="59">
        <v>2.93</v>
      </c>
      <c r="F76" s="59">
        <v>14.1</v>
      </c>
      <c r="G76" s="59">
        <v>5.66</v>
      </c>
      <c r="H76" s="59">
        <v>1.95</v>
      </c>
    </row>
    <row r="77" spans="1:12" s="3" customFormat="1" outlineLevel="1" x14ac:dyDescent="0.25">
      <c r="A77" s="211"/>
      <c r="B77" s="59">
        <v>50</v>
      </c>
      <c r="C77" s="59">
        <v>3</v>
      </c>
      <c r="D77" s="59">
        <v>5.41</v>
      </c>
      <c r="E77" s="59">
        <v>4.25</v>
      </c>
      <c r="F77" s="59">
        <v>19.5</v>
      </c>
      <c r="G77" s="59">
        <v>7.79</v>
      </c>
      <c r="H77" s="59">
        <v>1.9</v>
      </c>
      <c r="L77" s="4"/>
    </row>
    <row r="78" spans="1:12" s="3" customFormat="1" outlineLevel="1" x14ac:dyDescent="0.25">
      <c r="A78" s="211"/>
      <c r="B78" s="59">
        <v>50</v>
      </c>
      <c r="C78" s="59">
        <v>4</v>
      </c>
      <c r="D78" s="59">
        <v>6.95</v>
      </c>
      <c r="E78" s="59">
        <v>5.46</v>
      </c>
      <c r="F78" s="59">
        <v>23.7</v>
      </c>
      <c r="G78" s="59">
        <v>9.49</v>
      </c>
      <c r="H78" s="59">
        <v>1.85</v>
      </c>
    </row>
    <row r="79" spans="1:12" s="3" customFormat="1" outlineLevel="1" x14ac:dyDescent="0.25">
      <c r="A79" s="211"/>
      <c r="B79" s="59">
        <v>50</v>
      </c>
      <c r="C79" s="59">
        <v>5</v>
      </c>
      <c r="D79" s="59">
        <v>8.36</v>
      </c>
      <c r="E79" s="59">
        <v>6.56</v>
      </c>
      <c r="F79" s="59">
        <v>27</v>
      </c>
      <c r="G79" s="59">
        <v>10.8</v>
      </c>
      <c r="H79" s="59">
        <v>1.8</v>
      </c>
    </row>
    <row r="80" spans="1:12" s="3" customFormat="1" outlineLevel="1" x14ac:dyDescent="0.25">
      <c r="A80" s="211"/>
      <c r="B80" s="59">
        <v>60</v>
      </c>
      <c r="C80" s="59">
        <v>2</v>
      </c>
      <c r="D80" s="59">
        <v>4.54</v>
      </c>
      <c r="E80" s="59">
        <v>3.56</v>
      </c>
      <c r="F80" s="59">
        <v>25.1</v>
      </c>
      <c r="G80" s="59">
        <v>8.3800000000000008</v>
      </c>
      <c r="H80" s="59">
        <v>2.35</v>
      </c>
    </row>
    <row r="81" spans="1:8" s="3" customFormat="1" outlineLevel="1" x14ac:dyDescent="0.25">
      <c r="A81" s="211"/>
      <c r="B81" s="59">
        <v>60</v>
      </c>
      <c r="C81" s="59">
        <v>3</v>
      </c>
      <c r="D81" s="59">
        <v>6.61</v>
      </c>
      <c r="E81" s="59">
        <v>5.19</v>
      </c>
      <c r="F81" s="59">
        <v>35.1</v>
      </c>
      <c r="G81" s="59">
        <v>11.7</v>
      </c>
      <c r="H81" s="59">
        <v>2.31</v>
      </c>
    </row>
    <row r="82" spans="1:8" s="3" customFormat="1" outlineLevel="1" x14ac:dyDescent="0.25">
      <c r="A82" s="211"/>
      <c r="B82" s="59">
        <v>60</v>
      </c>
      <c r="C82" s="59">
        <v>4</v>
      </c>
      <c r="D82" s="59">
        <v>8.5500000000000007</v>
      </c>
      <c r="E82" s="59">
        <v>6.71</v>
      </c>
      <c r="F82" s="59">
        <v>43.6</v>
      </c>
      <c r="G82" s="59">
        <v>14.5</v>
      </c>
      <c r="H82" s="59">
        <v>2.2599999999999998</v>
      </c>
    </row>
    <row r="83" spans="1:8" s="3" customFormat="1" outlineLevel="1" x14ac:dyDescent="0.25">
      <c r="A83" s="211"/>
      <c r="B83" s="59">
        <v>60</v>
      </c>
      <c r="C83" s="59">
        <v>5</v>
      </c>
      <c r="D83" s="59">
        <v>10.4</v>
      </c>
      <c r="E83" s="59">
        <v>8.1300000000000008</v>
      </c>
      <c r="F83" s="59">
        <v>50.5</v>
      </c>
      <c r="G83" s="59">
        <v>16.8</v>
      </c>
      <c r="H83" s="59">
        <v>2.21</v>
      </c>
    </row>
    <row r="84" spans="1:8" s="3" customFormat="1" outlineLevel="1" x14ac:dyDescent="0.25">
      <c r="A84" s="211"/>
      <c r="B84" s="59">
        <v>70</v>
      </c>
      <c r="C84" s="59">
        <v>3</v>
      </c>
      <c r="D84" s="59">
        <v>7.81</v>
      </c>
      <c r="E84" s="59">
        <v>6.13</v>
      </c>
      <c r="F84" s="59">
        <v>57.5</v>
      </c>
      <c r="G84" s="59">
        <v>16.399999999999999</v>
      </c>
      <c r="H84" s="59">
        <v>2.71</v>
      </c>
    </row>
    <row r="85" spans="1:8" s="3" customFormat="1" outlineLevel="1" x14ac:dyDescent="0.25">
      <c r="A85" s="211"/>
      <c r="B85" s="59">
        <v>70</v>
      </c>
      <c r="C85" s="59">
        <v>4</v>
      </c>
      <c r="D85" s="59">
        <v>10.1</v>
      </c>
      <c r="E85" s="59">
        <v>7.97</v>
      </c>
      <c r="F85" s="59">
        <v>72.099999999999994</v>
      </c>
      <c r="G85" s="59">
        <v>20.6</v>
      </c>
      <c r="H85" s="59">
        <v>2.67</v>
      </c>
    </row>
    <row r="86" spans="1:8" s="3" customFormat="1" outlineLevel="1" x14ac:dyDescent="0.25">
      <c r="A86" s="211"/>
      <c r="B86" s="59">
        <v>70</v>
      </c>
      <c r="C86" s="59">
        <v>5</v>
      </c>
      <c r="D86" s="59">
        <v>12.4</v>
      </c>
      <c r="E86" s="59">
        <v>9.6999999999999993</v>
      </c>
      <c r="F86" s="59">
        <v>84.6</v>
      </c>
      <c r="G86" s="59">
        <v>24.4</v>
      </c>
      <c r="H86" s="59">
        <v>2.62</v>
      </c>
    </row>
    <row r="87" spans="1:8" s="3" customFormat="1" outlineLevel="1" x14ac:dyDescent="0.25">
      <c r="A87" s="211"/>
      <c r="B87" s="59">
        <v>80</v>
      </c>
      <c r="C87" s="59">
        <v>3</v>
      </c>
      <c r="D87" s="59">
        <v>9.01</v>
      </c>
      <c r="E87" s="59">
        <v>7.07</v>
      </c>
      <c r="F87" s="59">
        <v>87.8</v>
      </c>
      <c r="G87" s="59">
        <v>22</v>
      </c>
      <c r="H87" s="59">
        <v>3.12</v>
      </c>
    </row>
    <row r="88" spans="1:8" s="3" customFormat="1" outlineLevel="1" x14ac:dyDescent="0.25">
      <c r="A88" s="211"/>
      <c r="B88" s="59">
        <v>80</v>
      </c>
      <c r="C88" s="59">
        <v>4</v>
      </c>
      <c r="D88" s="59">
        <v>11.7</v>
      </c>
      <c r="E88" s="59">
        <v>9.2200000000000006</v>
      </c>
      <c r="F88" s="59">
        <v>111</v>
      </c>
      <c r="G88" s="59">
        <v>27.8</v>
      </c>
      <c r="H88" s="59">
        <v>3.07</v>
      </c>
    </row>
    <row r="89" spans="1:8" s="3" customFormat="1" outlineLevel="1" x14ac:dyDescent="0.25">
      <c r="A89" s="211"/>
      <c r="B89" s="59">
        <v>80</v>
      </c>
      <c r="C89" s="59">
        <v>5</v>
      </c>
      <c r="D89" s="59">
        <v>14.4</v>
      </c>
      <c r="E89" s="59">
        <v>11.3</v>
      </c>
      <c r="F89" s="59">
        <v>131</v>
      </c>
      <c r="G89" s="59">
        <v>32.9</v>
      </c>
      <c r="H89" s="59">
        <v>3.03</v>
      </c>
    </row>
    <row r="90" spans="1:8" s="3" customFormat="1" outlineLevel="1" x14ac:dyDescent="0.25">
      <c r="A90" s="211"/>
      <c r="B90" s="59">
        <v>80</v>
      </c>
      <c r="C90" s="59">
        <v>6.3</v>
      </c>
      <c r="D90" s="59">
        <v>17.2</v>
      </c>
      <c r="E90" s="59">
        <v>13.5</v>
      </c>
      <c r="F90" s="59">
        <v>149</v>
      </c>
      <c r="G90" s="59">
        <v>37.1</v>
      </c>
      <c r="H90" s="59">
        <v>2.94</v>
      </c>
    </row>
    <row r="91" spans="1:8" s="3" customFormat="1" outlineLevel="1" x14ac:dyDescent="0.25">
      <c r="A91" s="211"/>
      <c r="B91" s="59">
        <v>90</v>
      </c>
      <c r="C91" s="59">
        <v>3</v>
      </c>
      <c r="D91" s="59">
        <v>10.199999999999999</v>
      </c>
      <c r="E91" s="59">
        <v>8.01</v>
      </c>
      <c r="F91" s="59">
        <v>127</v>
      </c>
      <c r="G91" s="59">
        <v>28.3</v>
      </c>
      <c r="H91" s="59">
        <v>3.53</v>
      </c>
    </row>
    <row r="92" spans="1:8" s="3" customFormat="1" outlineLevel="1" x14ac:dyDescent="0.25">
      <c r="A92" s="211"/>
      <c r="B92" s="59">
        <v>90</v>
      </c>
      <c r="C92" s="59">
        <v>4</v>
      </c>
      <c r="D92" s="59">
        <v>13.3</v>
      </c>
      <c r="E92" s="59">
        <v>10.5</v>
      </c>
      <c r="F92" s="59">
        <v>162</v>
      </c>
      <c r="G92" s="59">
        <v>36</v>
      </c>
      <c r="H92" s="59">
        <v>3.48</v>
      </c>
    </row>
    <row r="93" spans="1:8" s="3" customFormat="1" outlineLevel="1" x14ac:dyDescent="0.25">
      <c r="A93" s="211"/>
      <c r="B93" s="59">
        <v>90</v>
      </c>
      <c r="C93" s="59">
        <v>5</v>
      </c>
      <c r="D93" s="59">
        <v>16.399999999999999</v>
      </c>
      <c r="E93" s="59">
        <v>12.87</v>
      </c>
      <c r="F93" s="59">
        <v>193</v>
      </c>
      <c r="G93" s="59">
        <v>42.9</v>
      </c>
      <c r="H93" s="59">
        <v>3.43</v>
      </c>
    </row>
    <row r="94" spans="1:8" s="3" customFormat="1" outlineLevel="1" x14ac:dyDescent="0.25">
      <c r="A94" s="211"/>
      <c r="B94" s="59">
        <v>90</v>
      </c>
      <c r="C94" s="59">
        <v>6.3</v>
      </c>
      <c r="D94" s="59">
        <v>19.7</v>
      </c>
      <c r="E94" s="59">
        <v>15.46</v>
      </c>
      <c r="F94" s="59">
        <v>221</v>
      </c>
      <c r="G94" s="59">
        <v>49.1</v>
      </c>
      <c r="H94" s="59">
        <v>3.35</v>
      </c>
    </row>
    <row r="95" spans="1:8" s="3" customFormat="1" outlineLevel="1" x14ac:dyDescent="0.25">
      <c r="A95" s="211"/>
      <c r="B95" s="59">
        <v>100</v>
      </c>
      <c r="C95" s="59">
        <v>4</v>
      </c>
      <c r="D95" s="59">
        <v>14.9</v>
      </c>
      <c r="E95" s="59">
        <v>11.7</v>
      </c>
      <c r="F95" s="59">
        <v>226</v>
      </c>
      <c r="G95" s="59">
        <v>45.3</v>
      </c>
      <c r="H95" s="59">
        <v>3.89</v>
      </c>
    </row>
    <row r="96" spans="1:8" s="3" customFormat="1" outlineLevel="1" x14ac:dyDescent="0.25">
      <c r="A96" s="211"/>
      <c r="B96" s="59">
        <v>100</v>
      </c>
      <c r="C96" s="59">
        <v>5</v>
      </c>
      <c r="D96" s="59">
        <v>18.399999999999999</v>
      </c>
      <c r="E96" s="59">
        <v>14.44</v>
      </c>
      <c r="F96" s="59">
        <v>271</v>
      </c>
      <c r="G96" s="59">
        <v>54.2</v>
      </c>
      <c r="H96" s="59">
        <v>3.84</v>
      </c>
    </row>
    <row r="97" spans="1:8" s="3" customFormat="1" outlineLevel="1" x14ac:dyDescent="0.25">
      <c r="A97" s="211"/>
      <c r="B97" s="59">
        <v>100</v>
      </c>
      <c r="C97" s="59">
        <v>6.3</v>
      </c>
      <c r="D97" s="59">
        <v>22.2</v>
      </c>
      <c r="E97" s="59">
        <v>17.43</v>
      </c>
      <c r="F97" s="59">
        <v>314</v>
      </c>
      <c r="G97" s="59">
        <v>62.8</v>
      </c>
      <c r="H97" s="59">
        <v>3.76</v>
      </c>
    </row>
    <row r="98" spans="1:8" s="3" customFormat="1" outlineLevel="1" x14ac:dyDescent="0.25">
      <c r="A98" s="211"/>
      <c r="B98" s="59">
        <v>120</v>
      </c>
      <c r="C98" s="59">
        <v>4</v>
      </c>
      <c r="D98" s="59">
        <v>18.100000000000001</v>
      </c>
      <c r="E98" s="59">
        <v>14.21</v>
      </c>
      <c r="F98" s="59">
        <v>402</v>
      </c>
      <c r="G98" s="59">
        <v>67</v>
      </c>
      <c r="H98" s="59">
        <v>4.71</v>
      </c>
    </row>
    <row r="99" spans="1:8" s="3" customFormat="1" outlineLevel="1" x14ac:dyDescent="0.25">
      <c r="A99" s="211"/>
      <c r="B99" s="59">
        <v>120</v>
      </c>
      <c r="C99" s="59">
        <v>5</v>
      </c>
      <c r="D99" s="59">
        <v>22.4</v>
      </c>
      <c r="E99" s="59">
        <v>17.579999999999998</v>
      </c>
      <c r="F99" s="59">
        <v>485</v>
      </c>
      <c r="G99" s="59">
        <v>80.900000000000006</v>
      </c>
      <c r="H99" s="59">
        <v>4.66</v>
      </c>
    </row>
    <row r="100" spans="1:8" s="3" customFormat="1" outlineLevel="1" x14ac:dyDescent="0.25">
      <c r="A100" s="211"/>
      <c r="B100" s="59">
        <v>120</v>
      </c>
      <c r="C100" s="59">
        <v>6.3</v>
      </c>
      <c r="D100" s="59">
        <v>27.3</v>
      </c>
      <c r="E100" s="59">
        <v>21.43</v>
      </c>
      <c r="F100" s="59">
        <v>572</v>
      </c>
      <c r="G100" s="59">
        <v>95.3</v>
      </c>
      <c r="H100" s="59">
        <v>4.58</v>
      </c>
    </row>
    <row r="101" spans="1:8" s="3" customFormat="1" outlineLevel="1" x14ac:dyDescent="0.25">
      <c r="A101" s="211"/>
      <c r="B101" s="59">
        <v>120</v>
      </c>
      <c r="C101" s="59">
        <v>8</v>
      </c>
      <c r="D101" s="59">
        <v>33.6</v>
      </c>
      <c r="E101" s="59">
        <v>26.38</v>
      </c>
      <c r="F101" s="59">
        <v>677</v>
      </c>
      <c r="G101" s="59">
        <v>113</v>
      </c>
      <c r="H101" s="59">
        <v>4.49</v>
      </c>
    </row>
    <row r="102" spans="1:8" s="3" customFormat="1" outlineLevel="1" x14ac:dyDescent="0.25">
      <c r="A102" s="211"/>
      <c r="B102" s="59">
        <v>140</v>
      </c>
      <c r="C102" s="59">
        <v>4</v>
      </c>
      <c r="D102" s="59">
        <v>21.3</v>
      </c>
      <c r="E102" s="59">
        <v>16.72</v>
      </c>
      <c r="F102" s="59">
        <v>652</v>
      </c>
      <c r="G102" s="59">
        <v>93.1</v>
      </c>
      <c r="H102" s="59">
        <v>5.52</v>
      </c>
    </row>
    <row r="103" spans="1:8" s="3" customFormat="1" outlineLevel="1" x14ac:dyDescent="0.25">
      <c r="A103" s="211"/>
      <c r="B103" s="59">
        <v>140</v>
      </c>
      <c r="C103" s="59">
        <v>5</v>
      </c>
      <c r="D103" s="59">
        <v>26.4</v>
      </c>
      <c r="E103" s="59">
        <v>20.72</v>
      </c>
      <c r="F103" s="59">
        <v>791</v>
      </c>
      <c r="G103" s="59">
        <v>113</v>
      </c>
      <c r="H103" s="59">
        <v>5.48</v>
      </c>
    </row>
    <row r="104" spans="1:8" s="3" customFormat="1" outlineLevel="1" x14ac:dyDescent="0.25">
      <c r="A104" s="211"/>
      <c r="B104" s="59">
        <v>140</v>
      </c>
      <c r="C104" s="59">
        <v>6.3</v>
      </c>
      <c r="D104" s="59">
        <v>32.299999999999997</v>
      </c>
      <c r="E104" s="59">
        <v>25.36</v>
      </c>
      <c r="F104" s="59">
        <v>941</v>
      </c>
      <c r="G104" s="59">
        <v>134</v>
      </c>
      <c r="H104" s="59">
        <v>5.39</v>
      </c>
    </row>
    <row r="105" spans="1:8" s="3" customFormat="1" outlineLevel="1" x14ac:dyDescent="0.25">
      <c r="A105" s="211"/>
      <c r="B105" s="59">
        <v>140</v>
      </c>
      <c r="C105" s="59">
        <v>8</v>
      </c>
      <c r="D105" s="59">
        <v>40</v>
      </c>
      <c r="E105" s="59">
        <v>31.4</v>
      </c>
      <c r="F105" s="59">
        <v>1127</v>
      </c>
      <c r="G105" s="59">
        <v>161</v>
      </c>
      <c r="H105" s="59">
        <v>5.3</v>
      </c>
    </row>
    <row r="106" spans="1:8" s="3" customFormat="1" outlineLevel="1" x14ac:dyDescent="0.25">
      <c r="A106" s="211"/>
      <c r="B106" s="59">
        <v>140</v>
      </c>
      <c r="C106" s="59">
        <v>10</v>
      </c>
      <c r="D106" s="59">
        <v>48.6</v>
      </c>
      <c r="E106" s="59">
        <v>38.15</v>
      </c>
      <c r="F106" s="59">
        <v>1312</v>
      </c>
      <c r="G106" s="59">
        <v>187</v>
      </c>
      <c r="H106" s="59">
        <v>5.2</v>
      </c>
    </row>
    <row r="107" spans="1:8" s="3" customFormat="1" outlineLevel="1" x14ac:dyDescent="0.25">
      <c r="A107" s="211"/>
      <c r="B107" s="59">
        <v>150</v>
      </c>
      <c r="C107" s="59">
        <v>5</v>
      </c>
      <c r="D107" s="59">
        <v>28.4</v>
      </c>
      <c r="E107" s="59">
        <v>22.29</v>
      </c>
      <c r="F107" s="59">
        <v>882</v>
      </c>
      <c r="G107" s="59">
        <v>131</v>
      </c>
      <c r="H107" s="59">
        <v>5.89</v>
      </c>
    </row>
    <row r="108" spans="1:8" s="3" customFormat="1" outlineLevel="1" x14ac:dyDescent="0.25">
      <c r="A108" s="211"/>
      <c r="B108" s="59">
        <v>150</v>
      </c>
      <c r="C108" s="59">
        <v>6.3</v>
      </c>
      <c r="D108" s="59">
        <v>34.799999999999997</v>
      </c>
      <c r="E108" s="59">
        <v>27.32</v>
      </c>
      <c r="F108" s="59">
        <v>1174</v>
      </c>
      <c r="G108" s="59">
        <v>156</v>
      </c>
      <c r="H108" s="59">
        <v>5.8</v>
      </c>
    </row>
    <row r="109" spans="1:8" s="3" customFormat="1" outlineLevel="1" x14ac:dyDescent="0.25">
      <c r="A109" s="211"/>
      <c r="B109" s="59">
        <v>150</v>
      </c>
      <c r="C109" s="59">
        <v>8</v>
      </c>
      <c r="D109" s="59">
        <v>43.2</v>
      </c>
      <c r="E109" s="59">
        <v>33.909999999999997</v>
      </c>
      <c r="F109" s="59">
        <v>1412</v>
      </c>
      <c r="G109" s="59">
        <v>188</v>
      </c>
      <c r="H109" s="59">
        <v>5.71</v>
      </c>
    </row>
    <row r="110" spans="1:8" s="3" customFormat="1" outlineLevel="1" x14ac:dyDescent="0.25">
      <c r="A110" s="211"/>
      <c r="B110" s="59">
        <v>150</v>
      </c>
      <c r="C110" s="59">
        <v>10</v>
      </c>
      <c r="D110" s="59">
        <v>52.6</v>
      </c>
      <c r="E110" s="59">
        <v>41.29</v>
      </c>
      <c r="F110" s="59">
        <v>1653</v>
      </c>
      <c r="G110" s="59">
        <v>220</v>
      </c>
      <c r="H110" s="59">
        <v>5.61</v>
      </c>
    </row>
    <row r="111" spans="1:8" s="3" customFormat="1" outlineLevel="1" x14ac:dyDescent="0.25">
      <c r="A111" s="211"/>
      <c r="B111" s="59">
        <v>160</v>
      </c>
      <c r="C111" s="59">
        <v>4</v>
      </c>
      <c r="D111" s="59">
        <v>24.5</v>
      </c>
      <c r="E111" s="59">
        <v>19.23</v>
      </c>
      <c r="F111" s="59">
        <v>987</v>
      </c>
      <c r="G111" s="59">
        <v>123</v>
      </c>
      <c r="H111" s="59">
        <v>6.34</v>
      </c>
    </row>
    <row r="112" spans="1:8" s="3" customFormat="1" outlineLevel="1" x14ac:dyDescent="0.25">
      <c r="A112" s="211"/>
      <c r="B112" s="59">
        <v>160</v>
      </c>
      <c r="C112" s="59">
        <v>5</v>
      </c>
      <c r="D112" s="59">
        <v>30.4</v>
      </c>
      <c r="E112" s="59">
        <v>23.86</v>
      </c>
      <c r="F112" s="59">
        <v>1202</v>
      </c>
      <c r="G112" s="59">
        <v>150</v>
      </c>
      <c r="H112" s="59">
        <v>6.29</v>
      </c>
    </row>
    <row r="113" spans="1:8" s="3" customFormat="1" outlineLevel="1" x14ac:dyDescent="0.25">
      <c r="A113" s="211"/>
      <c r="B113" s="59">
        <v>160</v>
      </c>
      <c r="C113" s="59">
        <v>6.3</v>
      </c>
      <c r="D113" s="59">
        <v>37.4</v>
      </c>
      <c r="E113" s="59">
        <v>29.36</v>
      </c>
      <c r="F113" s="59">
        <v>1442</v>
      </c>
      <c r="G113" s="59">
        <v>180</v>
      </c>
      <c r="H113" s="59">
        <v>6.21</v>
      </c>
    </row>
    <row r="114" spans="1:8" s="3" customFormat="1" outlineLevel="1" x14ac:dyDescent="0.25">
      <c r="A114" s="211"/>
      <c r="B114" s="59">
        <v>160</v>
      </c>
      <c r="C114" s="59">
        <v>8</v>
      </c>
      <c r="D114" s="59">
        <v>46.4</v>
      </c>
      <c r="E114" s="59">
        <v>36.42</v>
      </c>
      <c r="F114" s="59">
        <v>1741</v>
      </c>
      <c r="G114" s="59">
        <v>218</v>
      </c>
      <c r="H114" s="59">
        <v>6.12</v>
      </c>
    </row>
    <row r="115" spans="1:8" s="3" customFormat="1" outlineLevel="1" x14ac:dyDescent="0.25">
      <c r="A115" s="211"/>
      <c r="B115" s="59">
        <v>160</v>
      </c>
      <c r="C115" s="59">
        <v>10</v>
      </c>
      <c r="D115" s="59">
        <v>56.6</v>
      </c>
      <c r="E115" s="59">
        <v>44.43</v>
      </c>
      <c r="F115" s="59">
        <v>2048</v>
      </c>
      <c r="G115" s="59">
        <v>256</v>
      </c>
      <c r="H115" s="59">
        <v>6.02</v>
      </c>
    </row>
    <row r="116" spans="1:8" s="3" customFormat="1" outlineLevel="1" x14ac:dyDescent="0.25">
      <c r="A116" s="211"/>
      <c r="B116" s="59">
        <v>180</v>
      </c>
      <c r="C116" s="59">
        <v>6.3</v>
      </c>
      <c r="D116" s="59">
        <v>42.4</v>
      </c>
      <c r="E116" s="59">
        <v>33.28</v>
      </c>
      <c r="F116" s="59">
        <v>2096</v>
      </c>
      <c r="G116" s="59">
        <v>233</v>
      </c>
      <c r="H116" s="59">
        <v>7.03</v>
      </c>
    </row>
    <row r="117" spans="1:8" s="3" customFormat="1" outlineLevel="1" x14ac:dyDescent="0.25">
      <c r="A117" s="211"/>
      <c r="B117" s="59">
        <v>180</v>
      </c>
      <c r="C117" s="59">
        <v>8</v>
      </c>
      <c r="D117" s="59">
        <v>52.8</v>
      </c>
      <c r="E117" s="59">
        <v>41.45</v>
      </c>
      <c r="F117" s="59">
        <v>2546</v>
      </c>
      <c r="G117" s="59">
        <v>283</v>
      </c>
      <c r="H117" s="59">
        <v>6.94</v>
      </c>
    </row>
    <row r="118" spans="1:8" s="3" customFormat="1" outlineLevel="1" x14ac:dyDescent="0.25">
      <c r="A118" s="211"/>
      <c r="B118" s="59">
        <v>180</v>
      </c>
      <c r="C118" s="59">
        <v>10</v>
      </c>
      <c r="D118" s="59">
        <v>64.599999999999994</v>
      </c>
      <c r="E118" s="59">
        <v>50.71</v>
      </c>
      <c r="F118" s="59">
        <v>3017</v>
      </c>
      <c r="G118" s="59">
        <v>335</v>
      </c>
      <c r="H118" s="59">
        <v>6.84</v>
      </c>
    </row>
    <row r="119" spans="1:8" s="3" customFormat="1" outlineLevel="1" x14ac:dyDescent="0.25">
      <c r="A119" s="211"/>
      <c r="B119" s="59">
        <v>180</v>
      </c>
      <c r="C119" s="59">
        <v>12.5</v>
      </c>
      <c r="D119" s="59">
        <v>77</v>
      </c>
      <c r="E119" s="59">
        <v>60.45</v>
      </c>
      <c r="F119" s="59">
        <v>3466</v>
      </c>
      <c r="G119" s="59">
        <v>378</v>
      </c>
      <c r="H119" s="59">
        <v>6.65</v>
      </c>
    </row>
    <row r="120" spans="1:8" s="3" customFormat="1" outlineLevel="1" x14ac:dyDescent="0.25">
      <c r="A120" s="211"/>
      <c r="B120" s="59">
        <v>200</v>
      </c>
      <c r="C120" s="59">
        <v>6.3</v>
      </c>
      <c r="D120" s="59">
        <v>47.4</v>
      </c>
      <c r="E120" s="59">
        <v>37.21</v>
      </c>
      <c r="F120" s="59">
        <v>2922</v>
      </c>
      <c r="G120" s="59">
        <v>292</v>
      </c>
      <c r="H120" s="59">
        <v>7.85</v>
      </c>
    </row>
    <row r="121" spans="1:8" s="3" customFormat="1" outlineLevel="1" x14ac:dyDescent="0.25">
      <c r="A121" s="211"/>
      <c r="B121" s="59">
        <v>200</v>
      </c>
      <c r="C121" s="59">
        <v>8</v>
      </c>
      <c r="D121" s="59">
        <v>59.2</v>
      </c>
      <c r="E121" s="59">
        <v>46.47</v>
      </c>
      <c r="F121" s="59">
        <v>3566</v>
      </c>
      <c r="G121" s="59">
        <v>357</v>
      </c>
      <c r="H121" s="59">
        <v>7.76</v>
      </c>
    </row>
    <row r="122" spans="1:8" s="3" customFormat="1" outlineLevel="1" x14ac:dyDescent="0.25">
      <c r="A122" s="211"/>
      <c r="B122" s="59">
        <v>200</v>
      </c>
      <c r="C122" s="59">
        <v>10</v>
      </c>
      <c r="D122" s="59">
        <v>72.599999999999994</v>
      </c>
      <c r="E122" s="59">
        <v>56.99</v>
      </c>
      <c r="F122" s="59">
        <v>4251</v>
      </c>
      <c r="G122" s="59">
        <v>425</v>
      </c>
      <c r="H122" s="59">
        <v>7.65</v>
      </c>
    </row>
    <row r="123" spans="1:8" s="3" customFormat="1" outlineLevel="1" x14ac:dyDescent="0.25">
      <c r="A123" s="211"/>
      <c r="B123" s="59">
        <v>200</v>
      </c>
      <c r="C123" s="59">
        <v>12.5</v>
      </c>
      <c r="D123" s="59">
        <v>87</v>
      </c>
      <c r="E123" s="59">
        <v>68.3</v>
      </c>
      <c r="F123" s="59">
        <v>4859</v>
      </c>
      <c r="G123" s="59">
        <v>486</v>
      </c>
      <c r="H123" s="59">
        <v>7.47</v>
      </c>
    </row>
    <row r="124" spans="1:8" s="3" customFormat="1" outlineLevel="1" x14ac:dyDescent="0.25">
      <c r="A124" s="211"/>
      <c r="B124" s="59">
        <v>220</v>
      </c>
      <c r="C124" s="59">
        <v>8</v>
      </c>
      <c r="D124" s="59">
        <v>65.599999999999994</v>
      </c>
      <c r="E124" s="59">
        <v>51.5</v>
      </c>
      <c r="F124" s="59">
        <v>4828</v>
      </c>
      <c r="G124" s="59">
        <v>439</v>
      </c>
      <c r="H124" s="59">
        <v>8.58</v>
      </c>
    </row>
    <row r="125" spans="1:8" s="3" customFormat="1" outlineLevel="1" x14ac:dyDescent="0.25">
      <c r="A125" s="211"/>
      <c r="B125" s="59">
        <v>220</v>
      </c>
      <c r="C125" s="59">
        <v>10</v>
      </c>
      <c r="D125" s="59">
        <v>80.599999999999994</v>
      </c>
      <c r="E125" s="59">
        <v>63.27</v>
      </c>
      <c r="F125" s="59">
        <v>5782</v>
      </c>
      <c r="G125" s="59">
        <v>526</v>
      </c>
      <c r="H125" s="59">
        <v>8.4700000000000006</v>
      </c>
    </row>
    <row r="126" spans="1:8" s="3" customFormat="1" outlineLevel="1" x14ac:dyDescent="0.25">
      <c r="A126" s="211"/>
      <c r="B126" s="59">
        <v>220</v>
      </c>
      <c r="C126" s="59">
        <v>12.5</v>
      </c>
      <c r="D126" s="59">
        <v>97</v>
      </c>
      <c r="E126" s="59">
        <v>76.150000000000006</v>
      </c>
      <c r="F126" s="59">
        <v>6674</v>
      </c>
      <c r="G126" s="59">
        <v>607</v>
      </c>
      <c r="H126" s="59">
        <v>8.2899999999999991</v>
      </c>
    </row>
    <row r="127" spans="1:8" s="3" customFormat="1" outlineLevel="1" x14ac:dyDescent="0.25">
      <c r="A127" s="211"/>
      <c r="B127" s="59">
        <v>250</v>
      </c>
      <c r="C127" s="59">
        <v>6.3</v>
      </c>
      <c r="D127" s="59">
        <v>60</v>
      </c>
      <c r="E127" s="59">
        <v>47.1</v>
      </c>
      <c r="F127" s="59">
        <v>5873</v>
      </c>
      <c r="G127" s="59">
        <v>470</v>
      </c>
      <c r="H127" s="59">
        <v>9.89</v>
      </c>
    </row>
    <row r="128" spans="1:8" s="3" customFormat="1" outlineLevel="1" x14ac:dyDescent="0.25">
      <c r="A128" s="211"/>
      <c r="B128" s="59">
        <v>250</v>
      </c>
      <c r="C128" s="59">
        <v>8</v>
      </c>
      <c r="D128" s="59">
        <v>75.2</v>
      </c>
      <c r="E128" s="59">
        <v>59.03</v>
      </c>
      <c r="F128" s="59">
        <v>7229</v>
      </c>
      <c r="G128" s="59">
        <v>578</v>
      </c>
      <c r="H128" s="59">
        <v>9.8000000000000007</v>
      </c>
    </row>
    <row r="129" spans="1:8" s="3" customFormat="1" outlineLevel="1" x14ac:dyDescent="0.25">
      <c r="A129" s="211"/>
      <c r="B129" s="59">
        <v>250</v>
      </c>
      <c r="C129" s="59">
        <v>10</v>
      </c>
      <c r="D129" s="59">
        <v>92.6</v>
      </c>
      <c r="E129" s="59">
        <v>72.69</v>
      </c>
      <c r="F129" s="59">
        <v>8707</v>
      </c>
      <c r="G129" s="59">
        <v>697</v>
      </c>
      <c r="H129" s="59">
        <v>9.6999999999999993</v>
      </c>
    </row>
    <row r="130" spans="1:8" s="3" customFormat="1" outlineLevel="1" x14ac:dyDescent="0.25">
      <c r="A130" s="211"/>
      <c r="B130" s="59">
        <v>250</v>
      </c>
      <c r="C130" s="59">
        <v>12.5</v>
      </c>
      <c r="D130" s="59">
        <v>112</v>
      </c>
      <c r="E130" s="59">
        <v>87.92</v>
      </c>
      <c r="F130" s="59">
        <v>10161</v>
      </c>
      <c r="G130" s="59">
        <v>813</v>
      </c>
      <c r="H130" s="59">
        <v>9.52</v>
      </c>
    </row>
    <row r="131" spans="1:8" s="3" customFormat="1" outlineLevel="1" x14ac:dyDescent="0.25">
      <c r="A131" s="211"/>
      <c r="B131" s="59">
        <v>260</v>
      </c>
      <c r="C131" s="59">
        <v>8</v>
      </c>
      <c r="D131" s="59">
        <v>78.400000000000006</v>
      </c>
      <c r="E131" s="59">
        <v>61.54</v>
      </c>
      <c r="F131" s="59">
        <v>8178</v>
      </c>
      <c r="G131" s="59">
        <v>629</v>
      </c>
      <c r="H131" s="59">
        <v>10.199999999999999</v>
      </c>
    </row>
    <row r="132" spans="1:8" s="3" customFormat="1" outlineLevel="1" x14ac:dyDescent="0.25">
      <c r="A132" s="211"/>
      <c r="B132" s="59">
        <v>260</v>
      </c>
      <c r="C132" s="59">
        <v>10</v>
      </c>
      <c r="D132" s="59">
        <v>96.6</v>
      </c>
      <c r="E132" s="59">
        <v>75.83</v>
      </c>
      <c r="F132" s="59">
        <v>9865</v>
      </c>
      <c r="G132" s="59">
        <v>759</v>
      </c>
      <c r="H132" s="59">
        <v>10.1</v>
      </c>
    </row>
    <row r="133" spans="1:8" s="3" customFormat="1" outlineLevel="1" x14ac:dyDescent="0.25">
      <c r="A133" s="211"/>
      <c r="B133" s="59">
        <v>260</v>
      </c>
      <c r="C133" s="59">
        <v>12.5</v>
      </c>
      <c r="D133" s="59">
        <v>117</v>
      </c>
      <c r="E133" s="59">
        <v>91.85</v>
      </c>
      <c r="F133" s="59">
        <v>11548</v>
      </c>
      <c r="G133" s="59">
        <v>888</v>
      </c>
      <c r="H133" s="59">
        <v>9.93</v>
      </c>
    </row>
    <row r="134" spans="1:8" s="3" customFormat="1" outlineLevel="1" x14ac:dyDescent="0.25">
      <c r="A134" s="211"/>
      <c r="B134" s="59">
        <v>300</v>
      </c>
      <c r="C134" s="59">
        <v>6.3</v>
      </c>
      <c r="D134" s="59">
        <v>73.599999999999994</v>
      </c>
      <c r="E134" s="59">
        <v>57.78</v>
      </c>
      <c r="F134" s="59">
        <v>10342</v>
      </c>
      <c r="G134" s="59">
        <v>689</v>
      </c>
      <c r="H134" s="59">
        <v>11.9</v>
      </c>
    </row>
    <row r="135" spans="1:8" s="3" customFormat="1" outlineLevel="1" x14ac:dyDescent="0.25">
      <c r="A135" s="211"/>
      <c r="B135" s="59">
        <v>300</v>
      </c>
      <c r="C135" s="59">
        <v>8</v>
      </c>
      <c r="D135" s="59">
        <v>91.2</v>
      </c>
      <c r="E135" s="59">
        <v>71.59</v>
      </c>
      <c r="F135" s="59">
        <v>12801</v>
      </c>
      <c r="G135" s="59">
        <v>853</v>
      </c>
      <c r="H135" s="59">
        <v>11.8</v>
      </c>
    </row>
    <row r="136" spans="1:8" s="3" customFormat="1" outlineLevel="1" x14ac:dyDescent="0.25">
      <c r="A136" s="211"/>
      <c r="B136" s="59">
        <v>300</v>
      </c>
      <c r="C136" s="59">
        <v>10</v>
      </c>
      <c r="D136" s="59">
        <v>113</v>
      </c>
      <c r="E136" s="59">
        <v>88.71</v>
      </c>
      <c r="F136" s="59">
        <v>15519</v>
      </c>
      <c r="G136" s="59">
        <v>1035</v>
      </c>
      <c r="H136" s="59">
        <v>11.7</v>
      </c>
    </row>
    <row r="137" spans="1:8" s="3" customFormat="1" outlineLevel="1" x14ac:dyDescent="0.25">
      <c r="A137" s="211"/>
      <c r="B137" s="59">
        <v>300</v>
      </c>
      <c r="C137" s="59">
        <v>12.5</v>
      </c>
      <c r="D137" s="59">
        <v>137</v>
      </c>
      <c r="E137" s="59">
        <v>107.55</v>
      </c>
      <c r="F137" s="59">
        <v>18348</v>
      </c>
      <c r="G137" s="59">
        <v>1223</v>
      </c>
      <c r="H137" s="59">
        <v>11.6</v>
      </c>
    </row>
    <row r="138" spans="1:8" s="3" customFormat="1" outlineLevel="1" x14ac:dyDescent="0.25">
      <c r="A138" s="211"/>
      <c r="B138" s="59">
        <v>350</v>
      </c>
      <c r="C138" s="59">
        <v>8</v>
      </c>
      <c r="D138" s="59">
        <v>107</v>
      </c>
      <c r="E138" s="59">
        <v>84</v>
      </c>
      <c r="F138" s="59">
        <v>20681</v>
      </c>
      <c r="G138" s="59">
        <v>1182</v>
      </c>
      <c r="H138" s="59">
        <v>13.9</v>
      </c>
    </row>
    <row r="139" spans="1:8" s="3" customFormat="1" outlineLevel="1" x14ac:dyDescent="0.25">
      <c r="A139" s="211"/>
      <c r="B139" s="59">
        <v>350</v>
      </c>
      <c r="C139" s="59">
        <v>10</v>
      </c>
      <c r="D139" s="59">
        <v>133</v>
      </c>
      <c r="E139" s="59">
        <v>104.41</v>
      </c>
      <c r="F139" s="59">
        <v>25189</v>
      </c>
      <c r="G139" s="59">
        <v>1439</v>
      </c>
      <c r="H139" s="59">
        <v>13.8</v>
      </c>
    </row>
    <row r="140" spans="1:8" s="3" customFormat="1" outlineLevel="1" x14ac:dyDescent="0.25">
      <c r="A140" s="211"/>
      <c r="B140" s="59">
        <v>350</v>
      </c>
      <c r="C140" s="59">
        <v>12.5</v>
      </c>
      <c r="D140" s="59">
        <v>162</v>
      </c>
      <c r="E140" s="59">
        <v>127.17</v>
      </c>
      <c r="F140" s="59">
        <v>30045</v>
      </c>
      <c r="G140" s="59">
        <v>1717</v>
      </c>
      <c r="H140" s="59">
        <v>13.6</v>
      </c>
    </row>
    <row r="141" spans="1:8" s="3" customFormat="1" outlineLevel="1" x14ac:dyDescent="0.25">
      <c r="A141" s="211"/>
      <c r="B141" s="59">
        <v>400</v>
      </c>
      <c r="C141" s="59">
        <v>10</v>
      </c>
      <c r="D141" s="59">
        <v>153</v>
      </c>
      <c r="E141" s="59">
        <v>120.11</v>
      </c>
      <c r="F141" s="59">
        <v>38216</v>
      </c>
      <c r="G141" s="59">
        <v>1911</v>
      </c>
      <c r="H141" s="59">
        <v>15.8</v>
      </c>
    </row>
    <row r="142" spans="1:8" s="3" customFormat="1" outlineLevel="1" x14ac:dyDescent="0.25">
      <c r="A142" s="211"/>
      <c r="B142" s="59">
        <v>400</v>
      </c>
      <c r="C142" s="59">
        <v>12.5</v>
      </c>
      <c r="D142" s="59">
        <v>187</v>
      </c>
      <c r="E142" s="59">
        <v>146.80000000000001</v>
      </c>
      <c r="F142" s="59">
        <v>45877</v>
      </c>
      <c r="G142" s="59">
        <v>2294</v>
      </c>
      <c r="H142" s="59">
        <v>15.7</v>
      </c>
    </row>
    <row r="143" spans="1:8" s="3" customFormat="1" x14ac:dyDescent="0.25">
      <c r="A143" s="2"/>
      <c r="B143" s="190"/>
      <c r="C143" s="190"/>
      <c r="D143" s="190"/>
      <c r="E143" s="190"/>
      <c r="F143" s="190"/>
      <c r="G143" s="190"/>
      <c r="H143" s="190"/>
    </row>
  </sheetData>
  <mergeCells count="4">
    <mergeCell ref="B70:H70"/>
    <mergeCell ref="B143:H143"/>
    <mergeCell ref="A4:A69"/>
    <mergeCell ref="A71:A142"/>
  </mergeCells>
  <pageMargins left="0.7" right="0.7" top="0.75" bottom="0.75" header="0.3" footer="0.3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9"/>
  <sheetViews>
    <sheetView zoomScaleNormal="100" workbookViewId="0">
      <pane ySplit="3" topLeftCell="A123" activePane="bottomLeft" state="frozenSplit"/>
      <selection activeCell="D7" sqref="D7"/>
      <selection pane="bottomLeft" activeCell="B155" sqref="B155"/>
    </sheetView>
  </sheetViews>
  <sheetFormatPr defaultRowHeight="15" outlineLevelRow="1" x14ac:dyDescent="0.25"/>
  <cols>
    <col min="1" max="13" width="9.140625" style="1"/>
    <col min="14" max="14" width="10.140625" style="1" bestFit="1" customWidth="1"/>
    <col min="15" max="16384" width="9.140625" style="1"/>
  </cols>
  <sheetData>
    <row r="1" spans="1:11" s="38" customFormat="1" x14ac:dyDescent="0.25"/>
    <row r="2" spans="1:11" x14ac:dyDescent="0.25">
      <c r="B2" s="41" t="s">
        <v>157</v>
      </c>
      <c r="C2" s="41" t="s">
        <v>81</v>
      </c>
      <c r="D2" s="41" t="s">
        <v>3</v>
      </c>
      <c r="E2" s="41" t="s">
        <v>151</v>
      </c>
      <c r="F2" s="41" t="s">
        <v>158</v>
      </c>
      <c r="G2" s="41" t="s">
        <v>6</v>
      </c>
      <c r="H2" s="41" t="s">
        <v>7</v>
      </c>
      <c r="I2" s="41" t="s">
        <v>159</v>
      </c>
      <c r="J2" s="41" t="s">
        <v>160</v>
      </c>
      <c r="K2" s="41" t="s">
        <v>161</v>
      </c>
    </row>
    <row r="3" spans="1:11" s="51" customFormat="1" ht="15.75" thickBot="1" x14ac:dyDescent="0.3">
      <c r="B3" s="52" t="s">
        <v>86</v>
      </c>
      <c r="C3" s="52" t="s">
        <v>86</v>
      </c>
      <c r="D3" s="52" t="s">
        <v>365</v>
      </c>
      <c r="E3" s="52" t="s">
        <v>155</v>
      </c>
      <c r="F3" s="52" t="s">
        <v>363</v>
      </c>
      <c r="G3" s="52" t="s">
        <v>25</v>
      </c>
      <c r="H3" s="52" t="s">
        <v>8</v>
      </c>
      <c r="I3" s="52" t="s">
        <v>363</v>
      </c>
      <c r="J3" s="52" t="s">
        <v>25</v>
      </c>
      <c r="K3" s="52" t="s">
        <v>8</v>
      </c>
    </row>
    <row r="4" spans="1:11" ht="15.75" outlineLevel="1" thickTop="1" x14ac:dyDescent="0.25">
      <c r="A4" s="215" t="s">
        <v>399</v>
      </c>
      <c r="B4" s="39" t="s">
        <v>162</v>
      </c>
      <c r="C4" s="39">
        <v>3</v>
      </c>
      <c r="D4" s="39">
        <v>4.34</v>
      </c>
      <c r="E4" s="39">
        <v>3.41</v>
      </c>
      <c r="F4" s="39">
        <v>13.6</v>
      </c>
      <c r="G4" s="39">
        <v>5.43</v>
      </c>
      <c r="H4" s="39">
        <v>1.77</v>
      </c>
      <c r="I4" s="39">
        <v>5.94</v>
      </c>
      <c r="J4" s="39">
        <v>3.96</v>
      </c>
      <c r="K4" s="39">
        <v>1.17</v>
      </c>
    </row>
    <row r="5" spans="1:11" outlineLevel="1" x14ac:dyDescent="0.25">
      <c r="A5" s="216"/>
      <c r="B5" s="41" t="s">
        <v>292</v>
      </c>
      <c r="C5" s="41">
        <v>4</v>
      </c>
      <c r="D5" s="41">
        <v>5.59</v>
      </c>
      <c r="E5" s="41">
        <v>4.3899999999999997</v>
      </c>
      <c r="F5" s="41">
        <v>16.5</v>
      </c>
      <c r="G5" s="41">
        <v>6.6</v>
      </c>
      <c r="H5" s="41">
        <v>1.72</v>
      </c>
      <c r="I5" s="41">
        <v>7.08</v>
      </c>
      <c r="J5" s="41">
        <v>4.72</v>
      </c>
      <c r="K5" s="41">
        <v>1.1299999999999999</v>
      </c>
    </row>
    <row r="6" spans="1:11" outlineLevel="1" x14ac:dyDescent="0.25">
      <c r="A6" s="216"/>
      <c r="B6" s="41" t="s">
        <v>163</v>
      </c>
      <c r="C6" s="41">
        <v>3</v>
      </c>
      <c r="D6" s="41">
        <v>5.54</v>
      </c>
      <c r="E6" s="41">
        <v>4.3499999999999996</v>
      </c>
      <c r="F6" s="41">
        <v>26.5</v>
      </c>
      <c r="G6" s="41">
        <v>8.82</v>
      </c>
      <c r="H6" s="41">
        <v>2.1800000000000002</v>
      </c>
      <c r="I6" s="41">
        <v>13.9</v>
      </c>
      <c r="J6" s="41">
        <v>6.95</v>
      </c>
      <c r="K6" s="41">
        <v>1.58</v>
      </c>
    </row>
    <row r="7" spans="1:11" outlineLevel="1" x14ac:dyDescent="0.25">
      <c r="A7" s="216"/>
      <c r="B7" s="41" t="s">
        <v>293</v>
      </c>
      <c r="C7" s="41">
        <v>4</v>
      </c>
      <c r="D7" s="41">
        <v>7.19</v>
      </c>
      <c r="E7" s="41">
        <v>5.64</v>
      </c>
      <c r="F7" s="41">
        <v>32.799999999999997</v>
      </c>
      <c r="G7" s="41">
        <v>10.9</v>
      </c>
      <c r="H7" s="41">
        <v>2.14</v>
      </c>
      <c r="I7" s="41">
        <v>17</v>
      </c>
      <c r="J7" s="41">
        <v>8.52</v>
      </c>
      <c r="K7" s="41">
        <v>1.54</v>
      </c>
    </row>
    <row r="8" spans="1:11" outlineLevel="1" x14ac:dyDescent="0.25">
      <c r="A8" s="216"/>
      <c r="B8" s="41" t="s">
        <v>164</v>
      </c>
      <c r="C8" s="41">
        <v>3</v>
      </c>
      <c r="D8" s="41">
        <v>6.74</v>
      </c>
      <c r="E8" s="41">
        <v>5.29</v>
      </c>
      <c r="F8" s="41">
        <v>54.2</v>
      </c>
      <c r="G8" s="41">
        <v>13.6</v>
      </c>
      <c r="H8" s="41">
        <v>2.84</v>
      </c>
      <c r="I8" s="41">
        <v>18</v>
      </c>
      <c r="J8" s="41">
        <v>9</v>
      </c>
      <c r="K8" s="41">
        <v>1.63</v>
      </c>
    </row>
    <row r="9" spans="1:11" outlineLevel="1" x14ac:dyDescent="0.25">
      <c r="A9" s="216"/>
      <c r="B9" s="41" t="s">
        <v>294</v>
      </c>
      <c r="C9" s="41">
        <v>4</v>
      </c>
      <c r="D9" s="41">
        <v>8.7899999999999991</v>
      </c>
      <c r="E9" s="41">
        <v>6.9</v>
      </c>
      <c r="F9" s="41">
        <v>68.2</v>
      </c>
      <c r="G9" s="41">
        <v>17.100000000000001</v>
      </c>
      <c r="H9" s="41">
        <v>2.79</v>
      </c>
      <c r="I9" s="41">
        <v>22.2</v>
      </c>
      <c r="J9" s="41">
        <v>11.1</v>
      </c>
      <c r="K9" s="41">
        <v>1.59</v>
      </c>
    </row>
    <row r="10" spans="1:11" outlineLevel="1" x14ac:dyDescent="0.25">
      <c r="A10" s="216"/>
      <c r="B10" s="41" t="s">
        <v>295</v>
      </c>
      <c r="C10" s="41">
        <v>5</v>
      </c>
      <c r="D10" s="41">
        <v>10.7</v>
      </c>
      <c r="E10" s="41">
        <v>8.4</v>
      </c>
      <c r="F10" s="41">
        <v>80.3</v>
      </c>
      <c r="G10" s="41">
        <v>20.100000000000001</v>
      </c>
      <c r="H10" s="41">
        <v>2.74</v>
      </c>
      <c r="I10" s="41">
        <v>25.7</v>
      </c>
      <c r="J10" s="41">
        <v>12.9</v>
      </c>
      <c r="K10" s="41">
        <v>1.55</v>
      </c>
    </row>
    <row r="11" spans="1:11" outlineLevel="1" x14ac:dyDescent="0.25">
      <c r="A11" s="216"/>
      <c r="B11" s="41" t="s">
        <v>165</v>
      </c>
      <c r="C11" s="41">
        <v>3</v>
      </c>
      <c r="D11" s="41">
        <v>7.94</v>
      </c>
      <c r="E11" s="41">
        <v>6.23</v>
      </c>
      <c r="F11" s="41">
        <v>84.4</v>
      </c>
      <c r="G11" s="41">
        <v>18.8</v>
      </c>
      <c r="H11" s="41">
        <v>3.26</v>
      </c>
      <c r="I11" s="41">
        <v>33.5</v>
      </c>
      <c r="J11" s="41">
        <v>13.4</v>
      </c>
      <c r="K11" s="41">
        <v>2.0499999999999998</v>
      </c>
    </row>
    <row r="12" spans="1:11" outlineLevel="1" x14ac:dyDescent="0.25">
      <c r="A12" s="216"/>
      <c r="B12" s="41" t="s">
        <v>296</v>
      </c>
      <c r="C12" s="41">
        <v>4</v>
      </c>
      <c r="D12" s="41">
        <v>10.4</v>
      </c>
      <c r="E12" s="41">
        <v>8.16</v>
      </c>
      <c r="F12" s="41">
        <v>107</v>
      </c>
      <c r="G12" s="41">
        <v>23.8</v>
      </c>
      <c r="H12" s="41">
        <v>3.21</v>
      </c>
      <c r="I12" s="41">
        <v>41.9</v>
      </c>
      <c r="J12" s="41">
        <v>16.8</v>
      </c>
      <c r="K12" s="41">
        <v>2.0099999999999998</v>
      </c>
    </row>
    <row r="13" spans="1:11" outlineLevel="1" x14ac:dyDescent="0.25">
      <c r="A13" s="216"/>
      <c r="B13" s="41" t="s">
        <v>297</v>
      </c>
      <c r="C13" s="41">
        <v>5</v>
      </c>
      <c r="D13" s="41">
        <v>12.7</v>
      </c>
      <c r="E13" s="41">
        <v>9.9700000000000006</v>
      </c>
      <c r="F13" s="41">
        <v>127</v>
      </c>
      <c r="G13" s="41">
        <v>28.3</v>
      </c>
      <c r="H13" s="41">
        <v>3.16</v>
      </c>
      <c r="I13" s="41">
        <v>49.2</v>
      </c>
      <c r="J13" s="41">
        <v>19.7</v>
      </c>
      <c r="K13" s="41">
        <v>1.97</v>
      </c>
    </row>
    <row r="14" spans="1:11" outlineLevel="1" x14ac:dyDescent="0.25">
      <c r="A14" s="216"/>
      <c r="B14" s="41" t="s">
        <v>166</v>
      </c>
      <c r="C14" s="41">
        <v>4</v>
      </c>
      <c r="D14" s="41">
        <v>11.2</v>
      </c>
      <c r="E14" s="41">
        <v>8.7899999999999991</v>
      </c>
      <c r="F14" s="41">
        <v>140</v>
      </c>
      <c r="G14" s="41">
        <v>27.9</v>
      </c>
      <c r="H14" s="41">
        <v>3.53</v>
      </c>
      <c r="I14" s="41">
        <v>46.2</v>
      </c>
      <c r="J14" s="41">
        <v>18.5</v>
      </c>
      <c r="K14" s="41">
        <v>2.0299999999999998</v>
      </c>
    </row>
    <row r="15" spans="1:11" outlineLevel="1" x14ac:dyDescent="0.25">
      <c r="A15" s="216"/>
      <c r="B15" s="41" t="s">
        <v>298</v>
      </c>
      <c r="C15" s="41">
        <v>5</v>
      </c>
      <c r="D15" s="41">
        <v>13.7</v>
      </c>
      <c r="E15" s="41">
        <v>10.75</v>
      </c>
      <c r="F15" s="41">
        <v>167</v>
      </c>
      <c r="G15" s="41">
        <v>33.299999999999997</v>
      </c>
      <c r="H15" s="41">
        <v>3.48</v>
      </c>
      <c r="I15" s="41">
        <v>54.3</v>
      </c>
      <c r="J15" s="41">
        <v>21.7</v>
      </c>
      <c r="K15" s="41">
        <v>1.99</v>
      </c>
    </row>
    <row r="16" spans="1:11" outlineLevel="1" x14ac:dyDescent="0.25">
      <c r="A16" s="216"/>
      <c r="B16" s="41" t="s">
        <v>299</v>
      </c>
      <c r="C16" s="41">
        <v>6.3</v>
      </c>
      <c r="D16" s="41">
        <v>16.899999999999999</v>
      </c>
      <c r="E16" s="41">
        <v>13.27</v>
      </c>
      <c r="F16" s="41">
        <v>197</v>
      </c>
      <c r="G16" s="41">
        <v>39.4</v>
      </c>
      <c r="H16" s="41">
        <v>3.42</v>
      </c>
      <c r="I16" s="41">
        <v>63</v>
      </c>
      <c r="J16" s="41">
        <v>25.2</v>
      </c>
      <c r="K16" s="41">
        <v>1.93</v>
      </c>
    </row>
    <row r="17" spans="1:11" outlineLevel="1" x14ac:dyDescent="0.25">
      <c r="A17" s="216"/>
      <c r="B17" s="41" t="s">
        <v>167</v>
      </c>
      <c r="C17" s="41">
        <v>4</v>
      </c>
      <c r="D17" s="41">
        <v>12</v>
      </c>
      <c r="E17" s="41">
        <v>9.42</v>
      </c>
      <c r="F17" s="41">
        <v>158</v>
      </c>
      <c r="G17" s="41">
        <v>31.6</v>
      </c>
      <c r="H17" s="41">
        <v>3.63</v>
      </c>
      <c r="I17" s="41">
        <v>70.5</v>
      </c>
      <c r="J17" s="41">
        <v>23.5</v>
      </c>
      <c r="K17" s="41">
        <v>2.4300000000000002</v>
      </c>
    </row>
    <row r="18" spans="1:11" outlineLevel="1" x14ac:dyDescent="0.25">
      <c r="A18" s="216"/>
      <c r="B18" s="41" t="s">
        <v>300</v>
      </c>
      <c r="C18" s="41">
        <v>5</v>
      </c>
      <c r="D18" s="41">
        <v>14.7</v>
      </c>
      <c r="E18" s="41">
        <v>11.54</v>
      </c>
      <c r="F18" s="41">
        <v>189</v>
      </c>
      <c r="G18" s="41">
        <v>37.799999999999997</v>
      </c>
      <c r="H18" s="41">
        <v>3.58</v>
      </c>
      <c r="I18" s="41">
        <v>83.6</v>
      </c>
      <c r="J18" s="41">
        <v>27.9</v>
      </c>
      <c r="K18" s="41">
        <v>2.38</v>
      </c>
    </row>
    <row r="19" spans="1:11" outlineLevel="1" x14ac:dyDescent="0.25">
      <c r="A19" s="216"/>
      <c r="B19" s="41" t="s">
        <v>301</v>
      </c>
      <c r="C19" s="41">
        <v>6.3</v>
      </c>
      <c r="D19" s="41">
        <v>18.100000000000001</v>
      </c>
      <c r="E19" s="41">
        <v>14.21</v>
      </c>
      <c r="F19" s="41">
        <v>225</v>
      </c>
      <c r="G19" s="41">
        <v>45</v>
      </c>
      <c r="H19" s="41">
        <v>3.52</v>
      </c>
      <c r="I19" s="41">
        <v>98.1</v>
      </c>
      <c r="J19" s="41">
        <v>32.700000000000003</v>
      </c>
      <c r="K19" s="41">
        <v>2.33</v>
      </c>
    </row>
    <row r="20" spans="1:11" outlineLevel="1" x14ac:dyDescent="0.25">
      <c r="A20" s="216"/>
      <c r="B20" s="41" t="s">
        <v>168</v>
      </c>
      <c r="C20" s="41">
        <v>4</v>
      </c>
      <c r="D20" s="41">
        <v>13.6</v>
      </c>
      <c r="E20" s="41">
        <v>10.68</v>
      </c>
      <c r="F20" s="41">
        <v>249</v>
      </c>
      <c r="G20" s="41">
        <v>41.5</v>
      </c>
      <c r="H20" s="41">
        <v>4.28</v>
      </c>
      <c r="I20" s="41">
        <v>83.1</v>
      </c>
      <c r="J20" s="41">
        <v>27.7</v>
      </c>
      <c r="K20" s="41">
        <v>2.4700000000000002</v>
      </c>
    </row>
    <row r="21" spans="1:11" outlineLevel="1" x14ac:dyDescent="0.25">
      <c r="A21" s="216"/>
      <c r="B21" s="41" t="s">
        <v>302</v>
      </c>
      <c r="C21" s="41">
        <v>5</v>
      </c>
      <c r="D21" s="41">
        <v>16.7</v>
      </c>
      <c r="E21" s="41">
        <v>13.11</v>
      </c>
      <c r="F21" s="41">
        <v>299</v>
      </c>
      <c r="G21" s="41">
        <v>49.9</v>
      </c>
      <c r="H21" s="41">
        <v>4.2300000000000004</v>
      </c>
      <c r="I21" s="41">
        <v>98.8</v>
      </c>
      <c r="J21" s="41">
        <v>32.9</v>
      </c>
      <c r="K21" s="41">
        <v>2.4300000000000002</v>
      </c>
    </row>
    <row r="22" spans="1:11" outlineLevel="1" x14ac:dyDescent="0.25">
      <c r="A22" s="216"/>
      <c r="B22" s="41" t="s">
        <v>303</v>
      </c>
      <c r="C22" s="41">
        <v>6.3</v>
      </c>
      <c r="D22" s="41">
        <v>20.7</v>
      </c>
      <c r="E22" s="41">
        <v>16.25</v>
      </c>
      <c r="F22" s="41">
        <v>358</v>
      </c>
      <c r="G22" s="41">
        <v>59.7</v>
      </c>
      <c r="H22" s="41">
        <v>4.16</v>
      </c>
      <c r="I22" s="41">
        <v>116</v>
      </c>
      <c r="J22" s="41">
        <v>38.799999999999997</v>
      </c>
      <c r="K22" s="41">
        <v>2.37</v>
      </c>
    </row>
    <row r="23" spans="1:11" outlineLevel="1" x14ac:dyDescent="0.25">
      <c r="A23" s="216"/>
      <c r="B23" s="41" t="s">
        <v>169</v>
      </c>
      <c r="C23" s="41">
        <v>4</v>
      </c>
      <c r="D23" s="41">
        <v>15.2</v>
      </c>
      <c r="E23" s="41">
        <v>11.93</v>
      </c>
      <c r="F23" s="41">
        <v>303</v>
      </c>
      <c r="G23" s="41">
        <v>50.4</v>
      </c>
      <c r="H23" s="41">
        <v>4.46</v>
      </c>
      <c r="I23" s="41">
        <v>161</v>
      </c>
      <c r="J23" s="41">
        <v>40.200000000000003</v>
      </c>
      <c r="K23" s="41">
        <v>3.25</v>
      </c>
    </row>
    <row r="24" spans="1:11" outlineLevel="1" x14ac:dyDescent="0.25">
      <c r="A24" s="216"/>
      <c r="B24" s="41" t="s">
        <v>304</v>
      </c>
      <c r="C24" s="41">
        <v>5</v>
      </c>
      <c r="D24" s="41">
        <v>18.7</v>
      </c>
      <c r="E24" s="41">
        <v>14.68</v>
      </c>
      <c r="F24" s="41">
        <v>365</v>
      </c>
      <c r="G24" s="41">
        <v>60.9</v>
      </c>
      <c r="H24" s="41">
        <v>4.42</v>
      </c>
      <c r="I24" s="41">
        <v>193</v>
      </c>
      <c r="J24" s="41">
        <v>48.2</v>
      </c>
      <c r="K24" s="41">
        <v>3.21</v>
      </c>
    </row>
    <row r="25" spans="1:11" outlineLevel="1" x14ac:dyDescent="0.25">
      <c r="A25" s="216"/>
      <c r="B25" s="41" t="s">
        <v>305</v>
      </c>
      <c r="C25" s="41">
        <v>6.3</v>
      </c>
      <c r="D25" s="41">
        <v>23.2</v>
      </c>
      <c r="E25" s="41">
        <v>18.21</v>
      </c>
      <c r="F25" s="41">
        <v>440</v>
      </c>
      <c r="G25" s="41">
        <v>73.3</v>
      </c>
      <c r="H25" s="41">
        <v>4.3600000000000003</v>
      </c>
      <c r="I25" s="41">
        <v>230</v>
      </c>
      <c r="J25" s="41">
        <v>57.6</v>
      </c>
      <c r="K25" s="41">
        <v>3.15</v>
      </c>
    </row>
    <row r="26" spans="1:11" outlineLevel="1" x14ac:dyDescent="0.25">
      <c r="A26" s="216"/>
      <c r="B26" s="41" t="s">
        <v>170</v>
      </c>
      <c r="C26" s="41">
        <v>4</v>
      </c>
      <c r="D26" s="41">
        <v>16.8</v>
      </c>
      <c r="E26" s="41">
        <v>13.19</v>
      </c>
      <c r="F26" s="41">
        <v>441</v>
      </c>
      <c r="G26" s="41">
        <v>62.9</v>
      </c>
      <c r="H26" s="41">
        <v>5.12</v>
      </c>
      <c r="I26" s="41">
        <v>184</v>
      </c>
      <c r="J26" s="41">
        <v>46</v>
      </c>
      <c r="K26" s="41">
        <v>3.31</v>
      </c>
    </row>
    <row r="27" spans="1:11" outlineLevel="1" x14ac:dyDescent="0.25">
      <c r="A27" s="216"/>
      <c r="B27" s="41" t="s">
        <v>306</v>
      </c>
      <c r="C27" s="41">
        <v>5</v>
      </c>
      <c r="D27" s="41">
        <v>20.7</v>
      </c>
      <c r="E27" s="41">
        <v>16.25</v>
      </c>
      <c r="F27" s="41">
        <v>534</v>
      </c>
      <c r="G27" s="41">
        <v>76.3</v>
      </c>
      <c r="H27" s="41">
        <v>5.08</v>
      </c>
      <c r="I27" s="41">
        <v>222</v>
      </c>
      <c r="J27" s="41">
        <v>55.3</v>
      </c>
      <c r="K27" s="41">
        <v>3.27</v>
      </c>
    </row>
    <row r="28" spans="1:11" outlineLevel="1" x14ac:dyDescent="0.25">
      <c r="A28" s="216"/>
      <c r="B28" s="41" t="s">
        <v>307</v>
      </c>
      <c r="C28" s="41">
        <v>6.3</v>
      </c>
      <c r="D28" s="41">
        <v>25.7</v>
      </c>
      <c r="E28" s="41">
        <v>20.170000000000002</v>
      </c>
      <c r="F28" s="41">
        <v>646</v>
      </c>
      <c r="G28" s="41">
        <v>92.3</v>
      </c>
      <c r="H28" s="41">
        <v>5.01</v>
      </c>
      <c r="I28" s="41">
        <v>265</v>
      </c>
      <c r="J28" s="41">
        <v>66.2</v>
      </c>
      <c r="K28" s="41">
        <v>3.21</v>
      </c>
    </row>
    <row r="29" spans="1:11" outlineLevel="1" x14ac:dyDescent="0.25">
      <c r="A29" s="216"/>
      <c r="B29" s="41" t="s">
        <v>171</v>
      </c>
      <c r="C29" s="41">
        <v>6.3</v>
      </c>
      <c r="D29" s="41">
        <v>29.5</v>
      </c>
      <c r="E29" s="41">
        <v>23.16</v>
      </c>
      <c r="F29" s="41">
        <v>898</v>
      </c>
      <c r="G29" s="41">
        <v>120</v>
      </c>
      <c r="H29" s="41">
        <v>5.52</v>
      </c>
      <c r="I29" s="41">
        <v>474</v>
      </c>
      <c r="J29" s="41">
        <v>94.8</v>
      </c>
      <c r="K29" s="41">
        <v>4.01</v>
      </c>
    </row>
    <row r="30" spans="1:11" outlineLevel="1" x14ac:dyDescent="0.25">
      <c r="A30" s="216"/>
      <c r="B30" s="41" t="s">
        <v>308</v>
      </c>
      <c r="C30" s="41">
        <v>8</v>
      </c>
      <c r="D30" s="41">
        <v>36.799999999999997</v>
      </c>
      <c r="E30" s="41">
        <v>28.89</v>
      </c>
      <c r="F30" s="41">
        <v>1087</v>
      </c>
      <c r="G30" s="41">
        <v>145</v>
      </c>
      <c r="H30" s="41">
        <v>5.44</v>
      </c>
      <c r="I30" s="41">
        <v>569</v>
      </c>
      <c r="J30" s="41">
        <v>114</v>
      </c>
      <c r="K30" s="41">
        <v>3.94</v>
      </c>
    </row>
    <row r="31" spans="1:11" outlineLevel="1" x14ac:dyDescent="0.25">
      <c r="A31" s="216"/>
      <c r="B31" s="41" t="s">
        <v>309</v>
      </c>
      <c r="C31" s="41">
        <v>10</v>
      </c>
      <c r="D31" s="41">
        <v>44.9</v>
      </c>
      <c r="E31" s="41">
        <v>35.25</v>
      </c>
      <c r="F31" s="41">
        <v>1282</v>
      </c>
      <c r="G31" s="41">
        <v>171</v>
      </c>
      <c r="H31" s="41">
        <v>5.34</v>
      </c>
      <c r="I31" s="41">
        <v>665</v>
      </c>
      <c r="J31" s="41">
        <v>133</v>
      </c>
      <c r="K31" s="41">
        <v>3.85</v>
      </c>
    </row>
    <row r="32" spans="1:11" outlineLevel="1" x14ac:dyDescent="0.25">
      <c r="A32" s="216"/>
      <c r="B32" s="41" t="s">
        <v>172</v>
      </c>
      <c r="C32" s="41">
        <v>5</v>
      </c>
      <c r="D32" s="41">
        <v>22.7</v>
      </c>
      <c r="E32" s="41">
        <v>17.82</v>
      </c>
      <c r="F32" s="41">
        <v>744</v>
      </c>
      <c r="G32" s="41">
        <v>93</v>
      </c>
      <c r="H32" s="41">
        <v>5.72</v>
      </c>
      <c r="I32" s="41">
        <v>249</v>
      </c>
      <c r="J32" s="41">
        <v>62.3</v>
      </c>
      <c r="K32" s="41">
        <v>3.31</v>
      </c>
    </row>
    <row r="33" spans="1:11" outlineLevel="1" x14ac:dyDescent="0.25">
      <c r="A33" s="216"/>
      <c r="B33" s="41" t="s">
        <v>310</v>
      </c>
      <c r="C33" s="41">
        <v>6.3</v>
      </c>
      <c r="D33" s="41">
        <v>28.2</v>
      </c>
      <c r="E33" s="41">
        <v>22.14</v>
      </c>
      <c r="F33" s="41">
        <v>903</v>
      </c>
      <c r="G33" s="41">
        <v>113</v>
      </c>
      <c r="H33" s="41">
        <v>5.66</v>
      </c>
      <c r="I33" s="41">
        <v>299</v>
      </c>
      <c r="J33" s="41">
        <v>74.8</v>
      </c>
      <c r="K33" s="41">
        <v>3.26</v>
      </c>
    </row>
    <row r="34" spans="1:11" outlineLevel="1" x14ac:dyDescent="0.25">
      <c r="A34" s="216"/>
      <c r="B34" s="41" t="s">
        <v>311</v>
      </c>
      <c r="C34" s="41">
        <v>8</v>
      </c>
      <c r="D34" s="41">
        <v>35.200000000000003</v>
      </c>
      <c r="E34" s="41">
        <v>27.63</v>
      </c>
      <c r="F34" s="41">
        <v>1091</v>
      </c>
      <c r="G34" s="41">
        <v>136</v>
      </c>
      <c r="H34" s="41">
        <v>5.57</v>
      </c>
      <c r="I34" s="41">
        <v>356</v>
      </c>
      <c r="J34" s="41">
        <v>89</v>
      </c>
      <c r="K34" s="41">
        <v>3.18</v>
      </c>
    </row>
    <row r="35" spans="1:11" outlineLevel="1" x14ac:dyDescent="0.25">
      <c r="A35" s="216"/>
      <c r="B35" s="41" t="s">
        <v>312</v>
      </c>
      <c r="C35" s="41">
        <v>10</v>
      </c>
      <c r="D35" s="41">
        <v>42.9</v>
      </c>
      <c r="E35" s="41">
        <v>33.68</v>
      </c>
      <c r="F35" s="41">
        <v>1284</v>
      </c>
      <c r="G35" s="41">
        <v>161</v>
      </c>
      <c r="H35" s="41">
        <v>5.47</v>
      </c>
      <c r="I35" s="41">
        <v>411</v>
      </c>
      <c r="J35" s="41">
        <v>103</v>
      </c>
      <c r="K35" s="41">
        <v>3.1</v>
      </c>
    </row>
    <row r="36" spans="1:11" outlineLevel="1" x14ac:dyDescent="0.25">
      <c r="A36" s="216"/>
      <c r="B36" s="41" t="s">
        <v>182</v>
      </c>
      <c r="C36" s="41">
        <v>5</v>
      </c>
      <c r="D36" s="41">
        <v>26.7</v>
      </c>
      <c r="E36" s="41">
        <v>20.96</v>
      </c>
      <c r="F36" s="41">
        <v>1153</v>
      </c>
      <c r="G36" s="41">
        <v>128</v>
      </c>
      <c r="H36" s="41">
        <v>6.57</v>
      </c>
      <c r="I36" s="41">
        <v>460</v>
      </c>
      <c r="J36" s="41">
        <v>92</v>
      </c>
      <c r="K36" s="41">
        <v>4.1500000000000004</v>
      </c>
    </row>
    <row r="37" spans="1:11" outlineLevel="1" x14ac:dyDescent="0.25">
      <c r="A37" s="216"/>
      <c r="B37" s="41" t="s">
        <v>313</v>
      </c>
      <c r="C37" s="41">
        <v>6.3</v>
      </c>
      <c r="D37" s="41">
        <v>33.299999999999997</v>
      </c>
      <c r="E37" s="41">
        <v>26.14</v>
      </c>
      <c r="F37" s="41">
        <v>1407</v>
      </c>
      <c r="G37" s="41">
        <v>156</v>
      </c>
      <c r="H37" s="41">
        <v>6.5</v>
      </c>
      <c r="I37" s="41">
        <v>557</v>
      </c>
      <c r="J37" s="41">
        <v>111</v>
      </c>
      <c r="K37" s="41">
        <v>4.09</v>
      </c>
    </row>
    <row r="38" spans="1:11" outlineLevel="1" x14ac:dyDescent="0.25">
      <c r="A38" s="216"/>
      <c r="B38" s="41" t="s">
        <v>314</v>
      </c>
      <c r="C38" s="41">
        <v>8</v>
      </c>
      <c r="D38" s="41">
        <v>41.6</v>
      </c>
      <c r="E38" s="41">
        <v>32.659999999999997</v>
      </c>
      <c r="F38" s="41">
        <v>1713</v>
      </c>
      <c r="G38" s="41">
        <v>190</v>
      </c>
      <c r="H38" s="41">
        <v>6.42</v>
      </c>
      <c r="I38" s="41">
        <v>671</v>
      </c>
      <c r="J38" s="41">
        <v>134</v>
      </c>
      <c r="K38" s="41">
        <v>4.0199999999999996</v>
      </c>
    </row>
    <row r="39" spans="1:11" outlineLevel="1" x14ac:dyDescent="0.25">
      <c r="A39" s="216"/>
      <c r="B39" s="41" t="s">
        <v>315</v>
      </c>
      <c r="C39" s="41">
        <v>10</v>
      </c>
      <c r="D39" s="41">
        <v>50.9</v>
      </c>
      <c r="E39" s="41">
        <v>39.96</v>
      </c>
      <c r="F39" s="41">
        <v>2036</v>
      </c>
      <c r="G39" s="41">
        <v>226</v>
      </c>
      <c r="H39" s="41">
        <v>6.32</v>
      </c>
      <c r="I39" s="41">
        <v>787</v>
      </c>
      <c r="J39" s="41">
        <v>157</v>
      </c>
      <c r="K39" s="41">
        <v>3.93</v>
      </c>
    </row>
    <row r="40" spans="1:11" outlineLevel="1" x14ac:dyDescent="0.25">
      <c r="A40" s="216"/>
      <c r="B40" s="41" t="s">
        <v>173</v>
      </c>
      <c r="C40" s="41">
        <v>6.3</v>
      </c>
      <c r="D40" s="41">
        <v>35.799999999999997</v>
      </c>
      <c r="E40" s="41">
        <v>28.1</v>
      </c>
      <c r="F40" s="41">
        <v>1829</v>
      </c>
      <c r="G40" s="41">
        <v>183</v>
      </c>
      <c r="H40" s="41">
        <v>7.15</v>
      </c>
      <c r="I40" s="41">
        <v>613</v>
      </c>
      <c r="J40" s="41">
        <v>123</v>
      </c>
      <c r="K40" s="41">
        <v>4.1399999999999997</v>
      </c>
    </row>
    <row r="41" spans="1:11" outlineLevel="1" x14ac:dyDescent="0.25">
      <c r="A41" s="216"/>
      <c r="B41" s="41" t="s">
        <v>316</v>
      </c>
      <c r="C41" s="41">
        <v>8</v>
      </c>
      <c r="D41" s="41">
        <v>44.8</v>
      </c>
      <c r="E41" s="41">
        <v>35.17</v>
      </c>
      <c r="F41" s="41">
        <v>2234</v>
      </c>
      <c r="G41" s="41">
        <v>223</v>
      </c>
      <c r="H41" s="41">
        <v>7.06</v>
      </c>
      <c r="I41" s="41">
        <v>739</v>
      </c>
      <c r="J41" s="41">
        <v>148</v>
      </c>
      <c r="K41" s="41">
        <v>4.0599999999999996</v>
      </c>
    </row>
    <row r="42" spans="1:11" outlineLevel="1" x14ac:dyDescent="0.25">
      <c r="A42" s="216"/>
      <c r="B42" s="41" t="s">
        <v>317</v>
      </c>
      <c r="C42" s="41">
        <v>10</v>
      </c>
      <c r="D42" s="41">
        <v>54.9</v>
      </c>
      <c r="E42" s="41">
        <v>43.1</v>
      </c>
      <c r="F42" s="41">
        <v>2664</v>
      </c>
      <c r="G42" s="41">
        <v>266</v>
      </c>
      <c r="H42" s="41">
        <v>6.96</v>
      </c>
      <c r="I42" s="41">
        <v>869</v>
      </c>
      <c r="J42" s="41">
        <v>174</v>
      </c>
      <c r="K42" s="41">
        <v>3.98</v>
      </c>
    </row>
    <row r="43" spans="1:11" outlineLevel="1" x14ac:dyDescent="0.25">
      <c r="A43" s="216"/>
      <c r="B43" s="41" t="s">
        <v>318</v>
      </c>
      <c r="C43" s="41">
        <v>12.5</v>
      </c>
      <c r="D43" s="41">
        <v>67.099999999999994</v>
      </c>
      <c r="E43" s="41">
        <v>52.67</v>
      </c>
      <c r="F43" s="41">
        <v>3136</v>
      </c>
      <c r="G43" s="41">
        <v>314</v>
      </c>
      <c r="H43" s="41">
        <v>6.84</v>
      </c>
      <c r="I43" s="41">
        <v>1004</v>
      </c>
      <c r="J43" s="41">
        <v>201</v>
      </c>
      <c r="K43" s="41">
        <v>3.87</v>
      </c>
    </row>
    <row r="44" spans="1:11" outlineLevel="1" x14ac:dyDescent="0.25">
      <c r="A44" s="216"/>
      <c r="B44" s="41" t="s">
        <v>174</v>
      </c>
      <c r="C44" s="41">
        <v>6.3</v>
      </c>
      <c r="D44" s="41">
        <v>38.299999999999997</v>
      </c>
      <c r="E44" s="41">
        <v>30.07</v>
      </c>
      <c r="F44" s="41">
        <v>2065</v>
      </c>
      <c r="G44" s="41">
        <v>207</v>
      </c>
      <c r="H44" s="41">
        <v>7.34</v>
      </c>
      <c r="I44" s="41">
        <v>929</v>
      </c>
      <c r="J44" s="41">
        <v>155</v>
      </c>
      <c r="K44" s="41">
        <v>4.92</v>
      </c>
    </row>
    <row r="45" spans="1:11" outlineLevel="1" x14ac:dyDescent="0.25">
      <c r="A45" s="216"/>
      <c r="B45" s="41" t="s">
        <v>319</v>
      </c>
      <c r="C45" s="41">
        <v>8</v>
      </c>
      <c r="D45" s="41">
        <v>48</v>
      </c>
      <c r="E45" s="41">
        <v>37.68</v>
      </c>
      <c r="F45" s="41">
        <v>2529</v>
      </c>
      <c r="G45" s="41">
        <v>253</v>
      </c>
      <c r="H45" s="41">
        <v>7.26</v>
      </c>
      <c r="I45" s="41">
        <v>1128</v>
      </c>
      <c r="J45" s="41">
        <v>188</v>
      </c>
      <c r="K45" s="41">
        <v>4.8499999999999996</v>
      </c>
    </row>
    <row r="46" spans="1:11" outlineLevel="1" x14ac:dyDescent="0.25">
      <c r="A46" s="216"/>
      <c r="B46" s="41" t="s">
        <v>320</v>
      </c>
      <c r="C46" s="41">
        <v>10</v>
      </c>
      <c r="D46" s="41">
        <v>58.9</v>
      </c>
      <c r="E46" s="41">
        <v>46.24</v>
      </c>
      <c r="F46" s="41">
        <v>3026</v>
      </c>
      <c r="G46" s="41">
        <v>303</v>
      </c>
      <c r="H46" s="41">
        <v>7.17</v>
      </c>
      <c r="I46" s="41">
        <v>1337</v>
      </c>
      <c r="J46" s="41">
        <v>223</v>
      </c>
      <c r="K46" s="41">
        <v>4.76</v>
      </c>
    </row>
    <row r="47" spans="1:11" outlineLevel="1" x14ac:dyDescent="0.25">
      <c r="A47" s="216"/>
      <c r="B47" s="41" t="s">
        <v>321</v>
      </c>
      <c r="C47" s="41">
        <v>12.5</v>
      </c>
      <c r="D47" s="41">
        <v>72.099999999999994</v>
      </c>
      <c r="E47" s="41">
        <v>56.6</v>
      </c>
      <c r="F47" s="41">
        <v>3576</v>
      </c>
      <c r="G47" s="41">
        <v>358</v>
      </c>
      <c r="H47" s="41">
        <v>7.04</v>
      </c>
      <c r="I47" s="41">
        <v>1562</v>
      </c>
      <c r="J47" s="41">
        <v>160</v>
      </c>
      <c r="K47" s="41">
        <v>4.66</v>
      </c>
    </row>
    <row r="48" spans="1:11" outlineLevel="1" x14ac:dyDescent="0.25">
      <c r="A48" s="216"/>
      <c r="B48" s="41" t="s">
        <v>175</v>
      </c>
      <c r="C48" s="41">
        <v>6.3</v>
      </c>
      <c r="D48" s="41">
        <v>48.4</v>
      </c>
      <c r="E48" s="41">
        <v>37.99</v>
      </c>
      <c r="F48" s="41">
        <v>4143</v>
      </c>
      <c r="G48" s="41">
        <v>331</v>
      </c>
      <c r="H48" s="41">
        <v>9.25</v>
      </c>
      <c r="I48" s="41">
        <v>1874</v>
      </c>
      <c r="J48" s="41">
        <v>250</v>
      </c>
      <c r="K48" s="41">
        <v>6.22</v>
      </c>
    </row>
    <row r="49" spans="1:11" outlineLevel="1" x14ac:dyDescent="0.25">
      <c r="A49" s="216"/>
      <c r="B49" s="41" t="s">
        <v>322</v>
      </c>
      <c r="C49" s="41">
        <v>8</v>
      </c>
      <c r="D49" s="41">
        <v>60.8</v>
      </c>
      <c r="E49" s="41">
        <v>47.73</v>
      </c>
      <c r="F49" s="41">
        <v>5111</v>
      </c>
      <c r="G49" s="41">
        <v>409</v>
      </c>
      <c r="H49" s="41">
        <v>9.17</v>
      </c>
      <c r="I49" s="41">
        <v>2298</v>
      </c>
      <c r="J49" s="41">
        <v>306</v>
      </c>
      <c r="K49" s="41">
        <v>6.15</v>
      </c>
    </row>
    <row r="50" spans="1:11" outlineLevel="1" x14ac:dyDescent="0.25">
      <c r="A50" s="216"/>
      <c r="B50" s="41" t="s">
        <v>323</v>
      </c>
      <c r="C50" s="41">
        <v>10</v>
      </c>
      <c r="D50" s="41">
        <v>74.900000000000006</v>
      </c>
      <c r="E50" s="41">
        <v>58.8</v>
      </c>
      <c r="F50" s="41">
        <v>6174</v>
      </c>
      <c r="G50" s="41">
        <v>494</v>
      </c>
      <c r="H50" s="41">
        <v>9.08</v>
      </c>
      <c r="I50" s="41">
        <v>2755</v>
      </c>
      <c r="J50" s="41">
        <v>367</v>
      </c>
      <c r="K50" s="41">
        <v>6.06</v>
      </c>
    </row>
    <row r="51" spans="1:11" outlineLevel="1" x14ac:dyDescent="0.25">
      <c r="A51" s="216"/>
      <c r="B51" s="41" t="s">
        <v>324</v>
      </c>
      <c r="C51" s="41">
        <v>12.5</v>
      </c>
      <c r="D51" s="41">
        <v>92.1</v>
      </c>
      <c r="E51" s="41">
        <v>72.3</v>
      </c>
      <c r="F51" s="41">
        <v>7378</v>
      </c>
      <c r="G51" s="41">
        <v>591</v>
      </c>
      <c r="H51" s="41">
        <v>8.9600000000000009</v>
      </c>
      <c r="I51" s="41">
        <v>3265</v>
      </c>
      <c r="J51" s="41">
        <v>435</v>
      </c>
      <c r="K51" s="41">
        <v>5.96</v>
      </c>
    </row>
    <row r="52" spans="1:11" outlineLevel="1" x14ac:dyDescent="0.25">
      <c r="A52" s="216"/>
      <c r="B52" s="41" t="s">
        <v>176</v>
      </c>
      <c r="C52" s="41">
        <v>6.3</v>
      </c>
      <c r="D52" s="41">
        <v>53.4</v>
      </c>
      <c r="E52" s="41">
        <v>41.92</v>
      </c>
      <c r="F52" s="41">
        <v>5166</v>
      </c>
      <c r="G52" s="41">
        <v>397</v>
      </c>
      <c r="H52" s="41">
        <v>9.83</v>
      </c>
      <c r="I52" s="41">
        <v>2929</v>
      </c>
      <c r="J52" s="41">
        <v>325</v>
      </c>
      <c r="K52" s="41">
        <v>7.4</v>
      </c>
    </row>
    <row r="53" spans="1:11" outlineLevel="1" x14ac:dyDescent="0.25">
      <c r="A53" s="216"/>
      <c r="B53" s="41" t="s">
        <v>325</v>
      </c>
      <c r="C53" s="41">
        <v>8</v>
      </c>
      <c r="D53" s="41">
        <v>67.2</v>
      </c>
      <c r="E53" s="41">
        <v>52.75</v>
      </c>
      <c r="F53" s="41">
        <v>6390</v>
      </c>
      <c r="G53" s="41">
        <v>492</v>
      </c>
      <c r="H53" s="41">
        <v>9.75</v>
      </c>
      <c r="I53" s="41">
        <v>3608</v>
      </c>
      <c r="J53" s="41">
        <v>401</v>
      </c>
      <c r="K53" s="41">
        <v>7.33</v>
      </c>
    </row>
    <row r="54" spans="1:11" outlineLevel="1" x14ac:dyDescent="0.25">
      <c r="A54" s="216"/>
      <c r="B54" s="41" t="s">
        <v>326</v>
      </c>
      <c r="C54" s="41">
        <v>10</v>
      </c>
      <c r="D54" s="41">
        <v>82.9</v>
      </c>
      <c r="E54" s="41">
        <v>65.08</v>
      </c>
      <c r="F54" s="41">
        <v>7741</v>
      </c>
      <c r="G54" s="41">
        <v>595</v>
      </c>
      <c r="H54" s="41">
        <v>9.66</v>
      </c>
      <c r="I54" s="41">
        <v>4351</v>
      </c>
      <c r="J54" s="41">
        <v>483</v>
      </c>
      <c r="K54" s="41">
        <v>7.24</v>
      </c>
    </row>
    <row r="55" spans="1:11" outlineLevel="1" x14ac:dyDescent="0.25">
      <c r="A55" s="216"/>
      <c r="B55" s="41" t="s">
        <v>327</v>
      </c>
      <c r="C55" s="41">
        <v>12.5</v>
      </c>
      <c r="D55" s="41">
        <v>102</v>
      </c>
      <c r="E55" s="41">
        <v>80.069999999999993</v>
      </c>
      <c r="F55" s="41">
        <v>9299</v>
      </c>
      <c r="G55" s="41">
        <v>715</v>
      </c>
      <c r="H55" s="41">
        <v>9.5399999999999991</v>
      </c>
      <c r="I55" s="41">
        <v>5196</v>
      </c>
      <c r="J55" s="41">
        <v>577</v>
      </c>
      <c r="K55" s="41">
        <v>7.13</v>
      </c>
    </row>
    <row r="56" spans="1:11" outlineLevel="1" x14ac:dyDescent="0.25">
      <c r="A56" s="216"/>
      <c r="B56" s="41" t="s">
        <v>177</v>
      </c>
      <c r="C56" s="41">
        <v>6.3</v>
      </c>
      <c r="D56" s="41">
        <v>61</v>
      </c>
      <c r="E56" s="41">
        <v>47.89</v>
      </c>
      <c r="F56" s="41">
        <v>7829</v>
      </c>
      <c r="G56" s="41">
        <v>522</v>
      </c>
      <c r="H56" s="41">
        <v>11.3</v>
      </c>
      <c r="I56" s="41">
        <v>4193</v>
      </c>
      <c r="J56" s="41">
        <v>419</v>
      </c>
      <c r="K56" s="41">
        <v>8.2899999999999991</v>
      </c>
    </row>
    <row r="57" spans="1:11" outlineLevel="1" x14ac:dyDescent="0.25">
      <c r="A57" s="216"/>
      <c r="B57" s="41" t="s">
        <v>328</v>
      </c>
      <c r="C57" s="41">
        <v>8</v>
      </c>
      <c r="D57" s="41">
        <v>76.8</v>
      </c>
      <c r="E57" s="41">
        <v>60.29</v>
      </c>
      <c r="F57" s="41">
        <v>9717</v>
      </c>
      <c r="G57" s="41">
        <v>648</v>
      </c>
      <c r="H57" s="41">
        <v>11.3</v>
      </c>
      <c r="I57" s="41">
        <v>5184</v>
      </c>
      <c r="J57" s="41">
        <v>518</v>
      </c>
      <c r="K57" s="41">
        <v>8.2200000000000006</v>
      </c>
    </row>
    <row r="58" spans="1:11" outlineLevel="1" x14ac:dyDescent="0.25">
      <c r="A58" s="216"/>
      <c r="B58" s="41" t="s">
        <v>329</v>
      </c>
      <c r="C58" s="41">
        <v>10</v>
      </c>
      <c r="D58" s="41">
        <v>94.9</v>
      </c>
      <c r="E58" s="41">
        <v>74.5</v>
      </c>
      <c r="F58" s="41">
        <v>11819</v>
      </c>
      <c r="G58" s="41">
        <v>788</v>
      </c>
      <c r="H58" s="41">
        <v>11.2</v>
      </c>
      <c r="I58" s="41">
        <v>6278</v>
      </c>
      <c r="J58" s="41">
        <v>628</v>
      </c>
      <c r="K58" s="41">
        <v>8.1300000000000008</v>
      </c>
    </row>
    <row r="59" spans="1:11" outlineLevel="1" x14ac:dyDescent="0.25">
      <c r="A59" s="216"/>
      <c r="B59" s="41" t="s">
        <v>330</v>
      </c>
      <c r="C59" s="41">
        <v>12.5</v>
      </c>
      <c r="D59" s="41">
        <v>117</v>
      </c>
      <c r="E59" s="41">
        <v>91.85</v>
      </c>
      <c r="F59" s="41">
        <v>14273</v>
      </c>
      <c r="G59" s="41">
        <v>952</v>
      </c>
      <c r="H59" s="41">
        <v>11</v>
      </c>
      <c r="I59" s="41">
        <v>7537</v>
      </c>
      <c r="J59" s="41">
        <v>754</v>
      </c>
      <c r="K59" s="41">
        <v>8.02</v>
      </c>
    </row>
    <row r="60" spans="1:11" outlineLevel="1" x14ac:dyDescent="0.25">
      <c r="A60" s="216"/>
      <c r="B60" s="41" t="s">
        <v>178</v>
      </c>
      <c r="C60" s="41">
        <v>8</v>
      </c>
      <c r="D60" s="41">
        <v>92.8</v>
      </c>
      <c r="E60" s="41">
        <v>72.849999999999994</v>
      </c>
      <c r="F60" s="41">
        <v>16449</v>
      </c>
      <c r="G60" s="41">
        <v>940</v>
      </c>
      <c r="H60" s="41">
        <v>13.3</v>
      </c>
      <c r="I60" s="41">
        <v>9798</v>
      </c>
      <c r="J60" s="41">
        <v>784</v>
      </c>
      <c r="K60" s="41">
        <v>10.3</v>
      </c>
    </row>
    <row r="61" spans="1:11" outlineLevel="1" x14ac:dyDescent="0.25">
      <c r="A61" s="216"/>
      <c r="B61" s="41" t="s">
        <v>331</v>
      </c>
      <c r="C61" s="41">
        <v>10</v>
      </c>
      <c r="D61" s="41">
        <v>115</v>
      </c>
      <c r="E61" s="41">
        <v>90.28</v>
      </c>
      <c r="F61" s="41">
        <v>20102</v>
      </c>
      <c r="G61" s="41">
        <v>1149</v>
      </c>
      <c r="H61" s="41">
        <v>13.2</v>
      </c>
      <c r="I61" s="41">
        <v>11937</v>
      </c>
      <c r="J61" s="41">
        <v>955</v>
      </c>
      <c r="K61" s="41">
        <v>10.199999999999999</v>
      </c>
    </row>
    <row r="62" spans="1:11" outlineLevel="1" x14ac:dyDescent="0.25">
      <c r="A62" s="216"/>
      <c r="B62" s="41" t="s">
        <v>332</v>
      </c>
      <c r="C62" s="41">
        <v>12.5</v>
      </c>
      <c r="D62" s="41">
        <v>142</v>
      </c>
      <c r="E62" s="41">
        <v>111.47</v>
      </c>
      <c r="F62" s="41">
        <v>24419</v>
      </c>
      <c r="G62" s="41">
        <v>1395</v>
      </c>
      <c r="H62" s="41">
        <v>13.1</v>
      </c>
      <c r="I62" s="41">
        <v>14444</v>
      </c>
      <c r="J62" s="41">
        <v>1156</v>
      </c>
      <c r="K62" s="41">
        <v>10.1</v>
      </c>
    </row>
    <row r="63" spans="1:11" outlineLevel="1" x14ac:dyDescent="0.25">
      <c r="A63" s="216"/>
      <c r="B63" s="41" t="s">
        <v>333</v>
      </c>
      <c r="C63" s="41">
        <v>16</v>
      </c>
      <c r="D63" s="41">
        <v>179</v>
      </c>
      <c r="E63" s="41">
        <v>140.52000000000001</v>
      </c>
      <c r="F63" s="41">
        <v>30011</v>
      </c>
      <c r="G63" s="41">
        <v>1715</v>
      </c>
      <c r="H63" s="41">
        <v>12.9</v>
      </c>
      <c r="I63" s="41">
        <v>17654</v>
      </c>
      <c r="J63" s="41">
        <v>1412</v>
      </c>
      <c r="K63" s="41">
        <v>9.93</v>
      </c>
    </row>
    <row r="64" spans="1:11" outlineLevel="1" x14ac:dyDescent="0.25">
      <c r="A64" s="216"/>
      <c r="B64" s="41" t="s">
        <v>179</v>
      </c>
      <c r="C64" s="41">
        <v>8</v>
      </c>
      <c r="D64" s="41">
        <v>92.8</v>
      </c>
      <c r="E64" s="41">
        <v>72.849999999999994</v>
      </c>
      <c r="F64" s="41">
        <v>19562</v>
      </c>
      <c r="G64" s="41">
        <v>978</v>
      </c>
      <c r="H64" s="41">
        <v>14.5</v>
      </c>
      <c r="I64" s="41">
        <v>6660</v>
      </c>
      <c r="J64" s="41">
        <v>666</v>
      </c>
      <c r="K64" s="41">
        <v>8.4700000000000006</v>
      </c>
    </row>
    <row r="65" spans="1:11" outlineLevel="1" x14ac:dyDescent="0.25">
      <c r="A65" s="216"/>
      <c r="B65" s="41" t="s">
        <v>334</v>
      </c>
      <c r="C65" s="41">
        <v>10</v>
      </c>
      <c r="D65" s="41">
        <v>115</v>
      </c>
      <c r="E65" s="41">
        <v>90.28</v>
      </c>
      <c r="F65" s="41">
        <v>23914</v>
      </c>
      <c r="G65" s="41">
        <v>1196</v>
      </c>
      <c r="H65" s="41">
        <v>14.4</v>
      </c>
      <c r="I65" s="41">
        <v>8084</v>
      </c>
      <c r="J65" s="41">
        <v>808</v>
      </c>
      <c r="K65" s="41">
        <v>8.39</v>
      </c>
    </row>
    <row r="66" spans="1:11" outlineLevel="1" x14ac:dyDescent="0.25">
      <c r="A66" s="216"/>
      <c r="B66" s="41" t="s">
        <v>335</v>
      </c>
      <c r="C66" s="41">
        <v>12.5</v>
      </c>
      <c r="D66" s="41">
        <v>142</v>
      </c>
      <c r="E66" s="41">
        <v>111.47</v>
      </c>
      <c r="F66" s="41">
        <v>29063</v>
      </c>
      <c r="G66" s="41">
        <v>1453</v>
      </c>
      <c r="H66" s="41">
        <v>14.3</v>
      </c>
      <c r="I66" s="41">
        <v>9738</v>
      </c>
      <c r="J66" s="41">
        <v>974</v>
      </c>
      <c r="K66" s="41">
        <v>8.2799999999999994</v>
      </c>
    </row>
    <row r="67" spans="1:11" outlineLevel="1" x14ac:dyDescent="0.25">
      <c r="A67" s="216"/>
      <c r="B67" s="41" t="s">
        <v>336</v>
      </c>
      <c r="C67" s="41">
        <v>16</v>
      </c>
      <c r="D67" s="41">
        <v>179</v>
      </c>
      <c r="E67" s="41">
        <v>140.52000000000001</v>
      </c>
      <c r="F67" s="41">
        <v>35738</v>
      </c>
      <c r="G67" s="41">
        <v>1787</v>
      </c>
      <c r="H67" s="41">
        <v>14.1</v>
      </c>
      <c r="I67" s="41">
        <v>11824</v>
      </c>
      <c r="J67" s="41">
        <v>1182</v>
      </c>
      <c r="K67" s="41">
        <v>8.1300000000000008</v>
      </c>
    </row>
    <row r="68" spans="1:11" outlineLevel="1" x14ac:dyDescent="0.25">
      <c r="A68" s="216"/>
      <c r="B68" s="41" t="s">
        <v>180</v>
      </c>
      <c r="C68" s="41">
        <v>8</v>
      </c>
      <c r="D68" s="41">
        <v>109</v>
      </c>
      <c r="E68" s="41">
        <v>85.57</v>
      </c>
      <c r="F68" s="41">
        <v>30082</v>
      </c>
      <c r="G68" s="41">
        <v>1337</v>
      </c>
      <c r="H68" s="41">
        <v>16.600000000000001</v>
      </c>
      <c r="I68" s="41">
        <v>12142</v>
      </c>
      <c r="J68" s="41">
        <v>971</v>
      </c>
      <c r="K68" s="41">
        <v>10.6</v>
      </c>
    </row>
    <row r="69" spans="1:11" outlineLevel="1" x14ac:dyDescent="0.25">
      <c r="A69" s="216"/>
      <c r="B69" s="41" t="s">
        <v>337</v>
      </c>
      <c r="C69" s="41">
        <v>10</v>
      </c>
      <c r="D69" s="41">
        <v>135</v>
      </c>
      <c r="E69" s="41">
        <v>105.98</v>
      </c>
      <c r="F69" s="41">
        <v>36895</v>
      </c>
      <c r="G69" s="41">
        <v>1640</v>
      </c>
      <c r="H69" s="41">
        <v>16.5</v>
      </c>
      <c r="I69" s="41">
        <v>14819</v>
      </c>
      <c r="J69" s="41">
        <v>1185</v>
      </c>
      <c r="K69" s="41">
        <v>10.5</v>
      </c>
    </row>
    <row r="70" spans="1:11" outlineLevel="1" x14ac:dyDescent="0.25">
      <c r="A70" s="216"/>
      <c r="B70" s="41" t="s">
        <v>338</v>
      </c>
      <c r="C70" s="41">
        <v>12.5</v>
      </c>
      <c r="D70" s="41">
        <v>167</v>
      </c>
      <c r="E70" s="41">
        <v>131.1</v>
      </c>
      <c r="F70" s="41">
        <v>45026</v>
      </c>
      <c r="G70" s="41">
        <v>2001</v>
      </c>
      <c r="H70" s="41">
        <v>16.399999999999999</v>
      </c>
      <c r="I70" s="41">
        <v>17973</v>
      </c>
      <c r="J70" s="41">
        <v>1438</v>
      </c>
      <c r="K70" s="41">
        <v>10.4</v>
      </c>
    </row>
    <row r="71" spans="1:11" outlineLevel="1" x14ac:dyDescent="0.25">
      <c r="A71" s="216"/>
      <c r="B71" s="41" t="s">
        <v>339</v>
      </c>
      <c r="C71" s="41">
        <v>16</v>
      </c>
      <c r="D71" s="41">
        <v>211</v>
      </c>
      <c r="E71" s="41">
        <v>165.64</v>
      </c>
      <c r="F71" s="41">
        <v>55705</v>
      </c>
      <c r="G71" s="41">
        <v>2476</v>
      </c>
      <c r="H71" s="41">
        <v>16.2</v>
      </c>
      <c r="I71" s="41">
        <v>22041</v>
      </c>
      <c r="J71" s="41">
        <v>1763</v>
      </c>
      <c r="K71" s="41">
        <v>10.199999999999999</v>
      </c>
    </row>
    <row r="72" spans="1:11" outlineLevel="1" x14ac:dyDescent="0.25">
      <c r="A72" s="216"/>
      <c r="B72" s="41" t="s">
        <v>181</v>
      </c>
      <c r="C72" s="41">
        <v>10</v>
      </c>
      <c r="D72" s="41">
        <v>155</v>
      </c>
      <c r="E72" s="41">
        <v>121.68</v>
      </c>
      <c r="F72" s="41">
        <v>53762</v>
      </c>
      <c r="G72" s="41">
        <v>2150</v>
      </c>
      <c r="H72" s="41">
        <v>18.600000000000001</v>
      </c>
      <c r="I72" s="41">
        <v>24439</v>
      </c>
      <c r="J72" s="41">
        <v>1629</v>
      </c>
      <c r="K72" s="41">
        <v>12.6</v>
      </c>
    </row>
    <row r="73" spans="1:11" outlineLevel="1" x14ac:dyDescent="0.25">
      <c r="A73" s="216"/>
      <c r="B73" s="41" t="s">
        <v>340</v>
      </c>
      <c r="C73" s="41">
        <v>12.5</v>
      </c>
      <c r="D73" s="41">
        <v>192</v>
      </c>
      <c r="E73" s="41">
        <v>150.72</v>
      </c>
      <c r="F73" s="41">
        <v>65813</v>
      </c>
      <c r="G73" s="41">
        <v>2633</v>
      </c>
      <c r="H73" s="41">
        <v>18.5</v>
      </c>
      <c r="I73" s="41">
        <v>29780</v>
      </c>
      <c r="J73" s="41">
        <v>1985</v>
      </c>
      <c r="K73" s="41">
        <v>12.5</v>
      </c>
    </row>
    <row r="74" spans="1:11" outlineLevel="1" x14ac:dyDescent="0.25">
      <c r="A74" s="216"/>
      <c r="B74" s="41" t="s">
        <v>341</v>
      </c>
      <c r="C74" s="41">
        <v>16</v>
      </c>
      <c r="D74" s="41">
        <v>243</v>
      </c>
      <c r="E74" s="41">
        <v>190.76</v>
      </c>
      <c r="F74" s="41">
        <v>81783</v>
      </c>
      <c r="G74" s="41">
        <v>3271</v>
      </c>
      <c r="H74" s="41">
        <v>18.3</v>
      </c>
      <c r="I74" s="41">
        <v>36768</v>
      </c>
      <c r="J74" s="41">
        <v>2451</v>
      </c>
      <c r="K74" s="41">
        <v>12.3</v>
      </c>
    </row>
    <row r="75" spans="1:11" outlineLevel="1" x14ac:dyDescent="0.25">
      <c r="A75" s="216"/>
      <c r="B75" s="41" t="s">
        <v>342</v>
      </c>
      <c r="C75" s="41">
        <v>20</v>
      </c>
      <c r="D75" s="41">
        <v>300</v>
      </c>
      <c r="E75" s="41">
        <v>235.5</v>
      </c>
      <c r="F75" s="41">
        <v>98777</v>
      </c>
      <c r="G75" s="41">
        <v>3951</v>
      </c>
      <c r="H75" s="41">
        <v>18.2</v>
      </c>
      <c r="I75" s="41">
        <v>44078</v>
      </c>
      <c r="J75" s="41">
        <v>2939</v>
      </c>
      <c r="K75" s="41">
        <v>12.1</v>
      </c>
    </row>
    <row r="76" spans="1:11" x14ac:dyDescent="0.25">
      <c r="A76" s="43"/>
      <c r="B76" s="210"/>
      <c r="C76" s="210"/>
      <c r="D76" s="210"/>
      <c r="E76" s="210"/>
      <c r="F76" s="210"/>
      <c r="G76" s="210"/>
      <c r="H76" s="210"/>
      <c r="I76" s="210"/>
      <c r="J76" s="210"/>
      <c r="K76" s="210"/>
    </row>
    <row r="77" spans="1:11" outlineLevel="1" x14ac:dyDescent="0.25">
      <c r="A77" s="217" t="s">
        <v>400</v>
      </c>
      <c r="B77" s="58" t="s">
        <v>185</v>
      </c>
      <c r="C77" s="58">
        <v>2</v>
      </c>
      <c r="D77" s="58">
        <v>2.14</v>
      </c>
      <c r="E77" s="58">
        <v>1.68</v>
      </c>
      <c r="F77" s="58">
        <v>4.05</v>
      </c>
      <c r="G77" s="58">
        <v>2.02</v>
      </c>
      <c r="H77" s="58">
        <v>1.38</v>
      </c>
      <c r="I77" s="58">
        <v>1.34</v>
      </c>
      <c r="J77" s="58">
        <v>1.34</v>
      </c>
      <c r="K77" s="58">
        <v>0.79</v>
      </c>
    </row>
    <row r="78" spans="1:11" outlineLevel="1" x14ac:dyDescent="0.25">
      <c r="A78" s="217"/>
      <c r="B78" s="58" t="s">
        <v>343</v>
      </c>
      <c r="C78" s="58">
        <v>2.5</v>
      </c>
      <c r="D78" s="58">
        <v>2.59</v>
      </c>
      <c r="E78" s="58">
        <v>2.0299999999999998</v>
      </c>
      <c r="F78" s="58">
        <v>4.6900000000000004</v>
      </c>
      <c r="G78" s="58">
        <v>2.35</v>
      </c>
      <c r="H78" s="58">
        <v>1.35</v>
      </c>
      <c r="I78" s="58">
        <v>1.54</v>
      </c>
      <c r="J78" s="58">
        <v>1.54</v>
      </c>
      <c r="K78" s="58">
        <v>0.77</v>
      </c>
    </row>
    <row r="79" spans="1:11" outlineLevel="1" x14ac:dyDescent="0.25">
      <c r="A79" s="217"/>
      <c r="B79" s="58" t="s">
        <v>344</v>
      </c>
      <c r="C79" s="58">
        <v>2</v>
      </c>
      <c r="D79" s="58">
        <v>2.94</v>
      </c>
      <c r="E79" s="58">
        <v>2.31</v>
      </c>
      <c r="F79" s="58">
        <v>9.5399999999999991</v>
      </c>
      <c r="G79" s="58">
        <v>3.81</v>
      </c>
      <c r="H79" s="58">
        <v>1.8</v>
      </c>
      <c r="I79" s="58">
        <v>4.29</v>
      </c>
      <c r="J79" s="58">
        <v>2.86</v>
      </c>
      <c r="K79" s="58">
        <v>1.21</v>
      </c>
    </row>
    <row r="80" spans="1:11" outlineLevel="1" x14ac:dyDescent="0.25">
      <c r="A80" s="217"/>
      <c r="B80" s="58" t="s">
        <v>345</v>
      </c>
      <c r="C80" s="58">
        <v>3</v>
      </c>
      <c r="D80" s="58">
        <v>4.21</v>
      </c>
      <c r="E80" s="58">
        <v>3.3</v>
      </c>
      <c r="F80" s="58">
        <v>12.8</v>
      </c>
      <c r="G80" s="58">
        <v>5.13</v>
      </c>
      <c r="H80" s="58">
        <v>1.74</v>
      </c>
      <c r="I80" s="58">
        <v>5.7</v>
      </c>
      <c r="J80" s="58">
        <v>3.8</v>
      </c>
      <c r="K80" s="58">
        <v>1.1599999999999999</v>
      </c>
    </row>
    <row r="81" spans="1:11" outlineLevel="1" x14ac:dyDescent="0.25">
      <c r="A81" s="217"/>
      <c r="B81" s="58" t="s">
        <v>162</v>
      </c>
      <c r="C81" s="58">
        <v>4</v>
      </c>
      <c r="D81" s="58">
        <v>5.35</v>
      </c>
      <c r="E81" s="58">
        <v>4.2</v>
      </c>
      <c r="F81" s="58">
        <v>15.3</v>
      </c>
      <c r="G81" s="58">
        <v>6.1</v>
      </c>
      <c r="H81" s="58">
        <v>1.69</v>
      </c>
      <c r="I81" s="58">
        <v>6.69</v>
      </c>
      <c r="J81" s="58">
        <v>4.46</v>
      </c>
      <c r="K81" s="58">
        <v>1.1200000000000001</v>
      </c>
    </row>
    <row r="82" spans="1:11" outlineLevel="1" x14ac:dyDescent="0.25">
      <c r="A82" s="217"/>
      <c r="B82" s="58" t="s">
        <v>163</v>
      </c>
      <c r="C82" s="58">
        <v>2</v>
      </c>
      <c r="D82" s="58">
        <v>3.47</v>
      </c>
      <c r="E82" s="58">
        <v>2.72</v>
      </c>
      <c r="F82" s="58">
        <v>18.399999999999999</v>
      </c>
      <c r="G82" s="58">
        <v>6.14</v>
      </c>
      <c r="H82" s="58">
        <v>2.2999999999999998</v>
      </c>
      <c r="I82" s="58">
        <v>9.83</v>
      </c>
      <c r="J82" s="58">
        <v>4.92</v>
      </c>
      <c r="K82" s="58">
        <v>1.68</v>
      </c>
    </row>
    <row r="83" spans="1:11" outlineLevel="1" x14ac:dyDescent="0.25">
      <c r="A83" s="217"/>
      <c r="B83" s="58" t="s">
        <v>293</v>
      </c>
      <c r="C83" s="58">
        <v>3</v>
      </c>
      <c r="D83" s="58">
        <v>5.41</v>
      </c>
      <c r="E83" s="58">
        <v>4.25</v>
      </c>
      <c r="F83" s="58">
        <v>25.4</v>
      </c>
      <c r="G83" s="58">
        <v>8.4600000000000009</v>
      </c>
      <c r="H83" s="58">
        <v>2.17</v>
      </c>
      <c r="I83" s="58">
        <v>13.4</v>
      </c>
      <c r="J83" s="58">
        <v>6.72</v>
      </c>
      <c r="K83" s="58">
        <v>1.57</v>
      </c>
    </row>
    <row r="84" spans="1:11" outlineLevel="1" x14ac:dyDescent="0.25">
      <c r="A84" s="217"/>
      <c r="B84" s="58" t="s">
        <v>346</v>
      </c>
      <c r="C84" s="58">
        <v>4</v>
      </c>
      <c r="D84" s="58">
        <v>6.95</v>
      </c>
      <c r="E84" s="58">
        <v>5.46</v>
      </c>
      <c r="F84" s="58">
        <v>31</v>
      </c>
      <c r="G84" s="58">
        <v>10.3</v>
      </c>
      <c r="H84" s="58">
        <v>2.11</v>
      </c>
      <c r="I84" s="58">
        <v>16.3</v>
      </c>
      <c r="J84" s="58">
        <v>8.14</v>
      </c>
      <c r="K84" s="58">
        <v>1.53</v>
      </c>
    </row>
    <row r="85" spans="1:11" outlineLevel="1" x14ac:dyDescent="0.25">
      <c r="A85" s="217"/>
      <c r="B85" s="58" t="s">
        <v>347</v>
      </c>
      <c r="C85" s="58">
        <v>5</v>
      </c>
      <c r="D85" s="58">
        <v>8.36</v>
      </c>
      <c r="E85" s="58">
        <v>6.56</v>
      </c>
      <c r="F85" s="58">
        <v>35.299999999999997</v>
      </c>
      <c r="G85" s="58">
        <v>11.8</v>
      </c>
      <c r="H85" s="58">
        <v>2.0499999999999998</v>
      </c>
      <c r="I85" s="58">
        <v>18.399999999999999</v>
      </c>
      <c r="J85" s="58">
        <v>9.2100000000000009</v>
      </c>
      <c r="K85" s="58">
        <v>1.48</v>
      </c>
    </row>
    <row r="86" spans="1:11" outlineLevel="1" x14ac:dyDescent="0.25">
      <c r="A86" s="217"/>
      <c r="B86" s="58" t="s">
        <v>164</v>
      </c>
      <c r="C86" s="58">
        <v>2</v>
      </c>
      <c r="D86" s="58">
        <v>4.54</v>
      </c>
      <c r="E86" s="58">
        <v>3.56</v>
      </c>
      <c r="F86" s="58">
        <v>37.4</v>
      </c>
      <c r="G86" s="58">
        <v>9.34</v>
      </c>
      <c r="H86" s="58">
        <v>2.87</v>
      </c>
      <c r="I86" s="58">
        <v>12.7</v>
      </c>
      <c r="J86" s="58">
        <v>6.36</v>
      </c>
      <c r="K86" s="58">
        <v>1.67</v>
      </c>
    </row>
    <row r="87" spans="1:11" outlineLevel="1" x14ac:dyDescent="0.25">
      <c r="A87" s="217"/>
      <c r="B87" s="58" t="s">
        <v>294</v>
      </c>
      <c r="C87" s="58">
        <v>3</v>
      </c>
      <c r="D87" s="58">
        <v>6.61</v>
      </c>
      <c r="E87" s="58">
        <v>5.19</v>
      </c>
      <c r="F87" s="58">
        <v>52.3</v>
      </c>
      <c r="G87" s="58">
        <v>13.1</v>
      </c>
      <c r="H87" s="58">
        <v>2.81</v>
      </c>
      <c r="I87" s="58">
        <v>17.600000000000001</v>
      </c>
      <c r="J87" s="58">
        <v>8.7799999999999994</v>
      </c>
      <c r="K87" s="58">
        <v>1.63</v>
      </c>
    </row>
    <row r="88" spans="1:11" outlineLevel="1" x14ac:dyDescent="0.25">
      <c r="A88" s="217"/>
      <c r="B88" s="58" t="s">
        <v>295</v>
      </c>
      <c r="C88" s="58">
        <v>4</v>
      </c>
      <c r="D88" s="58">
        <v>8.5500000000000007</v>
      </c>
      <c r="E88" s="58">
        <v>6.71</v>
      </c>
      <c r="F88" s="58">
        <v>64.8</v>
      </c>
      <c r="G88" s="58">
        <v>16.2</v>
      </c>
      <c r="H88" s="58">
        <v>2.75</v>
      </c>
      <c r="I88" s="58">
        <v>21.5</v>
      </c>
      <c r="J88" s="58">
        <v>10.7</v>
      </c>
      <c r="K88" s="58">
        <v>1.59</v>
      </c>
    </row>
    <row r="89" spans="1:11" outlineLevel="1" x14ac:dyDescent="0.25">
      <c r="A89" s="217"/>
      <c r="B89" s="58" t="s">
        <v>348</v>
      </c>
      <c r="C89" s="58">
        <v>5</v>
      </c>
      <c r="D89" s="58">
        <v>10.4</v>
      </c>
      <c r="E89" s="58">
        <v>8.16</v>
      </c>
      <c r="F89" s="58">
        <v>75.099999999999994</v>
      </c>
      <c r="G89" s="58">
        <v>18.8</v>
      </c>
      <c r="H89" s="58">
        <v>2.69</v>
      </c>
      <c r="I89" s="58">
        <v>24.6</v>
      </c>
      <c r="J89" s="58">
        <v>12.3</v>
      </c>
      <c r="K89" s="58">
        <v>1.54</v>
      </c>
    </row>
    <row r="90" spans="1:11" outlineLevel="1" x14ac:dyDescent="0.25">
      <c r="A90" s="217"/>
      <c r="B90" s="58" t="s">
        <v>165</v>
      </c>
      <c r="C90" s="58">
        <v>3</v>
      </c>
      <c r="D90" s="58">
        <v>7.81</v>
      </c>
      <c r="E90" s="58">
        <v>6.13</v>
      </c>
      <c r="F90" s="58">
        <v>81.900000000000006</v>
      </c>
      <c r="G90" s="58">
        <v>18.2</v>
      </c>
      <c r="H90" s="58">
        <v>3.24</v>
      </c>
      <c r="I90" s="58">
        <v>32.700000000000003</v>
      </c>
      <c r="J90" s="58">
        <v>13.1</v>
      </c>
      <c r="K90" s="58">
        <v>2.0499999999999998</v>
      </c>
    </row>
    <row r="91" spans="1:11" outlineLevel="1" x14ac:dyDescent="0.25">
      <c r="A91" s="217"/>
      <c r="B91" s="58" t="s">
        <v>296</v>
      </c>
      <c r="C91" s="58">
        <v>4</v>
      </c>
      <c r="D91" s="58">
        <v>10.1</v>
      </c>
      <c r="E91" s="58">
        <v>7.93</v>
      </c>
      <c r="F91" s="58">
        <v>103</v>
      </c>
      <c r="G91" s="58">
        <v>22.8</v>
      </c>
      <c r="H91" s="58">
        <v>3.19</v>
      </c>
      <c r="I91" s="58">
        <v>40.700000000000003</v>
      </c>
      <c r="J91" s="58">
        <v>16.3</v>
      </c>
      <c r="K91" s="58">
        <v>2.0099999999999998</v>
      </c>
    </row>
    <row r="92" spans="1:11" outlineLevel="1" x14ac:dyDescent="0.25">
      <c r="A92" s="217"/>
      <c r="B92" s="58" t="s">
        <v>297</v>
      </c>
      <c r="C92" s="58">
        <v>5</v>
      </c>
      <c r="D92" s="58">
        <v>12.4</v>
      </c>
      <c r="E92" s="58">
        <v>9.73</v>
      </c>
      <c r="F92" s="58">
        <v>121</v>
      </c>
      <c r="G92" s="58">
        <v>26.8</v>
      </c>
      <c r="H92" s="58">
        <v>3.12</v>
      </c>
      <c r="I92" s="58">
        <v>47.4</v>
      </c>
      <c r="J92" s="58">
        <v>18.899999999999999</v>
      </c>
      <c r="K92" s="58">
        <v>1.96</v>
      </c>
    </row>
    <row r="93" spans="1:11" outlineLevel="1" x14ac:dyDescent="0.25">
      <c r="A93" s="217"/>
      <c r="B93" s="58" t="s">
        <v>166</v>
      </c>
      <c r="C93" s="58">
        <v>3</v>
      </c>
      <c r="D93" s="58">
        <v>8.41</v>
      </c>
      <c r="E93" s="58">
        <v>6.6</v>
      </c>
      <c r="F93" s="58">
        <v>106</v>
      </c>
      <c r="G93" s="58">
        <v>21.3</v>
      </c>
      <c r="H93" s="58">
        <v>3.55</v>
      </c>
      <c r="I93" s="58">
        <v>36.1</v>
      </c>
      <c r="J93" s="58">
        <v>14.4</v>
      </c>
      <c r="K93" s="58">
        <v>2.0699999999999998</v>
      </c>
    </row>
    <row r="94" spans="1:11" outlineLevel="1" x14ac:dyDescent="0.25">
      <c r="A94" s="217"/>
      <c r="B94" s="58" t="s">
        <v>298</v>
      </c>
      <c r="C94" s="58">
        <v>5</v>
      </c>
      <c r="D94" s="58">
        <v>13.4</v>
      </c>
      <c r="E94" s="58">
        <v>10.52</v>
      </c>
      <c r="F94" s="58">
        <v>158</v>
      </c>
      <c r="G94" s="58">
        <v>31.6</v>
      </c>
      <c r="H94" s="58">
        <v>3.43</v>
      </c>
      <c r="I94" s="58">
        <v>52.5</v>
      </c>
      <c r="J94" s="58">
        <v>21</v>
      </c>
      <c r="K94" s="58">
        <v>1.98</v>
      </c>
    </row>
    <row r="95" spans="1:11" outlineLevel="1" x14ac:dyDescent="0.25">
      <c r="A95" s="217"/>
      <c r="B95" s="58" t="s">
        <v>167</v>
      </c>
      <c r="C95" s="58">
        <v>3</v>
      </c>
      <c r="D95" s="58">
        <v>9.01</v>
      </c>
      <c r="E95" s="58">
        <v>7.07</v>
      </c>
      <c r="F95" s="58">
        <v>121</v>
      </c>
      <c r="G95" s="58">
        <v>24.1</v>
      </c>
      <c r="H95" s="58">
        <v>3.66</v>
      </c>
      <c r="I95" s="58">
        <v>54.6</v>
      </c>
      <c r="J95" s="58">
        <v>18.2</v>
      </c>
      <c r="K95" s="58">
        <v>2.46</v>
      </c>
    </row>
    <row r="96" spans="1:11" outlineLevel="1" x14ac:dyDescent="0.25">
      <c r="A96" s="217"/>
      <c r="B96" s="58" t="s">
        <v>300</v>
      </c>
      <c r="C96" s="58">
        <v>4</v>
      </c>
      <c r="D96" s="58">
        <v>11.7</v>
      </c>
      <c r="E96" s="58">
        <v>9.18</v>
      </c>
      <c r="F96" s="58">
        <v>153</v>
      </c>
      <c r="G96" s="58">
        <v>30.5</v>
      </c>
      <c r="H96" s="58">
        <v>3.62</v>
      </c>
      <c r="I96" s="58">
        <v>68.7</v>
      </c>
      <c r="J96" s="58">
        <v>22.9</v>
      </c>
      <c r="K96" s="58">
        <v>2.42</v>
      </c>
    </row>
    <row r="97" spans="1:11" outlineLevel="1" x14ac:dyDescent="0.25">
      <c r="A97" s="217"/>
      <c r="B97" s="58" t="s">
        <v>301</v>
      </c>
      <c r="C97" s="58">
        <v>5</v>
      </c>
      <c r="D97" s="58">
        <v>14.4</v>
      </c>
      <c r="E97" s="58">
        <v>11.3</v>
      </c>
      <c r="F97" s="58">
        <v>181</v>
      </c>
      <c r="G97" s="58">
        <v>36.200000000000003</v>
      </c>
      <c r="H97" s="58">
        <v>3.55</v>
      </c>
      <c r="I97" s="58">
        <v>80.8</v>
      </c>
      <c r="J97" s="58">
        <v>26.9</v>
      </c>
      <c r="K97" s="58">
        <v>2.37</v>
      </c>
    </row>
    <row r="98" spans="1:11" outlineLevel="1" x14ac:dyDescent="0.25">
      <c r="A98" s="217"/>
      <c r="B98" s="58" t="s">
        <v>349</v>
      </c>
      <c r="C98" s="58">
        <v>6.3</v>
      </c>
      <c r="D98" s="58">
        <v>17.2</v>
      </c>
      <c r="E98" s="58">
        <v>13.5</v>
      </c>
      <c r="F98" s="58">
        <v>203</v>
      </c>
      <c r="G98" s="58">
        <v>40.700000000000003</v>
      </c>
      <c r="H98" s="58">
        <v>3.44</v>
      </c>
      <c r="I98" s="58">
        <v>90.9</v>
      </c>
      <c r="J98" s="58">
        <v>30.3</v>
      </c>
      <c r="K98" s="58">
        <v>2.2999999999999998</v>
      </c>
    </row>
    <row r="99" spans="1:11" outlineLevel="1" x14ac:dyDescent="0.25">
      <c r="A99" s="217"/>
      <c r="B99" s="58" t="s">
        <v>168</v>
      </c>
      <c r="C99" s="58">
        <v>3</v>
      </c>
      <c r="D99" s="58">
        <v>10.199999999999999</v>
      </c>
      <c r="E99" s="58">
        <v>8.01</v>
      </c>
      <c r="F99" s="58">
        <v>189</v>
      </c>
      <c r="G99" s="58">
        <v>31.5</v>
      </c>
      <c r="H99" s="58">
        <v>4.3</v>
      </c>
      <c r="I99" s="58">
        <v>64.400000000000006</v>
      </c>
      <c r="J99" s="58">
        <v>21.5</v>
      </c>
      <c r="K99" s="58">
        <v>2.5099999999999998</v>
      </c>
    </row>
    <row r="100" spans="1:11" outlineLevel="1" x14ac:dyDescent="0.25">
      <c r="A100" s="217"/>
      <c r="B100" s="58" t="s">
        <v>302</v>
      </c>
      <c r="C100" s="58">
        <v>4</v>
      </c>
      <c r="D100" s="58">
        <v>13.3</v>
      </c>
      <c r="E100" s="58">
        <v>10.44</v>
      </c>
      <c r="F100" s="58">
        <v>241</v>
      </c>
      <c r="G100" s="58">
        <v>40.1</v>
      </c>
      <c r="H100" s="58">
        <v>4.26</v>
      </c>
      <c r="I100" s="58">
        <v>81.2</v>
      </c>
      <c r="J100" s="58">
        <v>27.1</v>
      </c>
      <c r="K100" s="58">
        <v>2.4700000000000002</v>
      </c>
    </row>
    <row r="101" spans="1:11" outlineLevel="1" x14ac:dyDescent="0.25">
      <c r="A101" s="217"/>
      <c r="B101" s="58" t="s">
        <v>303</v>
      </c>
      <c r="C101" s="58">
        <v>5</v>
      </c>
      <c r="D101" s="58">
        <v>16.399999999999999</v>
      </c>
      <c r="E101" s="58">
        <v>12.87</v>
      </c>
      <c r="F101" s="58">
        <v>287</v>
      </c>
      <c r="G101" s="58">
        <v>47.8</v>
      </c>
      <c r="H101" s="58">
        <v>4.18</v>
      </c>
      <c r="I101" s="58">
        <v>96</v>
      </c>
      <c r="J101" s="58">
        <v>32</v>
      </c>
      <c r="K101" s="58">
        <v>2.42</v>
      </c>
    </row>
    <row r="102" spans="1:11" outlineLevel="1" x14ac:dyDescent="0.25">
      <c r="A102" s="217"/>
      <c r="B102" s="58" t="s">
        <v>350</v>
      </c>
      <c r="C102" s="58">
        <v>6.3</v>
      </c>
      <c r="D102" s="58">
        <v>19.7</v>
      </c>
      <c r="E102" s="58">
        <v>15.46</v>
      </c>
      <c r="F102" s="58">
        <v>327</v>
      </c>
      <c r="G102" s="58">
        <v>54.5</v>
      </c>
      <c r="H102" s="58">
        <v>4.07</v>
      </c>
      <c r="I102" s="58">
        <v>109</v>
      </c>
      <c r="J102" s="58">
        <v>36.4</v>
      </c>
      <c r="K102" s="58">
        <v>2.35</v>
      </c>
    </row>
    <row r="103" spans="1:11" outlineLevel="1" x14ac:dyDescent="0.25">
      <c r="A103" s="217"/>
      <c r="B103" s="58" t="s">
        <v>169</v>
      </c>
      <c r="C103" s="58">
        <v>4</v>
      </c>
      <c r="D103" s="58">
        <v>14.9</v>
      </c>
      <c r="E103" s="58">
        <v>11.7</v>
      </c>
      <c r="F103" s="58">
        <v>295</v>
      </c>
      <c r="G103" s="58">
        <v>49.1</v>
      </c>
      <c r="H103" s="58">
        <v>4.45</v>
      </c>
      <c r="I103" s="58">
        <v>157</v>
      </c>
      <c r="J103" s="58">
        <v>39.299999999999997</v>
      </c>
      <c r="K103" s="58">
        <v>3.25</v>
      </c>
    </row>
    <row r="104" spans="1:11" outlineLevel="1" x14ac:dyDescent="0.25">
      <c r="A104" s="217"/>
      <c r="B104" s="58" t="s">
        <v>304</v>
      </c>
      <c r="C104" s="58">
        <v>5</v>
      </c>
      <c r="D104" s="58">
        <v>18.399999999999999</v>
      </c>
      <c r="E104" s="58">
        <v>14.44</v>
      </c>
      <c r="F104" s="58">
        <v>353</v>
      </c>
      <c r="G104" s="58">
        <v>58.9</v>
      </c>
      <c r="H104" s="58">
        <v>4.38</v>
      </c>
      <c r="I104" s="58">
        <v>188</v>
      </c>
      <c r="J104" s="58">
        <v>46.8</v>
      </c>
      <c r="K104" s="58">
        <v>3.2</v>
      </c>
    </row>
    <row r="105" spans="1:11" outlineLevel="1" x14ac:dyDescent="0.25">
      <c r="A105" s="217"/>
      <c r="B105" s="58" t="s">
        <v>305</v>
      </c>
      <c r="C105" s="58">
        <v>6.3</v>
      </c>
      <c r="D105" s="58">
        <v>22.2</v>
      </c>
      <c r="E105" s="58">
        <v>17.43</v>
      </c>
      <c r="F105" s="58">
        <v>408</v>
      </c>
      <c r="G105" s="58">
        <v>68.099999999999994</v>
      </c>
      <c r="H105" s="58">
        <v>4.29</v>
      </c>
      <c r="I105" s="58">
        <v>217</v>
      </c>
      <c r="J105" s="58">
        <v>54.3</v>
      </c>
      <c r="K105" s="58">
        <v>3.13</v>
      </c>
    </row>
    <row r="106" spans="1:11" outlineLevel="1" x14ac:dyDescent="0.25">
      <c r="A106" s="217"/>
      <c r="B106" s="58" t="s">
        <v>170</v>
      </c>
      <c r="C106" s="58">
        <v>4</v>
      </c>
      <c r="D106" s="58">
        <v>16.5</v>
      </c>
      <c r="E106" s="58">
        <v>12.95</v>
      </c>
      <c r="F106" s="58">
        <v>430</v>
      </c>
      <c r="G106" s="58">
        <v>61.4</v>
      </c>
      <c r="H106" s="58">
        <v>5.0999999999999996</v>
      </c>
      <c r="I106" s="58">
        <v>180</v>
      </c>
      <c r="J106" s="58">
        <v>45.1</v>
      </c>
      <c r="K106" s="58">
        <v>3.3</v>
      </c>
    </row>
    <row r="107" spans="1:11" outlineLevel="1" x14ac:dyDescent="0.25">
      <c r="A107" s="217"/>
      <c r="B107" s="58" t="s">
        <v>306</v>
      </c>
      <c r="C107" s="58">
        <v>5</v>
      </c>
      <c r="D107" s="58">
        <v>20.399999999999999</v>
      </c>
      <c r="E107" s="58">
        <v>16.010000000000002</v>
      </c>
      <c r="F107" s="58">
        <v>517</v>
      </c>
      <c r="G107" s="58">
        <v>73.900000000000006</v>
      </c>
      <c r="H107" s="58">
        <v>5.03</v>
      </c>
      <c r="I107" s="58">
        <v>216</v>
      </c>
      <c r="J107" s="58">
        <v>54</v>
      </c>
      <c r="K107" s="58">
        <v>3.25</v>
      </c>
    </row>
    <row r="108" spans="1:11" outlineLevel="1" x14ac:dyDescent="0.25">
      <c r="A108" s="217"/>
      <c r="B108" s="58" t="s">
        <v>307</v>
      </c>
      <c r="C108" s="58">
        <v>6.3</v>
      </c>
      <c r="D108" s="58">
        <v>24.8</v>
      </c>
      <c r="E108" s="58">
        <v>19.47</v>
      </c>
      <c r="F108" s="58">
        <v>603</v>
      </c>
      <c r="G108" s="58">
        <v>86.1</v>
      </c>
      <c r="H108" s="58">
        <v>4.93</v>
      </c>
      <c r="I108" s="58">
        <v>251</v>
      </c>
      <c r="J108" s="58">
        <v>62.9</v>
      </c>
      <c r="K108" s="58">
        <v>3.18</v>
      </c>
    </row>
    <row r="109" spans="1:11" outlineLevel="1" x14ac:dyDescent="0.25">
      <c r="A109" s="217"/>
      <c r="B109" s="58" t="s">
        <v>171</v>
      </c>
      <c r="C109" s="58">
        <v>4</v>
      </c>
      <c r="D109" s="58">
        <v>18.899999999999999</v>
      </c>
      <c r="E109" s="58">
        <v>14.84</v>
      </c>
      <c r="F109" s="58">
        <v>595</v>
      </c>
      <c r="G109" s="58">
        <v>79.3</v>
      </c>
      <c r="H109" s="58">
        <v>5.61</v>
      </c>
      <c r="I109" s="58">
        <v>319</v>
      </c>
      <c r="J109" s="58">
        <v>63.7</v>
      </c>
      <c r="K109" s="58">
        <v>4.1100000000000003</v>
      </c>
    </row>
    <row r="110" spans="1:11" outlineLevel="1" x14ac:dyDescent="0.25">
      <c r="A110" s="217"/>
      <c r="B110" s="58" t="s">
        <v>308</v>
      </c>
      <c r="C110" s="58">
        <v>5</v>
      </c>
      <c r="D110" s="58">
        <v>23.4</v>
      </c>
      <c r="E110" s="58">
        <v>18.37</v>
      </c>
      <c r="F110" s="58">
        <v>719</v>
      </c>
      <c r="G110" s="58">
        <v>95.9</v>
      </c>
      <c r="H110" s="58">
        <v>5.54</v>
      </c>
      <c r="I110" s="58">
        <v>384</v>
      </c>
      <c r="J110" s="58">
        <v>76.8</v>
      </c>
      <c r="K110" s="58">
        <v>4.05</v>
      </c>
    </row>
    <row r="111" spans="1:11" outlineLevel="1" x14ac:dyDescent="0.25">
      <c r="A111" s="217"/>
      <c r="B111" s="58" t="s">
        <v>309</v>
      </c>
      <c r="C111" s="58">
        <v>6.3</v>
      </c>
      <c r="D111" s="58">
        <v>28.5</v>
      </c>
      <c r="E111" s="58">
        <v>22.37</v>
      </c>
      <c r="F111" s="58">
        <v>848</v>
      </c>
      <c r="G111" s="58">
        <v>113</v>
      </c>
      <c r="H111" s="58">
        <v>5.45</v>
      </c>
      <c r="I111" s="58">
        <v>453</v>
      </c>
      <c r="J111" s="58">
        <v>90.5</v>
      </c>
      <c r="K111" s="58">
        <v>3.99</v>
      </c>
    </row>
    <row r="112" spans="1:11" outlineLevel="1" x14ac:dyDescent="0.25">
      <c r="A112" s="217"/>
      <c r="B112" s="58" t="s">
        <v>351</v>
      </c>
      <c r="C112" s="58">
        <v>8</v>
      </c>
      <c r="D112" s="58">
        <v>35.200000000000003</v>
      </c>
      <c r="E112" s="58">
        <v>27.63</v>
      </c>
      <c r="F112" s="58">
        <v>1008</v>
      </c>
      <c r="G112" s="58">
        <v>134</v>
      </c>
      <c r="H112" s="58">
        <v>5.35</v>
      </c>
      <c r="I112" s="58">
        <v>536</v>
      </c>
      <c r="J112" s="58">
        <v>107</v>
      </c>
      <c r="K112" s="58">
        <v>3.9</v>
      </c>
    </row>
    <row r="113" spans="1:11" outlineLevel="1" x14ac:dyDescent="0.25">
      <c r="A113" s="217"/>
      <c r="B113" s="58" t="s">
        <v>172</v>
      </c>
      <c r="C113" s="58">
        <v>4</v>
      </c>
      <c r="D113" s="58">
        <v>18.100000000000001</v>
      </c>
      <c r="E113" s="58">
        <v>14.21</v>
      </c>
      <c r="F113" s="58">
        <v>598</v>
      </c>
      <c r="G113" s="58">
        <v>74.7</v>
      </c>
      <c r="H113" s="58">
        <v>5.75</v>
      </c>
      <c r="I113" s="58">
        <v>204</v>
      </c>
      <c r="J113" s="58">
        <v>50.9</v>
      </c>
      <c r="K113" s="58">
        <v>3.36</v>
      </c>
    </row>
    <row r="114" spans="1:11" outlineLevel="1" x14ac:dyDescent="0.25">
      <c r="A114" s="217"/>
      <c r="B114" s="58" t="s">
        <v>310</v>
      </c>
      <c r="C114" s="58">
        <v>5</v>
      </c>
      <c r="D114" s="58">
        <v>22.4</v>
      </c>
      <c r="E114" s="58">
        <v>17.579999999999998</v>
      </c>
      <c r="F114" s="58">
        <v>722</v>
      </c>
      <c r="G114" s="58">
        <v>90.2</v>
      </c>
      <c r="H114" s="58">
        <v>5.68</v>
      </c>
      <c r="I114" s="58">
        <v>244</v>
      </c>
      <c r="J114" s="58">
        <v>61</v>
      </c>
      <c r="K114" s="58">
        <v>3.3</v>
      </c>
    </row>
    <row r="115" spans="1:11" outlineLevel="1" x14ac:dyDescent="0.25">
      <c r="A115" s="217"/>
      <c r="B115" s="58" t="s">
        <v>311</v>
      </c>
      <c r="C115" s="58">
        <v>6.3</v>
      </c>
      <c r="D115" s="58">
        <v>27.3</v>
      </c>
      <c r="E115" s="58">
        <v>21.43</v>
      </c>
      <c r="F115" s="58">
        <v>846</v>
      </c>
      <c r="G115" s="58">
        <v>106</v>
      </c>
      <c r="H115" s="58">
        <v>5.57</v>
      </c>
      <c r="I115" s="58">
        <v>286</v>
      </c>
      <c r="J115" s="58">
        <v>71.400000000000006</v>
      </c>
      <c r="K115" s="58">
        <v>3.24</v>
      </c>
    </row>
    <row r="116" spans="1:11" outlineLevel="1" x14ac:dyDescent="0.25">
      <c r="A116" s="217"/>
      <c r="B116" s="58" t="s">
        <v>312</v>
      </c>
      <c r="C116" s="58">
        <v>8</v>
      </c>
      <c r="D116" s="58">
        <v>33.6</v>
      </c>
      <c r="E116" s="58">
        <v>26.38</v>
      </c>
      <c r="F116" s="58">
        <v>1001</v>
      </c>
      <c r="G116" s="58">
        <v>125</v>
      </c>
      <c r="H116" s="58">
        <v>5.46</v>
      </c>
      <c r="I116" s="58">
        <v>335</v>
      </c>
      <c r="J116" s="58">
        <v>83.7</v>
      </c>
      <c r="K116" s="58">
        <v>3.16</v>
      </c>
    </row>
    <row r="117" spans="1:11" outlineLevel="1" x14ac:dyDescent="0.25">
      <c r="A117" s="217"/>
      <c r="B117" s="58" t="s">
        <v>182</v>
      </c>
      <c r="C117" s="58">
        <v>5</v>
      </c>
      <c r="D117" s="58">
        <v>26.4</v>
      </c>
      <c r="E117" s="58">
        <v>20.72</v>
      </c>
      <c r="F117" s="58">
        <v>1124</v>
      </c>
      <c r="G117" s="58">
        <v>125</v>
      </c>
      <c r="H117" s="58">
        <v>6.53</v>
      </c>
      <c r="I117" s="58">
        <v>452</v>
      </c>
      <c r="J117" s="58">
        <v>90.4</v>
      </c>
      <c r="K117" s="58">
        <v>4.1399999999999997</v>
      </c>
    </row>
    <row r="118" spans="1:11" outlineLevel="1" x14ac:dyDescent="0.25">
      <c r="A118" s="217"/>
      <c r="B118" s="58" t="s">
        <v>313</v>
      </c>
      <c r="C118" s="58">
        <v>6.3</v>
      </c>
      <c r="D118" s="58">
        <v>32.299999999999997</v>
      </c>
      <c r="E118" s="58">
        <v>25.36</v>
      </c>
      <c r="F118" s="58">
        <v>1335</v>
      </c>
      <c r="G118" s="58">
        <v>148</v>
      </c>
      <c r="H118" s="58">
        <v>6.43</v>
      </c>
      <c r="I118" s="58">
        <v>536</v>
      </c>
      <c r="J118" s="58">
        <v>107</v>
      </c>
      <c r="K118" s="58">
        <v>4.07</v>
      </c>
    </row>
    <row r="119" spans="1:11" outlineLevel="1" x14ac:dyDescent="0.25">
      <c r="A119" s="217"/>
      <c r="B119" s="58" t="s">
        <v>314</v>
      </c>
      <c r="C119" s="58">
        <v>8</v>
      </c>
      <c r="D119" s="58">
        <v>40</v>
      </c>
      <c r="E119" s="58">
        <v>31.4</v>
      </c>
      <c r="F119" s="58">
        <v>1598</v>
      </c>
      <c r="G119" s="58">
        <v>178</v>
      </c>
      <c r="H119" s="58">
        <v>6.32</v>
      </c>
      <c r="I119" s="58">
        <v>637</v>
      </c>
      <c r="J119" s="58">
        <v>127</v>
      </c>
      <c r="K119" s="58">
        <v>3.99</v>
      </c>
    </row>
    <row r="120" spans="1:11" outlineLevel="1" x14ac:dyDescent="0.25">
      <c r="A120" s="217"/>
      <c r="B120" s="58" t="s">
        <v>315</v>
      </c>
      <c r="C120" s="58">
        <v>10</v>
      </c>
      <c r="D120" s="58">
        <v>48.6</v>
      </c>
      <c r="E120" s="58">
        <v>38.15</v>
      </c>
      <c r="F120" s="58">
        <v>1859</v>
      </c>
      <c r="G120" s="58">
        <v>207</v>
      </c>
      <c r="H120" s="58">
        <v>6.18</v>
      </c>
      <c r="I120" s="58">
        <v>736</v>
      </c>
      <c r="J120" s="58">
        <v>147</v>
      </c>
      <c r="K120" s="58">
        <v>3.89</v>
      </c>
    </row>
    <row r="121" spans="1:11" outlineLevel="1" x14ac:dyDescent="0.25">
      <c r="A121" s="217"/>
      <c r="B121" s="58" t="s">
        <v>173</v>
      </c>
      <c r="C121" s="58">
        <v>6.3</v>
      </c>
      <c r="D121" s="58">
        <v>34.799999999999997</v>
      </c>
      <c r="E121" s="58">
        <v>27.32</v>
      </c>
      <c r="F121" s="58">
        <v>1739</v>
      </c>
      <c r="G121" s="58">
        <v>174</v>
      </c>
      <c r="H121" s="58">
        <v>7.07</v>
      </c>
      <c r="I121" s="58">
        <v>591</v>
      </c>
      <c r="J121" s="58">
        <v>118</v>
      </c>
      <c r="K121" s="58">
        <v>4.12</v>
      </c>
    </row>
    <row r="122" spans="1:11" outlineLevel="1" x14ac:dyDescent="0.25">
      <c r="A122" s="217"/>
      <c r="B122" s="58" t="s">
        <v>316</v>
      </c>
      <c r="C122" s="58">
        <v>8</v>
      </c>
      <c r="D122" s="58">
        <v>43.2</v>
      </c>
      <c r="E122" s="58">
        <v>33.909999999999997</v>
      </c>
      <c r="F122" s="58">
        <v>2091</v>
      </c>
      <c r="G122" s="58">
        <v>209</v>
      </c>
      <c r="H122" s="58">
        <v>6.96</v>
      </c>
      <c r="I122" s="58">
        <v>705</v>
      </c>
      <c r="J122" s="58">
        <v>141</v>
      </c>
      <c r="K122" s="58">
        <v>4.04</v>
      </c>
    </row>
    <row r="123" spans="1:11" outlineLevel="1" x14ac:dyDescent="0.25">
      <c r="A123" s="217"/>
      <c r="B123" s="58" t="s">
        <v>317</v>
      </c>
      <c r="C123" s="58">
        <v>10</v>
      </c>
      <c r="D123" s="58">
        <v>52.6</v>
      </c>
      <c r="E123" s="58">
        <v>41.29</v>
      </c>
      <c r="F123" s="58">
        <v>2444</v>
      </c>
      <c r="G123" s="58">
        <v>244</v>
      </c>
      <c r="H123" s="58">
        <v>6.82</v>
      </c>
      <c r="I123" s="58">
        <v>818</v>
      </c>
      <c r="J123" s="58">
        <v>164</v>
      </c>
      <c r="K123" s="58">
        <v>3.94</v>
      </c>
    </row>
    <row r="124" spans="1:11" outlineLevel="1" x14ac:dyDescent="0.25">
      <c r="A124" s="217"/>
      <c r="B124" s="58" t="s">
        <v>174</v>
      </c>
      <c r="C124" s="58">
        <v>5</v>
      </c>
      <c r="D124" s="58">
        <v>30.4</v>
      </c>
      <c r="E124" s="58">
        <v>23.86</v>
      </c>
      <c r="F124" s="58">
        <v>1649</v>
      </c>
      <c r="G124" s="58">
        <v>165</v>
      </c>
      <c r="H124" s="58">
        <v>7.37</v>
      </c>
      <c r="I124" s="58">
        <v>750</v>
      </c>
      <c r="J124" s="58">
        <v>125</v>
      </c>
      <c r="K124" s="58">
        <v>4.97</v>
      </c>
    </row>
    <row r="125" spans="1:11" outlineLevel="1" x14ac:dyDescent="0.25">
      <c r="A125" s="217"/>
      <c r="B125" s="58" t="s">
        <v>319</v>
      </c>
      <c r="C125" s="58">
        <v>6.3</v>
      </c>
      <c r="D125" s="58">
        <v>37.4</v>
      </c>
      <c r="E125" s="58">
        <v>29.36</v>
      </c>
      <c r="F125" s="58">
        <v>1976</v>
      </c>
      <c r="G125" s="58">
        <v>198</v>
      </c>
      <c r="H125" s="58">
        <v>7.27</v>
      </c>
      <c r="I125" s="58">
        <v>898</v>
      </c>
      <c r="J125" s="58">
        <v>150</v>
      </c>
      <c r="K125" s="58">
        <v>4.9000000000000004</v>
      </c>
    </row>
    <row r="126" spans="1:11" outlineLevel="1" x14ac:dyDescent="0.25">
      <c r="A126" s="217"/>
      <c r="B126" s="58" t="s">
        <v>320</v>
      </c>
      <c r="C126" s="58">
        <v>8</v>
      </c>
      <c r="D126" s="58">
        <v>46.4</v>
      </c>
      <c r="E126" s="58">
        <v>36.42</v>
      </c>
      <c r="F126" s="58">
        <v>2386</v>
      </c>
      <c r="G126" s="58">
        <v>239</v>
      </c>
      <c r="H126" s="58">
        <v>7.17</v>
      </c>
      <c r="I126" s="58">
        <v>1079</v>
      </c>
      <c r="J126" s="58">
        <v>180</v>
      </c>
      <c r="K126" s="58">
        <v>4.82</v>
      </c>
    </row>
    <row r="127" spans="1:11" outlineLevel="1" x14ac:dyDescent="0.25">
      <c r="A127" s="217"/>
      <c r="B127" s="58" t="s">
        <v>321</v>
      </c>
      <c r="C127" s="58">
        <v>10</v>
      </c>
      <c r="D127" s="58">
        <v>56.6</v>
      </c>
      <c r="E127" s="58">
        <v>44.43</v>
      </c>
      <c r="F127" s="58">
        <v>2806</v>
      </c>
      <c r="G127" s="58">
        <v>281</v>
      </c>
      <c r="H127" s="58">
        <v>7.04</v>
      </c>
      <c r="I127" s="58">
        <v>1262</v>
      </c>
      <c r="J127" s="58">
        <v>210</v>
      </c>
      <c r="K127" s="58">
        <v>4.72</v>
      </c>
    </row>
    <row r="128" spans="1:11" outlineLevel="1" x14ac:dyDescent="0.25">
      <c r="A128" s="217"/>
      <c r="B128" s="58" t="s">
        <v>175</v>
      </c>
      <c r="C128" s="58">
        <v>6.3</v>
      </c>
      <c r="D128" s="58">
        <v>47.4</v>
      </c>
      <c r="E128" s="58">
        <v>37.21</v>
      </c>
      <c r="F128" s="58">
        <v>4001</v>
      </c>
      <c r="G128" s="58">
        <v>320</v>
      </c>
      <c r="H128" s="58">
        <v>9.19</v>
      </c>
      <c r="I128" s="58">
        <v>1825</v>
      </c>
      <c r="J128" s="58">
        <v>243</v>
      </c>
      <c r="K128" s="58">
        <v>6.21</v>
      </c>
    </row>
    <row r="129" spans="1:11" outlineLevel="1" x14ac:dyDescent="0.25">
      <c r="A129" s="217"/>
      <c r="B129" s="58" t="s">
        <v>322</v>
      </c>
      <c r="C129" s="58">
        <v>8</v>
      </c>
      <c r="D129" s="58">
        <v>59.2</v>
      </c>
      <c r="E129" s="58">
        <v>46.47</v>
      </c>
      <c r="F129" s="58">
        <v>4886</v>
      </c>
      <c r="G129" s="58">
        <v>391</v>
      </c>
      <c r="H129" s="58">
        <v>9.08</v>
      </c>
      <c r="I129" s="58">
        <v>2219</v>
      </c>
      <c r="J129" s="58">
        <v>286</v>
      </c>
      <c r="K129" s="58">
        <v>6.12</v>
      </c>
    </row>
    <row r="130" spans="1:11" outlineLevel="1" x14ac:dyDescent="0.25">
      <c r="A130" s="217"/>
      <c r="B130" s="58" t="s">
        <v>323</v>
      </c>
      <c r="C130" s="58">
        <v>10</v>
      </c>
      <c r="D130" s="58">
        <v>72.599999999999994</v>
      </c>
      <c r="E130" s="58">
        <v>56.99</v>
      </c>
      <c r="F130" s="58">
        <v>5825</v>
      </c>
      <c r="G130" s="58">
        <v>466</v>
      </c>
      <c r="H130" s="58">
        <v>8.9600000000000009</v>
      </c>
      <c r="I130" s="58">
        <v>2634</v>
      </c>
      <c r="J130" s="58">
        <v>351</v>
      </c>
      <c r="K130" s="58">
        <v>6.02</v>
      </c>
    </row>
    <row r="131" spans="1:11" outlineLevel="1" x14ac:dyDescent="0.25">
      <c r="A131" s="217"/>
      <c r="B131" s="58" t="s">
        <v>324</v>
      </c>
      <c r="C131" s="58">
        <v>12.5</v>
      </c>
      <c r="D131" s="58">
        <v>87</v>
      </c>
      <c r="E131" s="58">
        <v>68.3</v>
      </c>
      <c r="F131" s="58">
        <v>6633</v>
      </c>
      <c r="G131" s="58">
        <v>531</v>
      </c>
      <c r="H131" s="58">
        <v>8.73</v>
      </c>
      <c r="I131" s="58">
        <v>3002</v>
      </c>
      <c r="J131" s="58">
        <v>400</v>
      </c>
      <c r="K131" s="58">
        <v>5.87</v>
      </c>
    </row>
    <row r="132" spans="1:11" outlineLevel="1" x14ac:dyDescent="0.25">
      <c r="A132" s="217"/>
      <c r="B132" s="58" t="s">
        <v>186</v>
      </c>
      <c r="C132" s="58">
        <v>6.3</v>
      </c>
      <c r="D132" s="58">
        <v>47.4</v>
      </c>
      <c r="E132" s="58">
        <v>37.21</v>
      </c>
      <c r="F132" s="58">
        <v>4907</v>
      </c>
      <c r="G132" s="58">
        <v>327</v>
      </c>
      <c r="H132" s="58">
        <v>10.17</v>
      </c>
      <c r="I132" s="58">
        <v>868</v>
      </c>
      <c r="J132" s="58">
        <v>174</v>
      </c>
      <c r="K132" s="58">
        <v>4.28</v>
      </c>
    </row>
    <row r="133" spans="1:11" outlineLevel="1" x14ac:dyDescent="0.25">
      <c r="A133" s="217"/>
      <c r="B133" s="58" t="s">
        <v>352</v>
      </c>
      <c r="C133" s="58">
        <v>10</v>
      </c>
      <c r="D133" s="58">
        <v>72.599999999999994</v>
      </c>
      <c r="E133" s="58">
        <v>56.99</v>
      </c>
      <c r="F133" s="58">
        <v>7106</v>
      </c>
      <c r="G133" s="58">
        <v>474</v>
      </c>
      <c r="H133" s="58">
        <v>9.89</v>
      </c>
      <c r="I133" s="58">
        <v>1224</v>
      </c>
      <c r="J133" s="58">
        <v>245</v>
      </c>
      <c r="K133" s="58">
        <v>4.1100000000000003</v>
      </c>
    </row>
    <row r="134" spans="1:11" outlineLevel="1" x14ac:dyDescent="0.25">
      <c r="A134" s="217"/>
      <c r="B134" s="58" t="s">
        <v>353</v>
      </c>
      <c r="C134" s="58">
        <v>12.5</v>
      </c>
      <c r="D134" s="58">
        <v>84.1</v>
      </c>
      <c r="E134" s="58">
        <v>66.02</v>
      </c>
      <c r="F134" s="58">
        <v>7808</v>
      </c>
      <c r="G134" s="58">
        <v>521</v>
      </c>
      <c r="H134" s="58">
        <v>9.64</v>
      </c>
      <c r="I134" s="58">
        <v>1343</v>
      </c>
      <c r="J134" s="58">
        <v>269</v>
      </c>
      <c r="K134" s="58">
        <v>4</v>
      </c>
    </row>
    <row r="135" spans="1:11" outlineLevel="1" x14ac:dyDescent="0.25">
      <c r="A135" s="217"/>
      <c r="B135" s="58" t="s">
        <v>177</v>
      </c>
      <c r="C135" s="58">
        <v>6.3</v>
      </c>
      <c r="D135" s="58">
        <v>60</v>
      </c>
      <c r="E135" s="58">
        <v>47.1</v>
      </c>
      <c r="F135" s="58">
        <v>7624</v>
      </c>
      <c r="G135" s="58">
        <v>508</v>
      </c>
      <c r="H135" s="58">
        <v>11.27</v>
      </c>
      <c r="I135" s="58">
        <v>4104</v>
      </c>
      <c r="J135" s="58">
        <v>410</v>
      </c>
      <c r="K135" s="58">
        <v>8.27</v>
      </c>
    </row>
    <row r="136" spans="1:11" outlineLevel="1" x14ac:dyDescent="0.25">
      <c r="A136" s="217"/>
      <c r="B136" s="58" t="s">
        <v>328</v>
      </c>
      <c r="C136" s="58">
        <v>8</v>
      </c>
      <c r="D136" s="58">
        <v>75.2</v>
      </c>
      <c r="E136" s="58">
        <v>59.03</v>
      </c>
      <c r="F136" s="58">
        <v>9389</v>
      </c>
      <c r="G136" s="58">
        <v>626</v>
      </c>
      <c r="H136" s="58">
        <v>11.17</v>
      </c>
      <c r="I136" s="58">
        <v>5142</v>
      </c>
      <c r="J136" s="58">
        <v>504</v>
      </c>
      <c r="K136" s="58">
        <v>8.27</v>
      </c>
    </row>
    <row r="137" spans="1:11" outlineLevel="1" x14ac:dyDescent="0.25">
      <c r="A137" s="217"/>
      <c r="B137" s="58" t="s">
        <v>329</v>
      </c>
      <c r="C137" s="58">
        <v>10</v>
      </c>
      <c r="D137" s="58">
        <v>92.6</v>
      </c>
      <c r="E137" s="58">
        <v>72.69</v>
      </c>
      <c r="F137" s="58">
        <v>11313</v>
      </c>
      <c r="G137" s="58">
        <v>754</v>
      </c>
      <c r="H137" s="58">
        <v>11.05</v>
      </c>
      <c r="I137" s="58">
        <v>6058</v>
      </c>
      <c r="J137" s="58">
        <v>606</v>
      </c>
      <c r="K137" s="58">
        <v>8.09</v>
      </c>
    </row>
    <row r="138" spans="1:11" outlineLevel="1" x14ac:dyDescent="0.25">
      <c r="A138" s="217"/>
      <c r="B138" s="58" t="s">
        <v>330</v>
      </c>
      <c r="C138" s="58">
        <v>12.5</v>
      </c>
      <c r="D138" s="58">
        <v>112</v>
      </c>
      <c r="E138" s="58">
        <v>87.92</v>
      </c>
      <c r="F138" s="58">
        <v>13179</v>
      </c>
      <c r="G138" s="58">
        <v>879</v>
      </c>
      <c r="H138" s="58">
        <v>10.85</v>
      </c>
      <c r="I138" s="58">
        <v>7066</v>
      </c>
      <c r="J138" s="58">
        <v>706</v>
      </c>
      <c r="K138" s="58">
        <v>7.94</v>
      </c>
    </row>
    <row r="139" spans="1:11" outlineLevel="1" x14ac:dyDescent="0.25">
      <c r="A139" s="217"/>
      <c r="B139" s="58" t="s">
        <v>178</v>
      </c>
      <c r="C139" s="58">
        <v>6.3</v>
      </c>
      <c r="D139" s="58">
        <v>72.599999999999994</v>
      </c>
      <c r="E139" s="58">
        <v>56.99</v>
      </c>
      <c r="F139" s="58">
        <v>12923</v>
      </c>
      <c r="G139" s="58">
        <v>738</v>
      </c>
      <c r="H139" s="58">
        <v>13.34</v>
      </c>
      <c r="I139" s="58">
        <v>7744</v>
      </c>
      <c r="J139" s="58">
        <v>620</v>
      </c>
      <c r="K139" s="58">
        <v>10.33</v>
      </c>
    </row>
    <row r="140" spans="1:11" outlineLevel="1" x14ac:dyDescent="0.25">
      <c r="A140" s="217"/>
      <c r="B140" s="58" t="s">
        <v>331</v>
      </c>
      <c r="C140" s="58">
        <v>8</v>
      </c>
      <c r="D140" s="58">
        <v>91.2</v>
      </c>
      <c r="E140" s="58">
        <v>71.59</v>
      </c>
      <c r="F140" s="58">
        <v>16001</v>
      </c>
      <c r="G140" s="58">
        <v>914</v>
      </c>
      <c r="H140" s="58">
        <v>13.25</v>
      </c>
      <c r="I140" s="58">
        <v>9573</v>
      </c>
      <c r="J140" s="58">
        <v>766</v>
      </c>
      <c r="K140" s="58">
        <v>10.25</v>
      </c>
    </row>
    <row r="141" spans="1:11" outlineLevel="1" x14ac:dyDescent="0.25">
      <c r="A141" s="217"/>
      <c r="B141" s="58" t="s">
        <v>332</v>
      </c>
      <c r="C141" s="58">
        <v>10</v>
      </c>
      <c r="D141" s="58">
        <v>113</v>
      </c>
      <c r="E141" s="58">
        <v>88.71</v>
      </c>
      <c r="F141" s="58">
        <v>19407</v>
      </c>
      <c r="G141" s="58">
        <v>1109</v>
      </c>
      <c r="H141" s="58">
        <v>13.11</v>
      </c>
      <c r="I141" s="58">
        <v>11588</v>
      </c>
      <c r="J141" s="58">
        <v>927</v>
      </c>
      <c r="K141" s="58">
        <v>10.130000000000001</v>
      </c>
    </row>
    <row r="142" spans="1:11" outlineLevel="1" x14ac:dyDescent="0.25">
      <c r="A142" s="217"/>
      <c r="B142" s="58" t="s">
        <v>333</v>
      </c>
      <c r="C142" s="58">
        <v>12</v>
      </c>
      <c r="D142" s="58">
        <v>132</v>
      </c>
      <c r="E142" s="58">
        <v>103.62</v>
      </c>
      <c r="F142" s="58">
        <v>22197</v>
      </c>
      <c r="G142" s="58">
        <v>1268</v>
      </c>
      <c r="H142" s="58">
        <v>12.97</v>
      </c>
      <c r="I142" s="58">
        <v>13261</v>
      </c>
      <c r="J142" s="58">
        <v>1061</v>
      </c>
      <c r="K142" s="58">
        <v>10.02</v>
      </c>
    </row>
    <row r="143" spans="1:11" outlineLevel="1" x14ac:dyDescent="0.25">
      <c r="A143" s="217"/>
      <c r="B143" s="58" t="s">
        <v>179</v>
      </c>
      <c r="C143" s="58">
        <v>8</v>
      </c>
      <c r="D143" s="58">
        <v>91.2</v>
      </c>
      <c r="E143" s="58">
        <v>71.59</v>
      </c>
      <c r="F143" s="58">
        <v>18974</v>
      </c>
      <c r="G143" s="58">
        <v>949</v>
      </c>
      <c r="H143" s="58">
        <v>14.42</v>
      </c>
      <c r="I143" s="58">
        <v>6517</v>
      </c>
      <c r="J143" s="58">
        <v>652</v>
      </c>
      <c r="K143" s="58">
        <v>8.4499999999999993</v>
      </c>
    </row>
    <row r="144" spans="1:11" outlineLevel="1" x14ac:dyDescent="0.25">
      <c r="A144" s="217"/>
      <c r="B144" s="58" t="s">
        <v>334</v>
      </c>
      <c r="C144" s="58">
        <v>10</v>
      </c>
      <c r="D144" s="58">
        <v>113</v>
      </c>
      <c r="E144" s="58">
        <v>88.71</v>
      </c>
      <c r="F144" s="58">
        <v>23003</v>
      </c>
      <c r="G144" s="58">
        <v>1150</v>
      </c>
      <c r="H144" s="58">
        <v>14.27</v>
      </c>
      <c r="I144" s="58">
        <v>7864</v>
      </c>
      <c r="J144" s="58">
        <v>786</v>
      </c>
      <c r="K144" s="58">
        <v>8.34</v>
      </c>
    </row>
    <row r="145" spans="1:11" outlineLevel="1" x14ac:dyDescent="0.25">
      <c r="A145" s="217"/>
      <c r="B145" s="58" t="s">
        <v>335</v>
      </c>
      <c r="C145" s="58">
        <v>12.5</v>
      </c>
      <c r="D145" s="58">
        <v>137</v>
      </c>
      <c r="E145" s="58">
        <v>107.55</v>
      </c>
      <c r="F145" s="58">
        <v>27100</v>
      </c>
      <c r="G145" s="58">
        <v>1355</v>
      </c>
      <c r="H145" s="58">
        <v>14.06</v>
      </c>
      <c r="I145" s="58">
        <v>9260</v>
      </c>
      <c r="J145" s="58">
        <v>926</v>
      </c>
      <c r="K145" s="58">
        <v>8.2200000000000006</v>
      </c>
    </row>
    <row r="146" spans="1:11" outlineLevel="1" x14ac:dyDescent="0.25">
      <c r="A146" s="217"/>
      <c r="B146" s="58" t="s">
        <v>187</v>
      </c>
      <c r="C146" s="58">
        <v>8</v>
      </c>
      <c r="D146" s="58">
        <v>107</v>
      </c>
      <c r="E146" s="58">
        <v>84</v>
      </c>
      <c r="F146" s="58">
        <v>25122</v>
      </c>
      <c r="G146" s="58">
        <v>1256</v>
      </c>
      <c r="H146" s="58">
        <v>15.32</v>
      </c>
      <c r="I146" s="58">
        <v>16212</v>
      </c>
      <c r="J146" s="58">
        <v>1081</v>
      </c>
      <c r="K146" s="58">
        <v>12.31</v>
      </c>
    </row>
    <row r="147" spans="1:11" outlineLevel="1" x14ac:dyDescent="0.25">
      <c r="A147" s="217"/>
      <c r="B147" s="58" t="s">
        <v>354</v>
      </c>
      <c r="C147" s="58">
        <v>10</v>
      </c>
      <c r="D147" s="58">
        <v>133</v>
      </c>
      <c r="E147" s="58">
        <v>104.41</v>
      </c>
      <c r="F147" s="58">
        <v>30609</v>
      </c>
      <c r="G147" s="58">
        <v>1530</v>
      </c>
      <c r="H147" s="58">
        <v>15.17</v>
      </c>
      <c r="I147" s="58">
        <v>19726</v>
      </c>
      <c r="J147" s="58">
        <v>1315</v>
      </c>
      <c r="K147" s="58">
        <v>12.18</v>
      </c>
    </row>
    <row r="148" spans="1:11" outlineLevel="1" x14ac:dyDescent="0.25">
      <c r="A148" s="217"/>
      <c r="B148" s="58" t="s">
        <v>355</v>
      </c>
      <c r="C148" s="58">
        <v>12</v>
      </c>
      <c r="D148" s="58">
        <v>156</v>
      </c>
      <c r="E148" s="58">
        <v>122.46</v>
      </c>
      <c r="F148" s="58">
        <v>35284</v>
      </c>
      <c r="G148" s="58">
        <v>1764</v>
      </c>
      <c r="H148" s="58">
        <v>15.04</v>
      </c>
      <c r="I148" s="58">
        <v>22747</v>
      </c>
      <c r="J148" s="58">
        <v>1516</v>
      </c>
      <c r="K148" s="58">
        <v>12.08</v>
      </c>
    </row>
    <row r="149" spans="1:11" x14ac:dyDescent="0.25">
      <c r="A149" s="43"/>
      <c r="B149" s="212"/>
      <c r="C149" s="213"/>
      <c r="D149" s="213"/>
      <c r="E149" s="213"/>
      <c r="F149" s="213"/>
      <c r="G149" s="213"/>
      <c r="H149" s="213"/>
      <c r="I149" s="213"/>
      <c r="J149" s="213"/>
      <c r="K149" s="214"/>
    </row>
  </sheetData>
  <mergeCells count="4">
    <mergeCell ref="B76:K76"/>
    <mergeCell ref="B149:K149"/>
    <mergeCell ref="A4:A75"/>
    <mergeCell ref="A77:A148"/>
  </mergeCells>
  <pageMargins left="0.7" right="0.7" top="0.75" bottom="0.75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workbookViewId="0">
      <pane ySplit="4" topLeftCell="A5" activePane="bottomLeft" state="frozenSplit"/>
      <selection activeCell="D7" sqref="D7"/>
      <selection pane="bottomLeft" activeCell="S21" sqref="S21"/>
    </sheetView>
  </sheetViews>
  <sheetFormatPr defaultRowHeight="15" x14ac:dyDescent="0.25"/>
  <cols>
    <col min="1" max="16384" width="9.140625" style="1"/>
  </cols>
  <sheetData>
    <row r="1" spans="1:24" x14ac:dyDescent="0.25">
      <c r="B1" s="136"/>
      <c r="C1" s="136"/>
      <c r="D1" s="136"/>
      <c r="E1" s="136"/>
      <c r="F1" s="136"/>
      <c r="G1" s="136"/>
      <c r="H1" s="41"/>
      <c r="I1" s="41"/>
      <c r="J1" s="41"/>
      <c r="K1" s="136" t="s">
        <v>2</v>
      </c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41"/>
      <c r="X1" s="41"/>
    </row>
    <row r="2" spans="1:24" x14ac:dyDescent="0.25">
      <c r="B2" s="136"/>
      <c r="C2" s="136"/>
      <c r="D2" s="136"/>
      <c r="E2" s="136"/>
      <c r="F2" s="136"/>
      <c r="G2" s="136"/>
      <c r="H2" s="49"/>
      <c r="I2" s="49"/>
      <c r="J2" s="41"/>
      <c r="K2" s="79" t="s">
        <v>5</v>
      </c>
      <c r="L2" s="69" t="s">
        <v>5</v>
      </c>
      <c r="M2" s="82" t="s">
        <v>5</v>
      </c>
      <c r="N2" s="79" t="s">
        <v>184</v>
      </c>
      <c r="O2" s="69" t="s">
        <v>184</v>
      </c>
      <c r="P2" s="82" t="s">
        <v>184</v>
      </c>
      <c r="Q2" s="97" t="s">
        <v>387</v>
      </c>
      <c r="R2" s="98" t="s">
        <v>387</v>
      </c>
      <c r="S2" s="99" t="s">
        <v>387</v>
      </c>
      <c r="T2" s="79" t="s">
        <v>59</v>
      </c>
      <c r="U2" s="69" t="s">
        <v>59</v>
      </c>
      <c r="V2" s="82" t="s">
        <v>59</v>
      </c>
      <c r="W2" s="41"/>
      <c r="X2" s="41"/>
    </row>
    <row r="3" spans="1:24" x14ac:dyDescent="0.25">
      <c r="B3" s="41" t="s">
        <v>9</v>
      </c>
      <c r="C3" s="41" t="s">
        <v>10</v>
      </c>
      <c r="D3" s="41" t="s">
        <v>11</v>
      </c>
      <c r="E3" s="41" t="s">
        <v>12</v>
      </c>
      <c r="F3" s="41" t="s">
        <v>13</v>
      </c>
      <c r="G3" s="41" t="s">
        <v>183</v>
      </c>
      <c r="H3" s="40" t="s">
        <v>3</v>
      </c>
      <c r="I3" s="41" t="s">
        <v>4</v>
      </c>
      <c r="J3" s="41"/>
      <c r="K3" s="40" t="s">
        <v>152</v>
      </c>
      <c r="L3" s="40" t="s">
        <v>153</v>
      </c>
      <c r="M3" s="40" t="s">
        <v>154</v>
      </c>
      <c r="N3" s="41" t="s">
        <v>152</v>
      </c>
      <c r="O3" s="41" t="s">
        <v>153</v>
      </c>
      <c r="P3" s="41" t="s">
        <v>154</v>
      </c>
      <c r="Q3" s="40" t="s">
        <v>152</v>
      </c>
      <c r="R3" s="40" t="s">
        <v>153</v>
      </c>
      <c r="S3" s="40" t="s">
        <v>154</v>
      </c>
      <c r="T3" s="41" t="s">
        <v>152</v>
      </c>
      <c r="U3" s="41" t="s">
        <v>153</v>
      </c>
      <c r="V3" s="41" t="s">
        <v>154</v>
      </c>
      <c r="W3" s="40" t="s">
        <v>190</v>
      </c>
      <c r="X3" s="41" t="s">
        <v>189</v>
      </c>
    </row>
    <row r="4" spans="1:24" s="51" customFormat="1" ht="15.75" thickBot="1" x14ac:dyDescent="0.3">
      <c r="B4" s="52" t="s">
        <v>86</v>
      </c>
      <c r="C4" s="52" t="s">
        <v>86</v>
      </c>
      <c r="D4" s="52" t="s">
        <v>86</v>
      </c>
      <c r="E4" s="52" t="s">
        <v>86</v>
      </c>
      <c r="F4" s="52" t="s">
        <v>86</v>
      </c>
      <c r="G4" s="52" t="s">
        <v>86</v>
      </c>
      <c r="H4" s="53" t="s">
        <v>365</v>
      </c>
      <c r="I4" s="52" t="s">
        <v>155</v>
      </c>
      <c r="J4" s="52" t="s">
        <v>188</v>
      </c>
      <c r="K4" s="53" t="s">
        <v>363</v>
      </c>
      <c r="L4" s="53" t="s">
        <v>25</v>
      </c>
      <c r="M4" s="53" t="s">
        <v>8</v>
      </c>
      <c r="N4" s="52" t="s">
        <v>363</v>
      </c>
      <c r="O4" s="52" t="s">
        <v>25</v>
      </c>
      <c r="P4" s="52" t="s">
        <v>8</v>
      </c>
      <c r="Q4" s="53" t="s">
        <v>363</v>
      </c>
      <c r="R4" s="53" t="s">
        <v>25</v>
      </c>
      <c r="S4" s="53" t="s">
        <v>8</v>
      </c>
      <c r="T4" s="52" t="s">
        <v>363</v>
      </c>
      <c r="U4" s="52" t="s">
        <v>25</v>
      </c>
      <c r="V4" s="52" t="s">
        <v>8</v>
      </c>
      <c r="W4" s="53" t="s">
        <v>86</v>
      </c>
      <c r="X4" s="52" t="s">
        <v>86</v>
      </c>
    </row>
    <row r="5" spans="1:24" ht="15.75" thickTop="1" x14ac:dyDescent="0.25">
      <c r="A5" s="47">
        <v>30</v>
      </c>
      <c r="B5" s="14">
        <v>30</v>
      </c>
      <c r="C5" s="14">
        <v>38</v>
      </c>
      <c r="D5" s="14">
        <v>4</v>
      </c>
      <c r="E5" s="14">
        <v>4.5</v>
      </c>
      <c r="F5" s="14">
        <v>2.5</v>
      </c>
      <c r="G5" s="14">
        <v>9</v>
      </c>
      <c r="H5" s="14">
        <v>4.32</v>
      </c>
      <c r="I5" s="14">
        <v>3.39</v>
      </c>
      <c r="J5" s="14">
        <v>1.655</v>
      </c>
      <c r="K5" s="14">
        <v>5.96</v>
      </c>
      <c r="L5" s="14">
        <v>3.97</v>
      </c>
      <c r="M5" s="14">
        <v>1.17</v>
      </c>
      <c r="N5" s="14">
        <v>13.7</v>
      </c>
      <c r="O5" s="14">
        <v>3.8</v>
      </c>
      <c r="P5" s="14">
        <v>1.78</v>
      </c>
      <c r="Q5" s="14">
        <v>18.100000000000001</v>
      </c>
      <c r="R5" s="14">
        <v>4.6900000000000004</v>
      </c>
      <c r="S5" s="14">
        <v>2.04</v>
      </c>
      <c r="T5" s="14">
        <v>1.54</v>
      </c>
      <c r="U5" s="14">
        <v>1.1100000000000001</v>
      </c>
      <c r="V5" s="14">
        <v>0.6</v>
      </c>
      <c r="W5" s="14">
        <v>11</v>
      </c>
      <c r="X5" s="14">
        <v>20</v>
      </c>
    </row>
    <row r="6" spans="1:24" x14ac:dyDescent="0.25">
      <c r="A6" s="47">
        <v>40</v>
      </c>
      <c r="B6" s="41">
        <v>40</v>
      </c>
      <c r="C6" s="41">
        <v>40</v>
      </c>
      <c r="D6" s="41">
        <v>4.5</v>
      </c>
      <c r="E6" s="41">
        <v>5</v>
      </c>
      <c r="F6" s="41">
        <v>2.5</v>
      </c>
      <c r="G6" s="41">
        <v>10</v>
      </c>
      <c r="H6" s="40">
        <v>5.43</v>
      </c>
      <c r="I6" s="41">
        <v>4.26</v>
      </c>
      <c r="J6" s="41">
        <v>1.181</v>
      </c>
      <c r="K6" s="40">
        <v>13.5</v>
      </c>
      <c r="L6" s="40">
        <v>6.75</v>
      </c>
      <c r="M6" s="40">
        <v>1.58</v>
      </c>
      <c r="N6" s="41">
        <v>17.600000000000001</v>
      </c>
      <c r="O6" s="41">
        <v>4.66</v>
      </c>
      <c r="P6" s="41">
        <v>1.8</v>
      </c>
      <c r="Q6" s="40">
        <v>28</v>
      </c>
      <c r="R6" s="40">
        <v>6.72</v>
      </c>
      <c r="S6" s="40">
        <v>2.27</v>
      </c>
      <c r="T6" s="41">
        <v>3.05</v>
      </c>
      <c r="U6" s="41">
        <v>1.83</v>
      </c>
      <c r="V6" s="41">
        <v>0.75</v>
      </c>
      <c r="W6" s="40">
        <v>11</v>
      </c>
      <c r="X6" s="41">
        <v>22</v>
      </c>
    </row>
    <row r="7" spans="1:24" x14ac:dyDescent="0.25">
      <c r="A7" s="47">
        <v>50</v>
      </c>
      <c r="B7" s="10">
        <v>50</v>
      </c>
      <c r="C7" s="10">
        <v>43</v>
      </c>
      <c r="D7" s="10">
        <v>5</v>
      </c>
      <c r="E7" s="10">
        <v>5.5</v>
      </c>
      <c r="F7" s="10">
        <v>3</v>
      </c>
      <c r="G7" s="10">
        <v>11</v>
      </c>
      <c r="H7" s="10">
        <v>6.77</v>
      </c>
      <c r="I7" s="10">
        <v>5.31</v>
      </c>
      <c r="J7" s="10">
        <v>0.93899999999999995</v>
      </c>
      <c r="K7" s="10">
        <v>26.3</v>
      </c>
      <c r="L7" s="10">
        <v>10.5</v>
      </c>
      <c r="M7" s="10">
        <v>1.97</v>
      </c>
      <c r="N7" s="10">
        <v>23.8</v>
      </c>
      <c r="O7" s="10">
        <v>5.88</v>
      </c>
      <c r="P7" s="10">
        <v>1.88</v>
      </c>
      <c r="Q7" s="10">
        <v>44.9</v>
      </c>
      <c r="R7" s="10">
        <v>9.76</v>
      </c>
      <c r="S7" s="10">
        <v>2.57</v>
      </c>
      <c r="T7" s="10">
        <v>5.23</v>
      </c>
      <c r="U7" s="10">
        <v>2.76</v>
      </c>
      <c r="V7" s="10">
        <v>0.88</v>
      </c>
      <c r="W7" s="10">
        <v>11</v>
      </c>
      <c r="X7" s="10">
        <v>25</v>
      </c>
    </row>
    <row r="8" spans="1:24" x14ac:dyDescent="0.25">
      <c r="A8" s="47">
        <v>60</v>
      </c>
      <c r="B8" s="41">
        <v>60</v>
      </c>
      <c r="C8" s="41">
        <v>45</v>
      </c>
      <c r="D8" s="41">
        <v>5</v>
      </c>
      <c r="E8" s="41">
        <v>6</v>
      </c>
      <c r="F8" s="41">
        <v>3</v>
      </c>
      <c r="G8" s="41">
        <v>12</v>
      </c>
      <c r="H8" s="40">
        <v>7.91</v>
      </c>
      <c r="I8" s="41">
        <v>6.21</v>
      </c>
      <c r="J8" s="41">
        <v>0.77900000000000003</v>
      </c>
      <c r="K8" s="40">
        <v>44.7</v>
      </c>
      <c r="L8" s="40">
        <v>14.9</v>
      </c>
      <c r="M8" s="40">
        <v>2.38</v>
      </c>
      <c r="N8" s="41">
        <v>30.1</v>
      </c>
      <c r="O8" s="41">
        <v>7.09</v>
      </c>
      <c r="P8" s="41">
        <v>1.95</v>
      </c>
      <c r="Q8" s="40">
        <v>67.2</v>
      </c>
      <c r="R8" s="40">
        <v>13.5</v>
      </c>
      <c r="S8" s="40">
        <v>2.81</v>
      </c>
      <c r="T8" s="41">
        <v>7.6</v>
      </c>
      <c r="U8" s="41">
        <v>3.73</v>
      </c>
      <c r="V8" s="41">
        <v>0.98</v>
      </c>
      <c r="W8" s="40">
        <v>13</v>
      </c>
      <c r="X8" s="41">
        <v>25</v>
      </c>
    </row>
    <row r="9" spans="1:24" x14ac:dyDescent="0.25">
      <c r="A9" s="47">
        <v>80</v>
      </c>
      <c r="B9" s="10">
        <v>80</v>
      </c>
      <c r="C9" s="10">
        <v>50</v>
      </c>
      <c r="D9" s="10">
        <v>6</v>
      </c>
      <c r="E9" s="10">
        <v>7</v>
      </c>
      <c r="F9" s="10">
        <v>3.5</v>
      </c>
      <c r="G9" s="10">
        <v>14</v>
      </c>
      <c r="H9" s="10">
        <v>11.1</v>
      </c>
      <c r="I9" s="10">
        <v>8.7100000000000009</v>
      </c>
      <c r="J9" s="10">
        <v>0.58799999999999997</v>
      </c>
      <c r="K9" s="10">
        <v>109</v>
      </c>
      <c r="L9" s="10">
        <v>27.3</v>
      </c>
      <c r="M9" s="10">
        <v>3.13</v>
      </c>
      <c r="N9" s="10">
        <v>47.4</v>
      </c>
      <c r="O9" s="10">
        <v>10.1</v>
      </c>
      <c r="P9" s="10">
        <v>2.0699999999999998</v>
      </c>
      <c r="Q9" s="10">
        <v>142</v>
      </c>
      <c r="R9" s="10">
        <v>24.4</v>
      </c>
      <c r="S9" s="10">
        <v>3.58</v>
      </c>
      <c r="T9" s="10">
        <v>14.7</v>
      </c>
      <c r="U9" s="10">
        <v>6.44</v>
      </c>
      <c r="V9" s="10">
        <v>1.1499999999999999</v>
      </c>
      <c r="W9" s="10">
        <v>13</v>
      </c>
      <c r="X9" s="10">
        <v>30</v>
      </c>
    </row>
    <row r="10" spans="1:24" x14ac:dyDescent="0.25">
      <c r="A10" s="47">
        <v>100</v>
      </c>
      <c r="B10" s="41">
        <v>100</v>
      </c>
      <c r="C10" s="41">
        <v>55</v>
      </c>
      <c r="D10" s="41">
        <v>6.5</v>
      </c>
      <c r="E10" s="41">
        <v>8</v>
      </c>
      <c r="F10" s="41">
        <v>4</v>
      </c>
      <c r="G10" s="41">
        <v>16</v>
      </c>
      <c r="H10" s="40">
        <v>14.5</v>
      </c>
      <c r="I10" s="41">
        <v>11.4</v>
      </c>
      <c r="J10" s="41">
        <v>0.49199999999999999</v>
      </c>
      <c r="K10" s="40">
        <v>222</v>
      </c>
      <c r="L10" s="40">
        <v>44.4</v>
      </c>
      <c r="M10" s="40">
        <v>3.91</v>
      </c>
      <c r="N10" s="41">
        <v>72.5</v>
      </c>
      <c r="O10" s="41">
        <v>14</v>
      </c>
      <c r="P10" s="41">
        <v>2.2400000000000002</v>
      </c>
      <c r="Q10" s="40">
        <v>270</v>
      </c>
      <c r="R10" s="40">
        <v>39.799999999999997</v>
      </c>
      <c r="S10" s="40">
        <v>4.3099999999999996</v>
      </c>
      <c r="T10" s="41">
        <v>24.6</v>
      </c>
      <c r="U10" s="41">
        <v>9.26</v>
      </c>
      <c r="V10" s="41">
        <v>1.3</v>
      </c>
      <c r="W10" s="40">
        <v>17</v>
      </c>
      <c r="X10" s="41">
        <v>30</v>
      </c>
    </row>
    <row r="11" spans="1:24" x14ac:dyDescent="0.25">
      <c r="A11" s="47">
        <v>120</v>
      </c>
      <c r="B11" s="10">
        <v>120</v>
      </c>
      <c r="C11" s="10">
        <v>60</v>
      </c>
      <c r="D11" s="10">
        <v>7</v>
      </c>
      <c r="E11" s="10">
        <v>9</v>
      </c>
      <c r="F11" s="10">
        <v>4.5</v>
      </c>
      <c r="G11" s="10">
        <v>18</v>
      </c>
      <c r="H11" s="10">
        <v>18.2</v>
      </c>
      <c r="I11" s="10">
        <v>14.3</v>
      </c>
      <c r="J11" s="10">
        <v>0.433</v>
      </c>
      <c r="K11" s="10">
        <v>402</v>
      </c>
      <c r="L11" s="10">
        <v>67</v>
      </c>
      <c r="M11" s="10">
        <v>4.7</v>
      </c>
      <c r="N11" s="10">
        <v>106</v>
      </c>
      <c r="O11" s="10">
        <v>18.8</v>
      </c>
      <c r="P11" s="10">
        <v>2.42</v>
      </c>
      <c r="Q11" s="10">
        <v>470</v>
      </c>
      <c r="R11" s="10">
        <v>60.6</v>
      </c>
      <c r="S11" s="10">
        <v>5.08</v>
      </c>
      <c r="T11" s="10">
        <v>37.700000000000003</v>
      </c>
      <c r="U11" s="10">
        <v>12.5</v>
      </c>
      <c r="V11" s="10">
        <v>1.44</v>
      </c>
      <c r="W11" s="10">
        <v>17</v>
      </c>
      <c r="X11" s="10">
        <v>35</v>
      </c>
    </row>
    <row r="12" spans="1:24" x14ac:dyDescent="0.25">
      <c r="A12" s="47">
        <v>140</v>
      </c>
      <c r="B12" s="41">
        <v>140</v>
      </c>
      <c r="C12" s="41">
        <v>65</v>
      </c>
      <c r="D12" s="41">
        <v>8</v>
      </c>
      <c r="E12" s="41">
        <v>10</v>
      </c>
      <c r="F12" s="41">
        <v>5</v>
      </c>
      <c r="G12" s="41">
        <v>20</v>
      </c>
      <c r="H12" s="40">
        <v>22.9</v>
      </c>
      <c r="I12" s="41">
        <v>18</v>
      </c>
      <c r="J12" s="41">
        <v>0.38500000000000001</v>
      </c>
      <c r="K12" s="40">
        <v>676</v>
      </c>
      <c r="L12" s="40">
        <v>96.6</v>
      </c>
      <c r="M12" s="40">
        <v>5.43</v>
      </c>
      <c r="N12" s="41">
        <v>148</v>
      </c>
      <c r="O12" s="41">
        <v>24.3</v>
      </c>
      <c r="P12" s="41">
        <v>2.54</v>
      </c>
      <c r="Q12" s="40">
        <v>768</v>
      </c>
      <c r="R12" s="40">
        <v>88</v>
      </c>
      <c r="S12" s="40">
        <v>5.79</v>
      </c>
      <c r="T12" s="41">
        <v>56.4</v>
      </c>
      <c r="U12" s="41">
        <v>16.600000000000001</v>
      </c>
      <c r="V12" s="41">
        <v>1.57</v>
      </c>
      <c r="W12" s="40">
        <v>17</v>
      </c>
      <c r="X12" s="41">
        <v>35</v>
      </c>
    </row>
    <row r="13" spans="1:24" x14ac:dyDescent="0.25">
      <c r="A13" s="47">
        <v>160</v>
      </c>
      <c r="B13" s="10">
        <v>160</v>
      </c>
      <c r="C13" s="10">
        <v>70</v>
      </c>
      <c r="D13" s="10">
        <v>8.5</v>
      </c>
      <c r="E13" s="10">
        <v>11</v>
      </c>
      <c r="F13" s="10">
        <v>5.5</v>
      </c>
      <c r="G13" s="10">
        <v>22</v>
      </c>
      <c r="H13" s="10">
        <v>27.5</v>
      </c>
      <c r="I13" s="10">
        <v>21.6</v>
      </c>
      <c r="J13" s="10">
        <v>0.35699999999999998</v>
      </c>
      <c r="K13" s="10">
        <v>1060</v>
      </c>
      <c r="L13" s="10">
        <v>132</v>
      </c>
      <c r="M13" s="10">
        <v>6.2</v>
      </c>
      <c r="N13" s="10">
        <v>204</v>
      </c>
      <c r="O13" s="10">
        <v>31</v>
      </c>
      <c r="P13" s="10">
        <v>2.72</v>
      </c>
      <c r="Q13" s="10">
        <v>1180</v>
      </c>
      <c r="R13" s="10">
        <v>121</v>
      </c>
      <c r="S13" s="10">
        <v>6.57</v>
      </c>
      <c r="T13" s="10">
        <v>79.5</v>
      </c>
      <c r="U13" s="10">
        <v>21.4</v>
      </c>
      <c r="V13" s="10">
        <v>1.7</v>
      </c>
      <c r="W13" s="10">
        <v>17</v>
      </c>
      <c r="X13" s="10">
        <v>35</v>
      </c>
    </row>
  </sheetData>
  <mergeCells count="2">
    <mergeCell ref="B1:G2"/>
    <mergeCell ref="K1:V1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35</vt:i4>
      </vt:variant>
    </vt:vector>
  </HeadingPairs>
  <TitlesOfParts>
    <vt:vector size="44" baseType="lpstr">
      <vt:lpstr>جستجو</vt:lpstr>
      <vt:lpstr>ناوداني</vt:lpstr>
      <vt:lpstr>I شكل </vt:lpstr>
      <vt:lpstr>سپري</vt:lpstr>
      <vt:lpstr>نبشي بال نامساوي</vt:lpstr>
      <vt:lpstr>نبشي بال مساوي</vt:lpstr>
      <vt:lpstr>قوطي مربع</vt:lpstr>
      <vt:lpstr>قوطي مستطيل</vt:lpstr>
      <vt:lpstr>z شكل</vt:lpstr>
      <vt:lpstr>all</vt:lpstr>
      <vt:lpstr>i</vt:lpstr>
      <vt:lpstr>INP</vt:lpstr>
      <vt:lpstr>IPB</vt:lpstr>
      <vt:lpstr>IPB_L</vt:lpstr>
      <vt:lpstr>ipb_ll</vt:lpstr>
      <vt:lpstr>IPB_V</vt:lpstr>
      <vt:lpstr>ipe</vt:lpstr>
      <vt:lpstr>ipe_750</vt:lpstr>
      <vt:lpstr>ipe_a</vt:lpstr>
      <vt:lpstr>ipe_o</vt:lpstr>
      <vt:lpstr>ipe_v</vt:lpstr>
      <vt:lpstr>m</vt:lpstr>
      <vt:lpstr>ms</vt:lpstr>
      <vt:lpstr>n</vt:lpstr>
      <vt:lpstr>'نبشي بال نامساوي'!nb</vt:lpstr>
      <vt:lpstr>nb</vt:lpstr>
      <vt:lpstr>nb.1</vt:lpstr>
      <vt:lpstr>s</vt:lpstr>
      <vt:lpstr>t</vt:lpstr>
      <vt:lpstr>u</vt:lpstr>
      <vt:lpstr>UNP</vt:lpstr>
      <vt:lpstr>UPA</vt:lpstr>
      <vt:lpstr>UPE</vt:lpstr>
      <vt:lpstr>z</vt:lpstr>
      <vt:lpstr>z_شكل</vt:lpstr>
      <vt:lpstr>بال_مساوي</vt:lpstr>
      <vt:lpstr>بال_مساوي_غيراستاندارد</vt:lpstr>
      <vt:lpstr>بال_نامساوي</vt:lpstr>
      <vt:lpstr>بال_نامساوي_غيراستاندارد</vt:lpstr>
      <vt:lpstr>توليد.سرد</vt:lpstr>
      <vt:lpstr>توليد.گرم</vt:lpstr>
      <vt:lpstr>توليد_سرد</vt:lpstr>
      <vt:lpstr>توليد_گرم</vt:lpstr>
      <vt:lpstr>شكلi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2014-02-23T16:21:00Z</dcterms:modified>
</cp:coreProperties>
</file>