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O9" i="1"/>
  <c r="DP9"/>
  <c r="DQ9"/>
  <c r="DR9"/>
  <c r="DS9"/>
  <c r="DT9"/>
  <c r="DU9"/>
  <c r="DV9"/>
  <c r="DW9"/>
  <c r="DY9"/>
  <c r="DZ9"/>
  <c r="EA9"/>
  <c r="EB9"/>
  <c r="EC9"/>
  <c r="ED9"/>
  <c r="EE9"/>
  <c r="EF9"/>
  <c r="EG9"/>
  <c r="EH9"/>
  <c r="EI9"/>
  <c r="EK9"/>
  <c r="EL9"/>
  <c r="DO10"/>
  <c r="DP10"/>
  <c r="DQ10"/>
  <c r="DX10" s="1"/>
  <c r="DR10"/>
  <c r="DS10"/>
  <c r="DT10"/>
  <c r="DU10"/>
  <c r="DV10"/>
  <c r="DW10"/>
  <c r="DY10"/>
  <c r="DZ10"/>
  <c r="EJ10" s="1"/>
  <c r="EM10" s="1"/>
  <c r="EN10" s="1"/>
  <c r="EA10"/>
  <c r="EB10"/>
  <c r="EC10"/>
  <c r="ED10"/>
  <c r="EE10"/>
  <c r="EF10"/>
  <c r="EG10"/>
  <c r="EH10"/>
  <c r="EI10"/>
  <c r="EK10"/>
  <c r="EL10"/>
  <c r="DO11"/>
  <c r="DX11" s="1"/>
  <c r="DP11"/>
  <c r="DQ11"/>
  <c r="DR11"/>
  <c r="DS11"/>
  <c r="DT11"/>
  <c r="DU11"/>
  <c r="DV11"/>
  <c r="DW11"/>
  <c r="DY11"/>
  <c r="DZ11"/>
  <c r="EA11"/>
  <c r="EJ11" s="1"/>
  <c r="EM11" s="1"/>
  <c r="EN11" s="1"/>
  <c r="EB11"/>
  <c r="EC11"/>
  <c r="ED11"/>
  <c r="EE11"/>
  <c r="EF11"/>
  <c r="EG11"/>
  <c r="EH11"/>
  <c r="EI11"/>
  <c r="EK11"/>
  <c r="EL11"/>
  <c r="DO12"/>
  <c r="DP12"/>
  <c r="DQ12"/>
  <c r="DX12" s="1"/>
  <c r="DR12"/>
  <c r="DS12"/>
  <c r="DT12"/>
  <c r="DU12"/>
  <c r="DV12"/>
  <c r="DW12"/>
  <c r="DY12"/>
  <c r="DZ12"/>
  <c r="EJ12" s="1"/>
  <c r="EM12" s="1"/>
  <c r="EN12" s="1"/>
  <c r="EA12"/>
  <c r="EB12"/>
  <c r="EC12"/>
  <c r="ED12"/>
  <c r="EE12"/>
  <c r="EF12"/>
  <c r="EG12"/>
  <c r="EH12"/>
  <c r="EI12"/>
  <c r="EK12"/>
  <c r="EL12"/>
  <c r="DO13"/>
  <c r="DX13" s="1"/>
  <c r="DP13"/>
  <c r="DQ13"/>
  <c r="DR13"/>
  <c r="DS13"/>
  <c r="DT13"/>
  <c r="DU13"/>
  <c r="DV13"/>
  <c r="DW13"/>
  <c r="DY13"/>
  <c r="DZ13"/>
  <c r="EA13"/>
  <c r="EJ13" s="1"/>
  <c r="EM13" s="1"/>
  <c r="EN13" s="1"/>
  <c r="EB13"/>
  <c r="EC13"/>
  <c r="ED13"/>
  <c r="EE13"/>
  <c r="EF13"/>
  <c r="EG13"/>
  <c r="EH13"/>
  <c r="EI13"/>
  <c r="EK13"/>
  <c r="EL13"/>
  <c r="DO14"/>
  <c r="DP14"/>
  <c r="DQ14"/>
  <c r="DX14" s="1"/>
  <c r="DR14"/>
  <c r="DS14"/>
  <c r="DT14"/>
  <c r="DU14"/>
  <c r="DV14"/>
  <c r="DW14"/>
  <c r="DY14"/>
  <c r="DZ14"/>
  <c r="EJ14" s="1"/>
  <c r="EM14" s="1"/>
  <c r="EN14" s="1"/>
  <c r="EA14"/>
  <c r="EB14"/>
  <c r="EC14"/>
  <c r="ED14"/>
  <c r="EE14"/>
  <c r="EF14"/>
  <c r="EG14"/>
  <c r="EH14"/>
  <c r="EI14"/>
  <c r="EK14"/>
  <c r="EL14"/>
  <c r="DO15"/>
  <c r="DX15" s="1"/>
  <c r="DP15"/>
  <c r="DQ15"/>
  <c r="DR15"/>
  <c r="DS15"/>
  <c r="DT15"/>
  <c r="DU15"/>
  <c r="DV15"/>
  <c r="DW15"/>
  <c r="DY15"/>
  <c r="DZ15"/>
  <c r="EA15"/>
  <c r="EJ15" s="1"/>
  <c r="EM15" s="1"/>
  <c r="EN15" s="1"/>
  <c r="EB15"/>
  <c r="EC15"/>
  <c r="ED15"/>
  <c r="EE15"/>
  <c r="EF15"/>
  <c r="EG15"/>
  <c r="EH15"/>
  <c r="EI15"/>
  <c r="EK15"/>
  <c r="EL15"/>
  <c r="DO16"/>
  <c r="DP16"/>
  <c r="DQ16"/>
  <c r="DX16" s="1"/>
  <c r="DR16"/>
  <c r="DS16"/>
  <c r="DT16"/>
  <c r="DU16"/>
  <c r="DV16"/>
  <c r="DW16"/>
  <c r="DY16"/>
  <c r="DZ16"/>
  <c r="EJ16" s="1"/>
  <c r="EM16" s="1"/>
  <c r="EN16" s="1"/>
  <c r="EA16"/>
  <c r="EB16"/>
  <c r="EC16"/>
  <c r="ED16"/>
  <c r="EE16"/>
  <c r="EF16"/>
  <c r="EG16"/>
  <c r="EH16"/>
  <c r="EI16"/>
  <c r="EK16"/>
  <c r="EL16"/>
  <c r="DO17"/>
  <c r="DX17" s="1"/>
  <c r="DP17"/>
  <c r="DQ17"/>
  <c r="DR17"/>
  <c r="DS17"/>
  <c r="DT17"/>
  <c r="DU17"/>
  <c r="DV17"/>
  <c r="DW17"/>
  <c r="DY17"/>
  <c r="DZ17"/>
  <c r="EA17"/>
  <c r="EJ17" s="1"/>
  <c r="EM17" s="1"/>
  <c r="EN17" s="1"/>
  <c r="EB17"/>
  <c r="EC17"/>
  <c r="ED17"/>
  <c r="EE17"/>
  <c r="EF17"/>
  <c r="EG17"/>
  <c r="EH17"/>
  <c r="EI17"/>
  <c r="EK17"/>
  <c r="EL17"/>
  <c r="DO18"/>
  <c r="DX18" s="1"/>
  <c r="DP18"/>
  <c r="DQ18"/>
  <c r="DR18"/>
  <c r="DS18"/>
  <c r="DT18"/>
  <c r="DU18"/>
  <c r="DV18"/>
  <c r="DW18"/>
  <c r="DY18"/>
  <c r="DZ18"/>
  <c r="EJ18" s="1"/>
  <c r="EM18" s="1"/>
  <c r="EN18" s="1"/>
  <c r="EA18"/>
  <c r="EB18"/>
  <c r="EC18"/>
  <c r="ED18"/>
  <c r="EE18"/>
  <c r="EF18"/>
  <c r="EG18"/>
  <c r="EH18"/>
  <c r="EI18"/>
  <c r="EK18"/>
  <c r="EL18"/>
  <c r="DO19"/>
  <c r="DX19" s="1"/>
  <c r="DP19"/>
  <c r="DQ19"/>
  <c r="DR19"/>
  <c r="DS19"/>
  <c r="DT19"/>
  <c r="DU19"/>
  <c r="DV19"/>
  <c r="DW19"/>
  <c r="DY19"/>
  <c r="DZ19"/>
  <c r="EA19"/>
  <c r="EJ19" s="1"/>
  <c r="EM19" s="1"/>
  <c r="EN19" s="1"/>
  <c r="EB19"/>
  <c r="EC19"/>
  <c r="ED19"/>
  <c r="EE19"/>
  <c r="EF19"/>
  <c r="EG19"/>
  <c r="EH19"/>
  <c r="EI19"/>
  <c r="EK19"/>
  <c r="EL19"/>
  <c r="DO20"/>
  <c r="DX20" s="1"/>
  <c r="DP20"/>
  <c r="DQ20"/>
  <c r="DR20"/>
  <c r="DS20"/>
  <c r="DT20"/>
  <c r="DU20"/>
  <c r="DV20"/>
  <c r="DW20"/>
  <c r="DY20"/>
  <c r="DZ20"/>
  <c r="EJ20" s="1"/>
  <c r="EM20" s="1"/>
  <c r="EN20" s="1"/>
  <c r="EA20"/>
  <c r="EB20"/>
  <c r="EC20"/>
  <c r="ED20"/>
  <c r="EE20"/>
  <c r="EF20"/>
  <c r="EG20"/>
  <c r="EH20"/>
  <c r="EI20"/>
  <c r="EK20"/>
  <c r="EL20"/>
  <c r="DO21"/>
  <c r="DX21" s="1"/>
  <c r="DP21"/>
  <c r="DQ21"/>
  <c r="DR21"/>
  <c r="DS21"/>
  <c r="DT21"/>
  <c r="DU21"/>
  <c r="DV21"/>
  <c r="DW21"/>
  <c r="DY21"/>
  <c r="DZ21"/>
  <c r="EA21"/>
  <c r="EJ21" s="1"/>
  <c r="EM21" s="1"/>
  <c r="EN21" s="1"/>
  <c r="EB21"/>
  <c r="EC21"/>
  <c r="ED21"/>
  <c r="EE21"/>
  <c r="EF21"/>
  <c r="EG21"/>
  <c r="EH21"/>
  <c r="EI21"/>
  <c r="EK21"/>
  <c r="EL21"/>
  <c r="DO22"/>
  <c r="DX22" s="1"/>
  <c r="DP22"/>
  <c r="DQ22"/>
  <c r="DR22"/>
  <c r="DS22"/>
  <c r="DT22"/>
  <c r="DU22"/>
  <c r="DV22"/>
  <c r="DW22"/>
  <c r="DY22"/>
  <c r="DZ22"/>
  <c r="EJ22" s="1"/>
  <c r="EM22" s="1"/>
  <c r="EN22" s="1"/>
  <c r="EA22"/>
  <c r="EB22"/>
  <c r="EC22"/>
  <c r="ED22"/>
  <c r="EE22"/>
  <c r="EF22"/>
  <c r="EG22"/>
  <c r="EH22"/>
  <c r="EI22"/>
  <c r="EK22"/>
  <c r="EL22"/>
  <c r="DO23"/>
  <c r="DX23" s="1"/>
  <c r="DP23"/>
  <c r="DQ23"/>
  <c r="DR23"/>
  <c r="DS23"/>
  <c r="DT23"/>
  <c r="DU23"/>
  <c r="DV23"/>
  <c r="DW23"/>
  <c r="DY23"/>
  <c r="DZ23"/>
  <c r="EA23"/>
  <c r="EJ23" s="1"/>
  <c r="EM23" s="1"/>
  <c r="EN23" s="1"/>
  <c r="EB23"/>
  <c r="EC23"/>
  <c r="ED23"/>
  <c r="EE23"/>
  <c r="EF23"/>
  <c r="EG23"/>
  <c r="EH23"/>
  <c r="EI23"/>
  <c r="EK23"/>
  <c r="EL23"/>
  <c r="DO24"/>
  <c r="DP24"/>
  <c r="DQ24"/>
  <c r="DR24"/>
  <c r="DS24"/>
  <c r="DT24"/>
  <c r="DU24"/>
  <c r="DV24"/>
  <c r="DW24"/>
  <c r="DY24"/>
  <c r="DZ24"/>
  <c r="EA24"/>
  <c r="EB24"/>
  <c r="EC24"/>
  <c r="ED24"/>
  <c r="EE24"/>
  <c r="EF24"/>
  <c r="EG24"/>
  <c r="EH24"/>
  <c r="EI24"/>
  <c r="EK24"/>
  <c r="EL24"/>
  <c r="DO6"/>
  <c r="DX6" s="1"/>
  <c r="DP6"/>
  <c r="DQ6"/>
  <c r="DR6"/>
  <c r="DS6"/>
  <c r="DT6"/>
  <c r="DU6"/>
  <c r="DV6"/>
  <c r="DW6"/>
  <c r="DY6"/>
  <c r="DZ6"/>
  <c r="EJ6" s="1"/>
  <c r="EM6" s="1"/>
  <c r="EA6"/>
  <c r="EB6"/>
  <c r="EC6"/>
  <c r="ED6"/>
  <c r="EE6"/>
  <c r="EF6"/>
  <c r="EG6"/>
  <c r="EH6"/>
  <c r="EI6"/>
  <c r="EK6"/>
  <c r="EL6"/>
  <c r="DO7"/>
  <c r="DX7" s="1"/>
  <c r="DP7"/>
  <c r="DQ7"/>
  <c r="DR7"/>
  <c r="DS7"/>
  <c r="DT7"/>
  <c r="DU7"/>
  <c r="DV7"/>
  <c r="DW7"/>
  <c r="DY7"/>
  <c r="DZ7"/>
  <c r="EA7"/>
  <c r="EJ7" s="1"/>
  <c r="EM7" s="1"/>
  <c r="EN7" s="1"/>
  <c r="EB7"/>
  <c r="EC7"/>
  <c r="ED7"/>
  <c r="EE7"/>
  <c r="EF7"/>
  <c r="EG7"/>
  <c r="EH7"/>
  <c r="EI7"/>
  <c r="EK7"/>
  <c r="EL7"/>
  <c r="DO8"/>
  <c r="DX8" s="1"/>
  <c r="DP8"/>
  <c r="DQ8"/>
  <c r="DR8"/>
  <c r="DS8"/>
  <c r="DT8"/>
  <c r="DU8"/>
  <c r="DV8"/>
  <c r="DW8"/>
  <c r="DY8"/>
  <c r="DZ8"/>
  <c r="EJ8" s="1"/>
  <c r="EM8" s="1"/>
  <c r="EA8"/>
  <c r="EB8"/>
  <c r="EC8"/>
  <c r="ED8"/>
  <c r="EE8"/>
  <c r="EF8"/>
  <c r="EG8"/>
  <c r="EH8"/>
  <c r="EI8"/>
  <c r="EK8"/>
  <c r="EL8"/>
  <c r="DX24" l="1"/>
  <c r="EJ24"/>
  <c r="EM24" s="1"/>
  <c r="DX9"/>
  <c r="EJ9"/>
  <c r="EM9" s="1"/>
  <c r="EN8"/>
  <c r="EN6"/>
  <c r="EN24" l="1"/>
  <c r="EN9"/>
  <c r="EL5" l="1"/>
  <c r="EK5"/>
  <c r="EI5"/>
  <c r="EH5"/>
  <c r="EG5"/>
  <c r="EF5"/>
  <c r="EE5"/>
  <c r="ED5"/>
  <c r="EC5"/>
  <c r="EB5"/>
  <c r="EA5"/>
  <c r="DZ5"/>
  <c r="DY5"/>
  <c r="DW5"/>
  <c r="DV5"/>
  <c r="DU5"/>
  <c r="DT5"/>
  <c r="DS5"/>
  <c r="DR5"/>
  <c r="DQ5"/>
  <c r="DP5"/>
  <c r="DO5"/>
  <c r="DX5" l="1"/>
  <c r="EJ5"/>
  <c r="EM5" s="1"/>
  <c r="EN5" l="1"/>
</calcChain>
</file>

<file path=xl/comments1.xml><?xml version="1.0" encoding="utf-8"?>
<comments xmlns="http://schemas.openxmlformats.org/spreadsheetml/2006/main">
  <authors>
    <author>fahimeh</author>
    <author>a.godarzi</author>
    <author>Khamseh</author>
    <author>khamseh</author>
  </authors>
  <commentList>
    <comment ref="N1" authorId="0">
      <text>
        <r>
          <rPr>
            <sz val="9"/>
            <color indexed="81"/>
            <rFont val="Tahoma"/>
            <family val="2"/>
          </rPr>
          <t>در ستون مربوطه عدد 1 را وارد نمایید.
در خصوص کتابدار/ مسئول، ارسال حکم مسئولیت نیز الزامی است.</t>
        </r>
      </text>
    </comment>
    <comment ref="Y1" authorId="0">
      <text>
        <r>
          <rPr>
            <sz val="9"/>
            <color indexed="81"/>
            <rFont val="Tahoma"/>
            <family val="2"/>
          </rPr>
          <t xml:space="preserve">در هر ستون تعداد لوح تقدیر دریافتی ذکر شود
</t>
        </r>
      </text>
    </comment>
    <comment ref="AH1" authorId="0">
      <text>
        <r>
          <rPr>
            <sz val="9"/>
            <color indexed="81"/>
            <rFont val="Tahoma"/>
            <family val="2"/>
          </rPr>
          <t xml:space="preserve">صرفا تدريس دروس تخصصی، اصلی و پایه رشته کتابداری و اطلاع رسانی قيد گردد.
لازم بذكر است ارائه گواهي تدريس از مركز آموزشي مربوطه الزامي است
</t>
        </r>
      </text>
    </comment>
    <comment ref="AV1" authorId="1">
      <text>
        <r>
          <rPr>
            <sz val="8"/>
            <color indexed="81"/>
            <rFont val="Tahoma"/>
            <family val="2"/>
          </rPr>
          <t>در صورت وجود در ستون مربوطه، تعداد آثار درج گردد
 (صرفا گواهي هايي كه به تائید مدیر کل استان رسيده است)</t>
        </r>
      </text>
    </comment>
    <comment ref="AZ1" authorId="1">
      <text>
        <r>
          <rPr>
            <sz val="8"/>
            <color indexed="81"/>
            <rFont val="Tahoma"/>
            <family val="2"/>
          </rPr>
          <t>در صورت وجود در ستون مربوطه، تعداد مقام های کسب شده، درج گردد
صرفا با ارائه گواهی معتبر</t>
        </r>
      </text>
    </comment>
    <comment ref="E2" authorId="0">
      <text>
        <r>
          <rPr>
            <sz val="9"/>
            <color indexed="81"/>
            <rFont val="Tahoma"/>
            <family val="2"/>
          </rPr>
          <t xml:space="preserve">کد کتابخانه بر اساس اطلاعات فهرست کتابخانه های نهادی درج گردد
</t>
        </r>
      </text>
    </comment>
    <comment ref="O2" authorId="0">
      <text>
        <r>
          <rPr>
            <sz val="9"/>
            <color indexed="81"/>
            <rFont val="Tahoma"/>
            <family val="2"/>
          </rPr>
          <t xml:space="preserve">کارکنان شاغل در کتابخانه هایی که تنها توسط یک نفر اداره می شوند يعني يك نفر هم مسئول است و هم كتابدار
</t>
        </r>
      </text>
    </comment>
    <comment ref="R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ديپلم=1 
فوق ديپلم=2 
ليسانس=3
فوق ليسانس=4
دكتري=5</t>
        </r>
      </text>
    </comment>
    <comment ref="S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كتابداري=1
غيركتابداري=2</t>
        </r>
      </text>
    </comment>
    <comment ref="T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ابتدا عدد سال و سپس عدد ماه بعد از مميز ثبت شود
 مثلا 4 سال و 3 ماه بصورت 4.3 ثبت شود</t>
        </r>
      </text>
    </comment>
    <comment ref="U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تعداد ماههاي حضور در جبهه وارد گردد
مثلا بجاي 2 سال و 5 ماه درج شود: 29</t>
        </r>
      </text>
    </comment>
    <comment ref="V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درصد جانبازي بصوت عددي از 0 تا 100 درج شود
مثلا بجاي 50% درج شود: 50</t>
        </r>
      </text>
    </comment>
    <comment ref="W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داشتن شرایط عدد 1 وارد شود</t>
        </r>
      </text>
    </comment>
    <comment ref="X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داشتن شرایط عدد 1 وارد شود</t>
        </r>
      </text>
    </comment>
    <comment ref="AH2" authorId="2">
      <text>
        <r>
          <rPr>
            <b/>
            <sz val="8"/>
            <color indexed="81"/>
            <rFont val="Tahoma"/>
            <family val="2"/>
          </rPr>
          <t>در صورت وجود در ستون مربوطه عدد 1 درج گردد</t>
        </r>
      </text>
    </comment>
    <comment ref="AI2" authorId="2">
      <text>
        <r>
          <rPr>
            <b/>
            <sz val="8"/>
            <color indexed="81"/>
            <rFont val="Tahoma"/>
            <family val="2"/>
          </rPr>
          <t>در صورت وجود در ستون مربوطه عدد 1 درج گردد</t>
        </r>
      </text>
    </comment>
    <comment ref="AJ2" authorId="2">
      <text>
        <r>
          <rPr>
            <b/>
            <sz val="8"/>
            <color indexed="81"/>
            <rFont val="Tahoma"/>
            <family val="2"/>
          </rPr>
          <t>در صورت وجود در ستون مربوطه عدد 1 درج گردد</t>
        </r>
      </text>
    </comment>
    <comment ref="AK2" authorId="2">
      <text>
        <r>
          <rPr>
            <b/>
            <sz val="8"/>
            <color indexed="81"/>
            <rFont val="Tahoma"/>
            <family val="2"/>
          </rPr>
          <t>در صورت وجود در ستون مربوطه عدد 1 درج گردد</t>
        </r>
      </text>
    </comment>
    <comment ref="AL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اين ستون، </t>
        </r>
        <r>
          <rPr>
            <u/>
            <sz val="8"/>
            <color indexed="81"/>
            <rFont val="Tahoma"/>
            <family val="2"/>
          </rPr>
          <t>تعداد ساعات آموزش</t>
        </r>
        <r>
          <rPr>
            <sz val="8"/>
            <color indexed="81"/>
            <rFont val="Tahoma"/>
            <family val="2"/>
          </rPr>
          <t xml:space="preserve"> ذکر شود
توجه: منظور از آموزش ضمن خدمت، عبارتست از آموزش هایی که توسط اداره کل استان یا ستاد نهاد برنامه ریزی و به انجام رسیده است.</t>
        </r>
      </text>
    </comment>
    <comment ref="AM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اين ستون، تعداد ساعات آموزش ذکر شود</t>
        </r>
      </text>
    </comment>
    <comment ref="AT2" authorId="3">
      <text>
        <r>
          <rPr>
            <b/>
            <sz val="9"/>
            <color indexed="81"/>
            <rFont val="Tahoma"/>
            <charset val="178"/>
          </rPr>
          <t>khamseh:</t>
        </r>
        <r>
          <rPr>
            <sz val="9"/>
            <color indexed="81"/>
            <rFont val="Tahoma"/>
            <charset val="178"/>
          </rPr>
          <t xml:space="preserve">
با ارائه مقاله و پذیرش آن</t>
        </r>
      </text>
    </comment>
    <comment ref="AU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با ارائه مقاله و پذیرش آن</t>
        </r>
      </text>
    </comment>
    <comment ref="AV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تعداد</t>
        </r>
      </text>
    </comment>
    <comment ref="AW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تعداد</t>
        </r>
      </text>
    </comment>
    <comment ref="AX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تعداد</t>
        </r>
      </text>
    </comment>
    <comment ref="AY2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تعداد</t>
        </r>
      </text>
    </comment>
    <comment ref="AZ2" authorId="2">
      <text>
        <r>
          <rPr>
            <b/>
            <sz val="8"/>
            <color indexed="81"/>
            <rFont val="Tahoma"/>
            <family val="2"/>
          </rPr>
          <t>تعداد</t>
        </r>
      </text>
    </comment>
    <comment ref="BL2" authorId="0">
      <text>
        <r>
          <rPr>
            <sz val="9"/>
            <color indexed="81"/>
            <rFont val="Tahoma"/>
            <family val="2"/>
          </rPr>
          <t>در ستون مربوطه در صورت وجود، عدد 1 وارد شود. 
نمونه اي از اين فعاليت ها نيز در پرونده ارسالي، موجود باشد (در مورد وبلاگ يا سايت، صرفاً آدرس آنها ارسال گردد)</t>
        </r>
      </text>
    </comment>
    <comment ref="BY3" authorId="2">
      <text>
        <r>
          <rPr>
            <b/>
            <sz val="8"/>
            <color indexed="81"/>
            <rFont val="Tahoma"/>
            <family val="2"/>
          </rPr>
          <t>بر اساس تصاوير ارسالي
بلي=1
تاحدودي=2
خير=3</t>
        </r>
      </text>
    </comment>
    <comment ref="CN3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بلي=1
تاحدودي=2
خير=3</t>
        </r>
      </text>
    </comment>
    <comment ref="DH3" authorId="3">
      <text>
        <r>
          <rPr>
            <b/>
            <sz val="9"/>
            <color indexed="81"/>
            <rFont val="Tahoma"/>
            <family val="2"/>
          </rPr>
          <t>khamseh:</t>
        </r>
        <r>
          <rPr>
            <sz val="9"/>
            <color indexed="81"/>
            <rFont val="Tahoma"/>
            <family val="2"/>
          </rPr>
          <t xml:space="preserve">
تعداد عناوين دوره هاي برگزار شده وارد شود</t>
        </r>
      </text>
    </comment>
    <comment ref="DI3" authorId="3">
      <text>
        <r>
          <rPr>
            <b/>
            <sz val="9"/>
            <color indexed="81"/>
            <rFont val="Tahoma"/>
            <family val="2"/>
          </rPr>
          <t>khamseh:</t>
        </r>
        <r>
          <rPr>
            <sz val="9"/>
            <color indexed="81"/>
            <rFont val="Tahoma"/>
            <family val="2"/>
          </rPr>
          <t xml:space="preserve">
در صورت وجود، عدد 1 را وارد كنيد</t>
        </r>
      </text>
    </comment>
    <comment ref="DJ3" authorId="3">
      <text>
        <r>
          <rPr>
            <b/>
            <sz val="9"/>
            <color indexed="81"/>
            <rFont val="Tahoma"/>
            <family val="2"/>
          </rPr>
          <t>khamseh:</t>
        </r>
        <r>
          <rPr>
            <sz val="9"/>
            <color indexed="81"/>
            <rFont val="Tahoma"/>
            <family val="2"/>
          </rPr>
          <t xml:space="preserve">
تعداد مراكز فرهنگي مرتبط وارد شود</t>
        </r>
      </text>
    </comment>
    <comment ref="DK3" authorId="3">
      <text>
        <r>
          <rPr>
            <b/>
            <sz val="9"/>
            <color indexed="81"/>
            <rFont val="Tahoma"/>
            <family val="2"/>
          </rPr>
          <t>khamseh:</t>
        </r>
        <r>
          <rPr>
            <sz val="9"/>
            <color indexed="81"/>
            <rFont val="Tahoma"/>
            <family val="2"/>
          </rPr>
          <t xml:space="preserve">
در صورت وجود، عدد 1 را وارد كنيد</t>
        </r>
      </text>
    </comment>
    <comment ref="DL3" authorId="0">
      <text>
        <r>
          <rPr>
            <sz val="9"/>
            <color indexed="81"/>
            <rFont val="Tahoma"/>
            <family val="2"/>
          </rPr>
          <t>بلي 1
تاحدودي 2
خير 3</t>
        </r>
      </text>
    </comment>
    <comment ref="H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نمره استاندارد كتابدار به عدد وارد شود مثلا 75.66</t>
        </r>
      </text>
    </comment>
    <comment ref="I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عدد رتبه وارد شود مثلا 1 يا 2 يا 3 ....</t>
        </r>
      </text>
    </comment>
    <comment ref="J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نمره استاندارد مدير به عدد وارد شود مثلا 75.66</t>
        </r>
      </text>
    </comment>
    <comment ref="K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عدد رتبه وارد شود مثلا 1 يا 2 يا 3 ....</t>
        </r>
      </text>
    </comment>
    <comment ref="L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نمره استاندارد كتابخانه به عدد وارد شود مثلا 75.66</t>
        </r>
      </text>
    </comment>
    <comment ref="M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عدد رتبه وارد شود مثلا 1 يا 2 يا 3 ....</t>
        </r>
      </text>
    </comment>
    <comment ref="BR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BS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BT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BU4" authorId="0">
      <text>
        <r>
          <rPr>
            <sz val="9"/>
            <color indexed="81"/>
            <rFont val="Tahoma"/>
            <family val="2"/>
          </rPr>
          <t>باز=1
غيرقابل بازشدن - مشكل معماري=2
غيرقابل بازشدن-مشكل امنيتي=3
بسته=4</t>
        </r>
      </text>
    </comment>
    <comment ref="BV4" authorId="2">
      <text>
        <r>
          <rPr>
            <b/>
            <sz val="8"/>
            <color indexed="81"/>
            <rFont val="Tahoma"/>
            <family val="2"/>
          </rPr>
          <t>بلي=1
تاحدودي=2
خير=3</t>
        </r>
      </text>
    </comment>
    <comment ref="BW4" authorId="2">
      <text>
        <r>
          <rPr>
            <b/>
            <sz val="8"/>
            <color indexed="81"/>
            <rFont val="Tahoma"/>
            <family val="2"/>
          </rPr>
          <t>بلي=1
تاحدودي=2
خير=3</t>
        </r>
      </text>
    </comment>
    <comment ref="BX4" authorId="2">
      <text>
        <r>
          <rPr>
            <b/>
            <sz val="8"/>
            <color indexed="81"/>
            <rFont val="Tahoma"/>
            <family val="2"/>
          </rPr>
          <t>بلي=1
تاحدودي=2
خير=3</t>
        </r>
      </text>
    </comment>
    <comment ref="BY4" authorId="1">
      <text>
        <r>
          <rPr>
            <b/>
            <sz val="8"/>
            <color indexed="81"/>
            <rFont val="Tahoma"/>
            <family val="2"/>
          </rPr>
          <t>مستقل 1
کنارمجموعه: قابل استفاده برای عموم 2
کنار مجموعه: پشت سر کتابدار 3
ندارد 4</t>
        </r>
      </text>
    </comment>
    <comment ref="BZ4" authorId="2">
      <text>
        <r>
          <rPr>
            <b/>
            <sz val="8"/>
            <color indexed="81"/>
            <rFont val="Tahoma"/>
            <family val="2"/>
          </rPr>
          <t>بلي=1
تاحدودي=2
خير=3</t>
        </r>
      </text>
    </comment>
    <comment ref="CA4" authorId="2">
      <text>
        <r>
          <rPr>
            <b/>
            <sz val="8"/>
            <color indexed="81"/>
            <rFont val="Tahoma"/>
            <family val="2"/>
          </rPr>
          <t>بلي=1
تاحدودي=2
خير=3</t>
        </r>
      </text>
    </comment>
    <comment ref="CB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مستقل 1
كنارمجموعه ويژه 2
كنارمجموعه و داخل مخزن 3
كنارمجموعه و با قفسه کودک 4
كنارمجموعه و با قفسه بزرگسال 5
كنار مجموعه و چند طبقه از قفسه 6
ندارد 7</t>
        </r>
      </text>
    </comment>
    <comment ref="CC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بلي=1
تاحدودي=2
خير=3</t>
        </r>
      </text>
    </comment>
    <comment ref="CD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بلي=1
تاحدودي=2
خير=3</t>
        </r>
      </text>
    </comment>
    <comment ref="CE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بلي=1
تاحدودي=2
خير=3</t>
        </r>
      </text>
    </comment>
    <comment ref="CF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CG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CH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CI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CJ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CK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CL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CM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CO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بلي 1
خير 2</t>
        </r>
      </text>
    </comment>
    <comment ref="CP4" authorId="2">
      <text>
        <r>
          <rPr>
            <b/>
            <sz val="8"/>
            <color indexed="81"/>
            <rFont val="Tahoma"/>
            <family val="2"/>
          </rPr>
          <t>Khamseh:
بلي 1
خير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Q4" authorId="2">
      <text>
        <r>
          <rPr>
            <b/>
            <sz val="8"/>
            <color indexed="81"/>
            <rFont val="Tahoma"/>
            <family val="2"/>
          </rPr>
          <t>Khamseh:
بلي 1
خير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S4" authorId="3">
      <text>
        <r>
          <rPr>
            <b/>
            <sz val="9"/>
            <color indexed="81"/>
            <rFont val="Tahoma"/>
            <family val="2"/>
          </rPr>
          <t>khamseh:</t>
        </r>
        <r>
          <rPr>
            <sz val="9"/>
            <color indexed="81"/>
            <rFont val="Tahoma"/>
            <family val="2"/>
          </rPr>
          <t xml:space="preserve">
بر اساس تصاوير ارسالي
بلي=1
تاحدودي=2
خير=3</t>
        </r>
      </text>
    </comment>
    <comment ref="CT4" authorId="3">
      <text>
        <r>
          <rPr>
            <b/>
            <sz val="9"/>
            <color indexed="81"/>
            <rFont val="Tahoma"/>
            <family val="2"/>
          </rPr>
          <t>khamseh:</t>
        </r>
        <r>
          <rPr>
            <sz val="9"/>
            <color indexed="81"/>
            <rFont val="Tahoma"/>
            <family val="2"/>
          </rPr>
          <t xml:space="preserve">
بر اساس تصاوير ارسالي
بلي=1
تاحدودي=2
خير=3</t>
        </r>
      </text>
    </comment>
    <comment ref="CU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بلي 1
خير 2</t>
        </r>
      </text>
    </comment>
    <comment ref="CV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بلي 1
خير 2</t>
        </r>
      </text>
    </comment>
    <comment ref="CW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CX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CY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CZ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DA4" authorId="2">
      <text>
        <r>
          <rPr>
            <b/>
            <sz val="8"/>
            <color indexed="81"/>
            <rFont val="Tahoma"/>
            <family val="2"/>
          </rPr>
          <t>Khamseh:</t>
        </r>
        <r>
          <rPr>
            <sz val="8"/>
            <color indexed="81"/>
            <rFont val="Tahoma"/>
            <family val="2"/>
          </rPr>
          <t xml:space="preserve">
در صورت وجود عدد 1 درج گردد</t>
        </r>
      </text>
    </comment>
    <comment ref="DD4" authorId="3">
      <text>
        <r>
          <rPr>
            <b/>
            <sz val="9"/>
            <color indexed="81"/>
            <rFont val="Tahoma"/>
            <family val="2"/>
          </rPr>
          <t>khamseh:</t>
        </r>
        <r>
          <rPr>
            <sz val="9"/>
            <color indexed="81"/>
            <rFont val="Tahoma"/>
            <family val="2"/>
          </rPr>
          <t xml:space="preserve">
هفتگي 1
ماهانه 2
فصلي 3
سالانه 4
موردي 5</t>
        </r>
      </text>
    </comment>
    <comment ref="DE4" authorId="3">
      <text>
        <r>
          <rPr>
            <b/>
            <sz val="9"/>
            <color indexed="81"/>
            <rFont val="Tahoma"/>
            <family val="2"/>
          </rPr>
          <t>khamseh:</t>
        </r>
        <r>
          <rPr>
            <sz val="9"/>
            <color indexed="81"/>
            <rFont val="Tahoma"/>
            <family val="2"/>
          </rPr>
          <t xml:space="preserve">
ماهانه 1
فصلي 2
سالانه 3
موردي 4</t>
        </r>
      </text>
    </comment>
    <comment ref="DF4" authorId="3">
      <text>
        <r>
          <rPr>
            <b/>
            <sz val="9"/>
            <color indexed="81"/>
            <rFont val="Tahoma"/>
            <family val="2"/>
          </rPr>
          <t>khamseh:</t>
        </r>
        <r>
          <rPr>
            <sz val="9"/>
            <color indexed="81"/>
            <rFont val="Tahoma"/>
            <family val="2"/>
          </rPr>
          <t xml:space="preserve">
در صورت وجود، عدد 1 را وارد كنيد</t>
        </r>
      </text>
    </comment>
    <comment ref="DG4" authorId="3">
      <text>
        <r>
          <rPr>
            <b/>
            <sz val="9"/>
            <color indexed="81"/>
            <rFont val="Tahoma"/>
            <family val="2"/>
          </rPr>
          <t>khamseh:</t>
        </r>
        <r>
          <rPr>
            <sz val="9"/>
            <color indexed="81"/>
            <rFont val="Tahoma"/>
            <family val="2"/>
          </rPr>
          <t xml:space="preserve">
در صورت وجود، عدد 1 را وارد كنيد</t>
        </r>
      </text>
    </comment>
  </commentList>
</comments>
</file>

<file path=xl/sharedStrings.xml><?xml version="1.0" encoding="utf-8"?>
<sst xmlns="http://schemas.openxmlformats.org/spreadsheetml/2006/main" count="205" uniqueCount="182">
  <si>
    <t>0-اطلاعات کلی</t>
  </si>
  <si>
    <t>1-سمت</t>
  </si>
  <si>
    <t>2-تحصيلات</t>
  </si>
  <si>
    <t>3-سنوات خدمت</t>
  </si>
  <si>
    <t>4-ايثارگري، جانبازي و آزادگي</t>
  </si>
  <si>
    <t>5-تشويقات (از سال 84 به بعد)</t>
  </si>
  <si>
    <t>6-تدريس</t>
  </si>
  <si>
    <t>7-دوره هاي آموزشي طي شده</t>
  </si>
  <si>
    <t>8-سوابق پژوهشي</t>
  </si>
  <si>
    <t>9-ارائه آثار هنري با گواهي معتبر</t>
  </si>
  <si>
    <t>10-كسب مقام در مسابقات، جشنواره ها و آزمون هاي علمي</t>
  </si>
  <si>
    <t>11-تلاشهاي شغلي</t>
  </si>
  <si>
    <t>12-دلايل كلي انتخاب</t>
  </si>
  <si>
    <t>امتيازات</t>
  </si>
  <si>
    <t>رديف</t>
  </si>
  <si>
    <t>استان</t>
  </si>
  <si>
    <t>شهرستان</t>
  </si>
  <si>
    <t>نام كتابخانه</t>
  </si>
  <si>
    <t xml:space="preserve">کد کتابخانه </t>
  </si>
  <si>
    <t>درجه کتابخانه</t>
  </si>
  <si>
    <t>نمرات كسب شده در بازديدهاي
دوره اي ستاد نهاد/استان</t>
  </si>
  <si>
    <t>کتابدار</t>
  </si>
  <si>
    <t>کتابدار مسئول</t>
  </si>
  <si>
    <t>مسئول</t>
  </si>
  <si>
    <t>سایر</t>
  </si>
  <si>
    <t>مدرك تحصيلي (مقطع)</t>
  </si>
  <si>
    <t>رشته تحصيلي</t>
  </si>
  <si>
    <r>
      <t xml:space="preserve">سابقه کار </t>
    </r>
    <r>
      <rPr>
        <b/>
        <u/>
        <sz val="10"/>
        <rFont val="B Zar"/>
        <charset val="178"/>
      </rPr>
      <t>در كتابخانه هاي عمومي</t>
    </r>
  </si>
  <si>
    <t>حضور در جبهه: به ماه (از 1 تا ...)</t>
  </si>
  <si>
    <t>درجه جانبازي (از 0 تا 100)</t>
  </si>
  <si>
    <t>آزادگان</t>
  </si>
  <si>
    <t xml:space="preserve"> خانواده شهدا و مفقودين</t>
  </si>
  <si>
    <t>از مقام معظم رهبري 25</t>
  </si>
  <si>
    <t>از رياست جمهوري 15</t>
  </si>
  <si>
    <t>از وزير 10</t>
  </si>
  <si>
    <t>از دبير كل 8</t>
  </si>
  <si>
    <t>از استاندار 5</t>
  </si>
  <si>
    <t>از فرماندار 4</t>
  </si>
  <si>
    <t>از مديركل استان 4</t>
  </si>
  <si>
    <t>از بخشدار 3</t>
  </si>
  <si>
    <t>از رئيس اداره شهرستان2</t>
  </si>
  <si>
    <t>دوره هاي ضمن خدمت
 كتابداري 5</t>
  </si>
  <si>
    <t>مقطع كارداني
 كتابداري 10</t>
  </si>
  <si>
    <t>مقطع كارشناسي كتابداري 15</t>
  </si>
  <si>
    <t>مقطع كارشناسي ارشد كتابداري 20</t>
  </si>
  <si>
    <t>دوره هاي آموزش ضمن خدمت</t>
  </si>
  <si>
    <r>
      <t xml:space="preserve">آموزش مرتبط با حوزه شغلي </t>
    </r>
    <r>
      <rPr>
        <b/>
        <sz val="9"/>
        <rFont val="B Zar"/>
        <charset val="178"/>
      </rPr>
      <t>(کتاب، کتابخانه و کتابداري)</t>
    </r>
  </si>
  <si>
    <t>تعداد كتب تاليفي</t>
  </si>
  <si>
    <r>
      <t xml:space="preserve">تعداد مقاله هاي تاليف شده </t>
    </r>
    <r>
      <rPr>
        <b/>
        <sz val="8"/>
        <rFont val="B Titr"/>
        <charset val="178"/>
      </rPr>
      <t>(چاب در مجلات علمی معتبر)</t>
    </r>
  </si>
  <si>
    <t>تعداد كتب ترجمه اي</t>
  </si>
  <si>
    <t>تعداد مقالات ترجمه اي  (چاب در مجلات علمی معتبر)</t>
  </si>
  <si>
    <t>طرح ها و پيشنهادهاي ارائه شده اي كه به تصويب رسيده
(توضیح دهيد)</t>
  </si>
  <si>
    <t>امتياز طرحها و پيشنهادها حداكثر 20 امتياز</t>
  </si>
  <si>
    <t>شرکت در
 کنفرانس ها و سمینار ها
(توضيح دهيد)</t>
  </si>
  <si>
    <t>تعداد شركت در کنفرانس ها و سمينارهای معتبر علمی</t>
  </si>
  <si>
    <t>بين المللي
 10 امتياز</t>
  </si>
  <si>
    <t>كشوري 8 امتياز</t>
  </si>
  <si>
    <t>استاني 6 امتياز</t>
  </si>
  <si>
    <t>شهرستاني 4 امتياز</t>
  </si>
  <si>
    <t>اول بين المللي 30 امتياز</t>
  </si>
  <si>
    <t xml:space="preserve">دوم بين المللي 25 امتياز  </t>
  </si>
  <si>
    <t xml:space="preserve">سوم بين المللي 20 امتياز  </t>
  </si>
  <si>
    <t xml:space="preserve">اول كشوري 20 امتياز  </t>
  </si>
  <si>
    <t xml:space="preserve">دوم كشوري 15 امتياز  </t>
  </si>
  <si>
    <t xml:space="preserve">سوم كشوري 10 امتياز  </t>
  </si>
  <si>
    <t xml:space="preserve">اول استاني 10 امتياز  </t>
  </si>
  <si>
    <t xml:space="preserve">دوم استاني 8 امتياز  </t>
  </si>
  <si>
    <t xml:space="preserve">سوم استان 6 امتياز  </t>
  </si>
  <si>
    <t xml:space="preserve">اول شهرستاني 5 امتياز  </t>
  </si>
  <si>
    <t xml:space="preserve">دوم شهرستاني 4 امتياز  </t>
  </si>
  <si>
    <t xml:space="preserve">سوم شهرستاني 3 امتياز  </t>
  </si>
  <si>
    <t>11.1-اطلاع رساني فعاليت هاي كتابخانه</t>
  </si>
  <si>
    <t>11.4-زيباسازي و شاداب سازي</t>
  </si>
  <si>
    <t>دلايل كلي انتخاب نامبرده
با توجه به مندرجات صورتجلسه
(توضيح دهيد)</t>
  </si>
  <si>
    <t>تحصيلات</t>
  </si>
  <si>
    <t>سنوات خدمت</t>
  </si>
  <si>
    <t>ايثارگري</t>
  </si>
  <si>
    <t>تشويقات</t>
  </si>
  <si>
    <t>تدريس</t>
  </si>
  <si>
    <t>دوره هاي آموزشي</t>
  </si>
  <si>
    <t>سوابق پژوهشي</t>
  </si>
  <si>
    <t>هنري</t>
  </si>
  <si>
    <t>كسب مقام</t>
  </si>
  <si>
    <t>مجموع امتيازات 10 بخش قبلي - حداكثر 247</t>
  </si>
  <si>
    <t>اطلاع رساني</t>
  </si>
  <si>
    <t>تلاش هاي شغلي</t>
  </si>
  <si>
    <t>فعاليتهاي جنبي</t>
  </si>
  <si>
    <t>زيباسازي</t>
  </si>
  <si>
    <t>از رئيس اداره شهرستان</t>
  </si>
  <si>
    <t>پوستر</t>
  </si>
  <si>
    <t>بروشور</t>
  </si>
  <si>
    <t>سایت</t>
  </si>
  <si>
    <t>وبلاگ</t>
  </si>
  <si>
    <t>ارتباط با رسانه هاي محلي</t>
  </si>
  <si>
    <t>سایر روش هاي اطلاع رساني</t>
  </si>
  <si>
    <t xml:space="preserve">راهنما و شناسه </t>
  </si>
  <si>
    <t>بخش مخزن</t>
  </si>
  <si>
    <t>بخش مرجع</t>
  </si>
  <si>
    <t>بخش کودک</t>
  </si>
  <si>
    <r>
      <t xml:space="preserve">بخش نوجوانان </t>
    </r>
    <r>
      <rPr>
        <b/>
        <sz val="10"/>
        <rFont val="B Zar"/>
        <charset val="178"/>
      </rPr>
      <t xml:space="preserve">(وضعيت سازماندهي: </t>
    </r>
    <r>
      <rPr>
        <b/>
        <sz val="8"/>
        <rFont val="B Zar"/>
        <charset val="178"/>
      </rPr>
      <t>برچسب رنگی/حرف ج)</t>
    </r>
  </si>
  <si>
    <r>
      <t>بخش نشریات</t>
    </r>
    <r>
      <rPr>
        <b/>
        <sz val="8"/>
        <rFont val="B Zar"/>
        <charset val="178"/>
      </rPr>
      <t>(سازماندهي)</t>
    </r>
  </si>
  <si>
    <t>کتب کمک درسی</t>
  </si>
  <si>
    <t>دیداری- شنیداری</t>
  </si>
  <si>
    <t>بخش هاي ويژه</t>
  </si>
  <si>
    <t>خلاقیت ها</t>
  </si>
  <si>
    <t>فعالیت های ترویج کتاب</t>
  </si>
  <si>
    <t>برگزاری کلاس های آموزشی</t>
  </si>
  <si>
    <t>برگزاری نمایشگاه کتاب</t>
  </si>
  <si>
    <t>ارتباط با مراکز فرهنگی</t>
  </si>
  <si>
    <t>سایر فعالیت های فرهنگی</t>
  </si>
  <si>
    <t>اقدامات در جهت زيبا سازي 
و شاداب سازي فضاي كتابخانه
(توضيح دهيد)</t>
  </si>
  <si>
    <t>امتياز زيباسازي و شاداب سازي حداكثر 10 امتياز</t>
  </si>
  <si>
    <t>امتياز حداكثر 22</t>
  </si>
  <si>
    <t>امتياز حداكثر 15</t>
  </si>
  <si>
    <t>امتياز حداكثر 45</t>
  </si>
  <si>
    <t>امتياز حداكثر 25</t>
  </si>
  <si>
    <t>امتياز حداکثر 20</t>
  </si>
  <si>
    <t>امتياز حداكثر 50</t>
  </si>
  <si>
    <t>امتياز حداکثر 30</t>
  </si>
  <si>
    <t>امتياز حداکثر 10</t>
  </si>
  <si>
    <t>امتياز حداكثر 30</t>
  </si>
  <si>
    <t>بخش نوجوانان</t>
  </si>
  <si>
    <t>بخش نشريات</t>
  </si>
  <si>
    <t>كمك درسي</t>
  </si>
  <si>
    <t>ديداري شنيداري</t>
  </si>
  <si>
    <t>مجموع امتيازات - حداكثر 160</t>
  </si>
  <si>
    <t>امتياز حداكثر  50</t>
  </si>
  <si>
    <t>امتياز حداكثر 10</t>
  </si>
  <si>
    <t>نمره كتابدار</t>
  </si>
  <si>
    <t>رتبه كتابدار</t>
  </si>
  <si>
    <t>نمره مديريت</t>
  </si>
  <si>
    <t>رتبه مديريت</t>
  </si>
  <si>
    <t>نمره كتابخانه</t>
  </si>
  <si>
    <t>رتبه كتابخانه</t>
  </si>
  <si>
    <r>
      <t xml:space="preserve">راهنمای نرم افزار </t>
    </r>
    <r>
      <rPr>
        <b/>
        <i/>
        <sz val="10"/>
        <rFont val="B Zar"/>
        <charset val="178"/>
      </rPr>
      <t>مدیریت</t>
    </r>
    <r>
      <rPr>
        <b/>
        <sz val="10"/>
        <rFont val="B Zar"/>
        <charset val="178"/>
      </rPr>
      <t xml:space="preserve"> کتابخانه</t>
    </r>
  </si>
  <si>
    <t>شناسه مناسب براي قفسه ها</t>
  </si>
  <si>
    <t>راهنماي بخشهاي مختلف كتابخانه</t>
  </si>
  <si>
    <t xml:space="preserve">سیستم اداره مخزن کتابخانه </t>
  </si>
  <si>
    <r>
      <t xml:space="preserve">آماده سازي منابع </t>
    </r>
    <r>
      <rPr>
        <b/>
        <sz val="9"/>
        <rFont val="B Zar"/>
        <charset val="178"/>
      </rPr>
      <t>(نصب برچسب بصورت منظم و یکدست)</t>
    </r>
  </si>
  <si>
    <r>
      <t>آماده سازي منابع (</t>
    </r>
    <r>
      <rPr>
        <b/>
        <sz val="9"/>
        <rFont val="B Zar"/>
        <charset val="178"/>
      </rPr>
      <t>نصب لیبل بارکد)</t>
    </r>
  </si>
  <si>
    <r>
      <t xml:space="preserve">آماده سازي منابع </t>
    </r>
    <r>
      <rPr>
        <b/>
        <sz val="9"/>
        <rFont val="B Zar"/>
        <charset val="178"/>
      </rPr>
      <t>(درج مهر کتابخانه و مهر ثبت)</t>
    </r>
  </si>
  <si>
    <t>موقعیت بخش مرجع</t>
  </si>
  <si>
    <r>
      <t xml:space="preserve">آماده سازي منابع </t>
    </r>
    <r>
      <rPr>
        <b/>
        <sz val="9"/>
        <rFont val="B Zar"/>
        <charset val="178"/>
      </rPr>
      <t>(نصب برچسب قرمز/حرف م)</t>
    </r>
  </si>
  <si>
    <t>موقعيت بخش كودك</t>
  </si>
  <si>
    <r>
      <t xml:space="preserve">وضعيت آماده سازي منابع </t>
    </r>
    <r>
      <rPr>
        <b/>
        <sz val="7"/>
        <rFont val="B Zar"/>
        <charset val="178"/>
      </rPr>
      <t>(تفكيك منابع بر اساس رده بندي سني)</t>
    </r>
  </si>
  <si>
    <r>
      <t xml:space="preserve">وضعيت آماده سازي منابع </t>
    </r>
    <r>
      <rPr>
        <b/>
        <sz val="8"/>
        <rFont val="B Zar"/>
        <charset val="178"/>
      </rPr>
      <t>(نصب ليبل رنگي/برچسب رنگي)</t>
    </r>
  </si>
  <si>
    <t>وضعيت آماده سازي منابع (نصب لیبل بارکد)</t>
  </si>
  <si>
    <t>مسابقه نقاشي</t>
  </si>
  <si>
    <t>برپايي نمايشگاهي از نقاشي هاي كودكان</t>
  </si>
  <si>
    <t>روزنامه ديواري/كاردستي</t>
  </si>
  <si>
    <t>قصه گويي</t>
  </si>
  <si>
    <t>نمايش عروسكي</t>
  </si>
  <si>
    <t>نصب تصاوير اعضا در اين بخش</t>
  </si>
  <si>
    <t>آموزش قرآن</t>
  </si>
  <si>
    <t>ساير فعاليت ها</t>
  </si>
  <si>
    <t>ترتيب الفبايي در قفسه</t>
  </si>
  <si>
    <t>آرشيو (3ش)</t>
  </si>
  <si>
    <t>درج مهر و تاريخ دريافت</t>
  </si>
  <si>
    <t>نصب شناسه مناسب عنوان نشریات (بر روی قفسه)</t>
  </si>
  <si>
    <t>تفكيك قفسه ها</t>
  </si>
  <si>
    <t>سازماندهي براساس رشته</t>
  </si>
  <si>
    <t>آماده سازي جلد و پشت جلد</t>
  </si>
  <si>
    <t>نصب ليبل</t>
  </si>
  <si>
    <t>نابينايان</t>
  </si>
  <si>
    <t>پژوهش</t>
  </si>
  <si>
    <t>نوسوادان و نوآموزان</t>
  </si>
  <si>
    <t>استان شناسي</t>
  </si>
  <si>
    <t>ساير بخشها</t>
  </si>
  <si>
    <t>تعداد</t>
  </si>
  <si>
    <t>توضیحات</t>
  </si>
  <si>
    <t>برگزاری جلسات نقد و بررسی</t>
  </si>
  <si>
    <t>برگزاری مسابقات کتابخوانی</t>
  </si>
  <si>
    <t>تشکیل گروه های مطالعاتی</t>
  </si>
  <si>
    <t xml:space="preserve">تعداد </t>
  </si>
  <si>
    <t>امتياز حداكثر 20</t>
  </si>
  <si>
    <t>امتياز حداكثر 40</t>
  </si>
  <si>
    <t>امتياز حداكثر 5</t>
  </si>
  <si>
    <t>نام و نام خانوادگي
منتخب</t>
  </si>
  <si>
    <r>
      <t xml:space="preserve">11.3-فعالیتهای جنبی و فوق برنامه در راستاي گسترش فرهنگ مطالعه مفيد
</t>
    </r>
    <r>
      <rPr>
        <b/>
        <sz val="8"/>
        <color theme="1"/>
        <rFont val="B Zar"/>
        <charset val="178"/>
      </rPr>
      <t>(ضمن تكميل فرم شماره دو، بر اساس اسناد، مدارك و تصاوير ارسالي توضيح هيد)</t>
    </r>
  </si>
  <si>
    <r>
      <rPr>
        <b/>
        <sz val="11"/>
        <rFont val="B Zar"/>
        <charset val="178"/>
      </rPr>
      <t>11.2-اجراي دقيق مفاد مندرج در كتاب مجموعه ي دستورالعمل ها اداره ي كتابخانه هاي عمومي در كتابخانه محل خدمت</t>
    </r>
    <r>
      <rPr>
        <b/>
        <sz val="12"/>
        <rFont val="B Zar"/>
        <charset val="178"/>
      </rPr>
      <t xml:space="preserve">
</t>
    </r>
    <r>
      <rPr>
        <b/>
        <sz val="10"/>
        <rFont val="B Zar"/>
        <charset val="178"/>
      </rPr>
      <t>(ضمن تكميل فرم شماره 1، بر اساس اسناد، مدارک و عکس های ارسالی، توضیح دهید)</t>
    </r>
  </si>
  <si>
    <t>مجموع امتيازات اوليه حداكثر 497</t>
  </si>
  <si>
    <t>مجموع امتيازات بخش 11 - حداكثر 250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</si>
</sst>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178"/>
      <scheme val="minor"/>
    </font>
    <font>
      <b/>
      <sz val="12"/>
      <name val="B Titr"/>
      <charset val="178"/>
    </font>
    <font>
      <b/>
      <sz val="11"/>
      <name val="B Titr"/>
      <charset val="178"/>
    </font>
    <font>
      <b/>
      <sz val="12"/>
      <name val="B Zar"/>
      <charset val="178"/>
    </font>
    <font>
      <b/>
      <sz val="10"/>
      <name val="B Titr"/>
      <charset val="178"/>
    </font>
    <font>
      <b/>
      <u/>
      <sz val="10"/>
      <name val="B Zar"/>
      <charset val="178"/>
    </font>
    <font>
      <b/>
      <sz val="11"/>
      <name val="B Zar"/>
      <charset val="178"/>
    </font>
    <font>
      <sz val="10"/>
      <name val="B Titr"/>
      <charset val="178"/>
    </font>
    <font>
      <b/>
      <sz val="9"/>
      <name val="B Zar"/>
      <charset val="178"/>
    </font>
    <font>
      <b/>
      <sz val="8"/>
      <name val="B Titr"/>
      <charset val="178"/>
    </font>
    <font>
      <b/>
      <sz val="12"/>
      <color theme="1"/>
      <name val="B Zar"/>
      <charset val="178"/>
    </font>
    <font>
      <b/>
      <sz val="10"/>
      <name val="B Zar"/>
      <charset val="178"/>
    </font>
    <font>
      <b/>
      <sz val="8"/>
      <name val="B Zar"/>
      <charset val="178"/>
    </font>
    <font>
      <b/>
      <i/>
      <sz val="10"/>
      <name val="B Zar"/>
      <charset val="178"/>
    </font>
    <font>
      <b/>
      <sz val="7"/>
      <name val="B Zar"/>
      <charset val="178"/>
    </font>
    <font>
      <sz val="10"/>
      <name val="Arial"/>
      <family val="2"/>
    </font>
    <font>
      <sz val="10"/>
      <color theme="1"/>
      <name val="B Lotus"/>
      <charset val="178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B Zar"/>
      <charset val="178"/>
    </font>
    <font>
      <b/>
      <sz val="8"/>
      <color theme="1"/>
      <name val="B Zar"/>
      <charset val="178"/>
    </font>
    <font>
      <sz val="10"/>
      <color rgb="FFFF0000"/>
      <name val="B Lotus"/>
      <charset val="178"/>
    </font>
    <font>
      <sz val="9"/>
      <color indexed="81"/>
      <name val="Tahoma"/>
      <charset val="178"/>
    </font>
    <font>
      <b/>
      <sz val="9"/>
      <color indexed="81"/>
      <name val="Tahoma"/>
      <charset val="178"/>
    </font>
  </fonts>
  <fills count="2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94">
    <xf numFmtId="0" fontId="0" fillId="0" borderId="0" xfId="0"/>
    <xf numFmtId="0" fontId="1" fillId="4" borderId="1" xfId="0" applyFont="1" applyFill="1" applyBorder="1" applyAlignment="1" applyProtection="1">
      <alignment horizontal="center" vertical="center" shrinkToFit="1" readingOrder="2"/>
    </xf>
    <xf numFmtId="0" fontId="1" fillId="5" borderId="1" xfId="0" applyFont="1" applyFill="1" applyBorder="1" applyAlignment="1" applyProtection="1">
      <alignment horizontal="center" vertical="center" shrinkToFit="1" readingOrder="2"/>
    </xf>
    <xf numFmtId="0" fontId="1" fillId="6" borderId="1" xfId="0" applyFont="1" applyFill="1" applyBorder="1" applyAlignment="1" applyProtection="1">
      <alignment horizontal="center" vertical="center" shrinkToFit="1" readingOrder="2"/>
    </xf>
    <xf numFmtId="0" fontId="1" fillId="7" borderId="1" xfId="0" applyFont="1" applyFill="1" applyBorder="1" applyAlignment="1" applyProtection="1">
      <alignment horizontal="center" vertical="center" shrinkToFit="1" readingOrder="2"/>
    </xf>
    <xf numFmtId="0" fontId="1" fillId="8" borderId="1" xfId="0" applyFont="1" applyFill="1" applyBorder="1" applyAlignment="1" applyProtection="1">
      <alignment horizontal="center" vertical="center" shrinkToFit="1" readingOrder="2"/>
    </xf>
    <xf numFmtId="0" fontId="1" fillId="9" borderId="1" xfId="0" applyFont="1" applyFill="1" applyBorder="1" applyAlignment="1" applyProtection="1">
      <alignment horizontal="center" vertical="center" shrinkToFit="1" readingOrder="2"/>
    </xf>
    <xf numFmtId="0" fontId="1" fillId="10" borderId="1" xfId="0" applyFont="1" applyFill="1" applyBorder="1" applyAlignment="1" applyProtection="1">
      <alignment horizontal="center" vertical="center" shrinkToFit="1" readingOrder="2"/>
    </xf>
    <xf numFmtId="0" fontId="1" fillId="11" borderId="1" xfId="0" applyFont="1" applyFill="1" applyBorder="1" applyAlignment="1" applyProtection="1">
      <alignment horizontal="center" vertical="center" shrinkToFit="1" readingOrder="2"/>
    </xf>
    <xf numFmtId="0" fontId="3" fillId="21" borderId="1" xfId="0" applyFont="1" applyFill="1" applyBorder="1" applyAlignment="1" applyProtection="1">
      <alignment vertical="center" shrinkToFit="1" readingOrder="2"/>
    </xf>
    <xf numFmtId="49" fontId="1" fillId="9" borderId="1" xfId="0" applyNumberFormat="1" applyFont="1" applyFill="1" applyBorder="1" applyAlignment="1" applyProtection="1">
      <alignment horizontal="center" vertical="center" shrinkToFit="1" readingOrder="2"/>
    </xf>
    <xf numFmtId="49" fontId="1" fillId="22" borderId="1" xfId="0" applyNumberFormat="1" applyFont="1" applyFill="1" applyBorder="1" applyAlignment="1" applyProtection="1">
      <alignment horizontal="center" vertical="center" shrinkToFit="1" readingOrder="2"/>
    </xf>
    <xf numFmtId="0" fontId="8" fillId="24" borderId="1" xfId="0" applyFont="1" applyFill="1" applyBorder="1" applyAlignment="1" applyProtection="1">
      <alignment horizontal="center" vertical="center" shrinkToFit="1"/>
    </xf>
    <xf numFmtId="0" fontId="12" fillId="24" borderId="1" xfId="0" applyFont="1" applyFill="1" applyBorder="1" applyAlignment="1" applyProtection="1">
      <alignment horizontal="center" vertical="center" shrinkToFit="1"/>
    </xf>
    <xf numFmtId="4" fontId="16" fillId="27" borderId="1" xfId="0" applyNumberFormat="1" applyFont="1" applyFill="1" applyBorder="1" applyAlignment="1" applyProtection="1">
      <alignment horizontal="center" vertical="center" shrinkToFit="1"/>
    </xf>
    <xf numFmtId="0" fontId="16" fillId="27" borderId="1" xfId="0" applyFont="1" applyFill="1" applyBorder="1" applyAlignment="1" applyProtection="1">
      <alignment horizontal="center" vertical="center" shrinkToFit="1"/>
    </xf>
    <xf numFmtId="0" fontId="3" fillId="27" borderId="1" xfId="0" applyFont="1" applyFill="1" applyBorder="1" applyAlignment="1" applyProtection="1">
      <alignment horizontal="center" vertical="center" textRotation="90" shrinkToFit="1"/>
    </xf>
    <xf numFmtId="0" fontId="0" fillId="0" borderId="0" xfId="0" applyAlignment="1" applyProtection="1">
      <alignment shrinkToFit="1"/>
      <protection locked="0"/>
    </xf>
    <xf numFmtId="0" fontId="16" fillId="28" borderId="1" xfId="1" applyFont="1" applyFill="1" applyBorder="1" applyAlignment="1" applyProtection="1">
      <alignment horizontal="center" vertical="center" shrinkToFit="1"/>
      <protection locked="0"/>
    </xf>
    <xf numFmtId="0" fontId="16" fillId="28" borderId="1" xfId="0" applyFont="1" applyFill="1" applyBorder="1" applyAlignment="1" applyProtection="1">
      <alignment horizontal="center" vertical="center" shrinkToFit="1"/>
      <protection locked="0"/>
    </xf>
    <xf numFmtId="2" fontId="16" fillId="28" borderId="1" xfId="0" applyNumberFormat="1" applyFont="1" applyFill="1" applyBorder="1" applyAlignment="1" applyProtection="1">
      <alignment horizontal="center" vertical="center" shrinkToFit="1"/>
      <protection locked="0"/>
    </xf>
    <xf numFmtId="0" fontId="16" fillId="28" borderId="10" xfId="0" applyFont="1" applyFill="1" applyBorder="1" applyAlignment="1" applyProtection="1">
      <alignment horizontal="center" vertical="center" shrinkToFit="1"/>
      <protection locked="0"/>
    </xf>
    <xf numFmtId="0" fontId="24" fillId="28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shrinkToFit="1"/>
    </xf>
    <xf numFmtId="49" fontId="1" fillId="8" borderId="1" xfId="0" applyNumberFormat="1" applyFont="1" applyFill="1" applyBorder="1" applyAlignment="1" applyProtection="1">
      <alignment horizontal="center" vertical="center" shrinkToFit="1" readingOrder="2"/>
    </xf>
    <xf numFmtId="0" fontId="11" fillId="14" borderId="1" xfId="0" applyFont="1" applyFill="1" applyBorder="1" applyAlignment="1" applyProtection="1">
      <alignment horizontal="center" vertical="center" textRotation="90" shrinkToFit="1"/>
    </xf>
    <xf numFmtId="0" fontId="11" fillId="19" borderId="1" xfId="0" applyFont="1" applyFill="1" applyBorder="1" applyAlignment="1" applyProtection="1">
      <alignment horizontal="center" vertical="center" textRotation="90" shrinkToFit="1"/>
    </xf>
    <xf numFmtId="0" fontId="11" fillId="24" borderId="1" xfId="0" applyFont="1" applyFill="1" applyBorder="1" applyAlignment="1" applyProtection="1">
      <alignment horizontal="center" vertical="center" textRotation="90" shrinkToFit="1"/>
    </xf>
    <xf numFmtId="0" fontId="12" fillId="24" borderId="1" xfId="0" applyFont="1" applyFill="1" applyBorder="1" applyAlignment="1" applyProtection="1">
      <alignment horizontal="center" vertical="center" textRotation="90" shrinkToFit="1"/>
    </xf>
    <xf numFmtId="0" fontId="10" fillId="20" borderId="1" xfId="0" applyFont="1" applyFill="1" applyBorder="1" applyAlignment="1" applyProtection="1">
      <alignment horizontal="center" vertical="center" textRotation="90" shrinkToFit="1"/>
    </xf>
    <xf numFmtId="0" fontId="10" fillId="20" borderId="1" xfId="0" applyFont="1" applyFill="1" applyBorder="1" applyAlignment="1" applyProtection="1">
      <alignment vertical="center" textRotation="90" shrinkToFit="1"/>
    </xf>
    <xf numFmtId="0" fontId="0" fillId="0" borderId="0" xfId="0" applyAlignment="1">
      <alignment shrinkToFit="1"/>
    </xf>
    <xf numFmtId="0" fontId="3" fillId="22" borderId="8" xfId="0" applyFont="1" applyFill="1" applyBorder="1" applyAlignment="1" applyProtection="1">
      <alignment horizontal="center" vertical="center" wrapText="1" shrinkToFit="1"/>
    </xf>
    <xf numFmtId="0" fontId="3" fillId="22" borderId="10" xfId="0" applyFont="1" applyFill="1" applyBorder="1" applyAlignment="1" applyProtection="1">
      <alignment horizontal="center" vertical="center" wrapText="1" shrinkToFit="1"/>
    </xf>
    <xf numFmtId="0" fontId="3" fillId="26" borderId="1" xfId="0" applyFont="1" applyFill="1" applyBorder="1" applyAlignment="1" applyProtection="1">
      <alignment horizontal="center" vertical="center" textRotation="90" shrinkToFit="1"/>
    </xf>
    <xf numFmtId="0" fontId="3" fillId="22" borderId="1" xfId="0" applyFont="1" applyFill="1" applyBorder="1" applyAlignment="1" applyProtection="1">
      <alignment horizontal="center" vertical="center" textRotation="90" shrinkToFit="1"/>
    </xf>
    <xf numFmtId="0" fontId="3" fillId="25" borderId="1" xfId="0" applyFont="1" applyFill="1" applyBorder="1" applyAlignment="1" applyProtection="1">
      <alignment horizontal="center" vertical="center" textRotation="90" shrinkToFit="1"/>
    </xf>
    <xf numFmtId="0" fontId="11" fillId="3" borderId="1" xfId="0" applyFont="1" applyFill="1" applyBorder="1" applyAlignment="1" applyProtection="1">
      <alignment horizontal="center" vertical="center" textRotation="90" shrinkToFit="1"/>
    </xf>
    <xf numFmtId="0" fontId="3" fillId="24" borderId="1" xfId="0" applyFont="1" applyFill="1" applyBorder="1" applyAlignment="1" applyProtection="1">
      <alignment horizontal="center" vertical="center" shrinkToFit="1"/>
    </xf>
    <xf numFmtId="0" fontId="22" fillId="15" borderId="11" xfId="0" applyFont="1" applyFill="1" applyBorder="1" applyAlignment="1" applyProtection="1">
      <alignment horizontal="center" vertical="center" wrapText="1" shrinkToFit="1" readingOrder="2"/>
    </xf>
    <xf numFmtId="0" fontId="22" fillId="15" borderId="12" xfId="0" applyFont="1" applyFill="1" applyBorder="1" applyAlignment="1" applyProtection="1">
      <alignment horizontal="center" vertical="center" wrapText="1" shrinkToFit="1" readingOrder="2"/>
    </xf>
    <xf numFmtId="0" fontId="22" fillId="15" borderId="13" xfId="0" applyFont="1" applyFill="1" applyBorder="1" applyAlignment="1" applyProtection="1">
      <alignment horizontal="center" vertical="center" wrapText="1" shrinkToFit="1" readingOrder="2"/>
    </xf>
    <xf numFmtId="49" fontId="1" fillId="22" borderId="1" xfId="0" applyNumberFormat="1" applyFont="1" applyFill="1" applyBorder="1" applyAlignment="1" applyProtection="1">
      <alignment horizontal="center" vertical="center" shrinkToFit="1" readingOrder="2"/>
    </xf>
    <xf numFmtId="0" fontId="7" fillId="8" borderId="8" xfId="0" applyFont="1" applyFill="1" applyBorder="1" applyAlignment="1" applyProtection="1">
      <alignment horizontal="center" vertical="center" wrapText="1" shrinkToFit="1"/>
    </xf>
    <xf numFmtId="0" fontId="7" fillId="8" borderId="9" xfId="0" applyFont="1" applyFill="1" applyBorder="1" applyAlignment="1" applyProtection="1">
      <alignment horizontal="center" vertical="center" wrapText="1" shrinkToFit="1"/>
    </xf>
    <xf numFmtId="0" fontId="7" fillId="8" borderId="10" xfId="0" applyFont="1" applyFill="1" applyBorder="1" applyAlignment="1" applyProtection="1">
      <alignment horizontal="center" vertical="center" wrapText="1" shrinkToFit="1"/>
    </xf>
    <xf numFmtId="0" fontId="3" fillId="23" borderId="1" xfId="0" applyFont="1" applyFill="1" applyBorder="1" applyAlignment="1" applyProtection="1">
      <alignment horizontal="center" vertical="center" textRotation="90" shrinkToFit="1"/>
    </xf>
    <xf numFmtId="0" fontId="10" fillId="20" borderId="1" xfId="0" applyFont="1" applyFill="1" applyBorder="1" applyAlignment="1" applyProtection="1">
      <alignment horizontal="center" vertical="center" textRotation="90" shrinkToFit="1"/>
    </xf>
    <xf numFmtId="0" fontId="3" fillId="5" borderId="1" xfId="0" applyFont="1" applyFill="1" applyBorder="1" applyAlignment="1" applyProtection="1">
      <alignment horizontal="center" vertical="center" wrapText="1" shrinkToFit="1" readingOrder="2"/>
    </xf>
    <xf numFmtId="0" fontId="3" fillId="5" borderId="1" xfId="0" applyFont="1" applyFill="1" applyBorder="1" applyAlignment="1" applyProtection="1">
      <alignment horizontal="center" vertical="center" shrinkToFit="1" readingOrder="2"/>
    </xf>
    <xf numFmtId="0" fontId="4" fillId="24" borderId="1" xfId="0" applyFont="1" applyFill="1" applyBorder="1" applyAlignment="1" applyProtection="1">
      <alignment horizontal="center" vertical="top" textRotation="90" shrinkToFit="1"/>
    </xf>
    <xf numFmtId="0" fontId="11" fillId="24" borderId="1" xfId="0" applyFont="1" applyFill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textRotation="90" shrinkToFit="1"/>
    </xf>
    <xf numFmtId="0" fontId="3" fillId="9" borderId="1" xfId="0" applyFont="1" applyFill="1" applyBorder="1" applyAlignment="1" applyProtection="1">
      <alignment horizontal="center" vertical="center" textRotation="90" shrinkToFit="1"/>
    </xf>
    <xf numFmtId="0" fontId="4" fillId="0" borderId="1" xfId="0" applyFont="1" applyBorder="1" applyAlignment="1" applyProtection="1">
      <alignment horizontal="center" vertical="center" textRotation="90" shrinkToFit="1"/>
    </xf>
    <xf numFmtId="0" fontId="4" fillId="19" borderId="1" xfId="0" applyFont="1" applyFill="1" applyBorder="1" applyAlignment="1" applyProtection="1">
      <alignment horizontal="center" vertical="center" textRotation="90" shrinkToFit="1"/>
    </xf>
    <xf numFmtId="0" fontId="10" fillId="20" borderId="1" xfId="0" applyFont="1" applyFill="1" applyBorder="1" applyAlignment="1" applyProtection="1">
      <alignment horizontal="center" vertical="center" shrinkToFit="1"/>
    </xf>
    <xf numFmtId="0" fontId="4" fillId="20" borderId="1" xfId="0" applyFont="1" applyFill="1" applyBorder="1" applyAlignment="1" applyProtection="1">
      <alignment horizontal="center" vertical="center" textRotation="90" shrinkToFit="1"/>
    </xf>
    <xf numFmtId="0" fontId="6" fillId="21" borderId="1" xfId="0" applyFont="1" applyFill="1" applyBorder="1" applyAlignment="1" applyProtection="1">
      <alignment horizontal="center" vertical="center" shrinkToFit="1" readingOrder="2"/>
    </xf>
    <xf numFmtId="0" fontId="1" fillId="11" borderId="1" xfId="0" applyFont="1" applyFill="1" applyBorder="1" applyAlignment="1" applyProtection="1">
      <alignment horizontal="center" vertical="center" shrinkToFit="1" readingOrder="2"/>
    </xf>
    <xf numFmtId="0" fontId="3" fillId="13" borderId="1" xfId="0" applyFont="1" applyFill="1" applyBorder="1" applyAlignment="1" applyProtection="1">
      <alignment horizontal="center" vertical="center" shrinkToFit="1" readingOrder="2"/>
    </xf>
    <xf numFmtId="0" fontId="1" fillId="2" borderId="1" xfId="0" applyFont="1" applyFill="1" applyBorder="1" applyAlignment="1" applyProtection="1">
      <alignment horizontal="center" vertical="center" shrinkToFit="1" readingOrder="2"/>
    </xf>
    <xf numFmtId="0" fontId="1" fillId="3" borderId="1" xfId="0" applyFont="1" applyFill="1" applyBorder="1" applyAlignment="1" applyProtection="1">
      <alignment horizontal="center" vertical="center" shrinkToFit="1" readingOrder="2"/>
    </xf>
    <xf numFmtId="0" fontId="1" fillId="4" borderId="1" xfId="0" applyFont="1" applyFill="1" applyBorder="1" applyAlignment="1" applyProtection="1">
      <alignment horizontal="center" vertical="center" shrinkToFit="1" readingOrder="2"/>
    </xf>
    <xf numFmtId="0" fontId="1" fillId="6" borderId="1" xfId="0" applyFont="1" applyFill="1" applyBorder="1" applyAlignment="1" applyProtection="1">
      <alignment horizontal="center" vertical="center" shrinkToFit="1" readingOrder="2"/>
    </xf>
    <xf numFmtId="0" fontId="1" fillId="7" borderId="1" xfId="0" applyFont="1" applyFill="1" applyBorder="1" applyAlignment="1" applyProtection="1">
      <alignment horizontal="center" vertical="center" shrinkToFit="1" readingOrder="2"/>
    </xf>
    <xf numFmtId="0" fontId="3" fillId="5" borderId="1" xfId="0" applyFont="1" applyFill="1" applyBorder="1" applyAlignment="1" applyProtection="1">
      <alignment horizontal="center" vertical="center" textRotation="90" shrinkToFit="1"/>
    </xf>
    <xf numFmtId="0" fontId="6" fillId="18" borderId="1" xfId="0" applyFont="1" applyFill="1" applyBorder="1" applyAlignment="1" applyProtection="1">
      <alignment horizontal="center" vertical="center" textRotation="90" shrinkToFit="1"/>
    </xf>
    <xf numFmtId="0" fontId="4" fillId="0" borderId="8" xfId="0" applyFont="1" applyBorder="1" applyAlignment="1" applyProtection="1">
      <alignment horizontal="center" vertical="center" wrapText="1" shrinkToFit="1"/>
    </xf>
    <xf numFmtId="0" fontId="4" fillId="0" borderId="9" xfId="0" applyFont="1" applyBorder="1" applyAlignment="1" applyProtection="1">
      <alignment horizontal="center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</xf>
    <xf numFmtId="0" fontId="4" fillId="19" borderId="8" xfId="0" applyFont="1" applyFill="1" applyBorder="1" applyAlignment="1" applyProtection="1">
      <alignment horizontal="center" vertical="center" wrapText="1" shrinkToFit="1"/>
    </xf>
    <xf numFmtId="0" fontId="4" fillId="19" borderId="9" xfId="0" applyFont="1" applyFill="1" applyBorder="1" applyAlignment="1" applyProtection="1">
      <alignment horizontal="center" vertical="center" wrapText="1" shrinkToFit="1"/>
    </xf>
    <xf numFmtId="0" fontId="4" fillId="19" borderId="10" xfId="0" applyFont="1" applyFill="1" applyBorder="1" applyAlignment="1" applyProtection="1">
      <alignment horizontal="center" vertical="center" wrapText="1" shrinkToFit="1"/>
    </xf>
    <xf numFmtId="0" fontId="4" fillId="14" borderId="1" xfId="0" applyFont="1" applyFill="1" applyBorder="1" applyAlignment="1" applyProtection="1">
      <alignment horizontal="center" vertical="center" textRotation="90" shrinkToFit="1"/>
    </xf>
    <xf numFmtId="0" fontId="4" fillId="14" borderId="1" xfId="0" applyFont="1" applyFill="1" applyBorder="1" applyAlignment="1" applyProtection="1">
      <alignment horizontal="center" vertical="center" shrinkToFit="1"/>
    </xf>
    <xf numFmtId="0" fontId="4" fillId="15" borderId="1" xfId="0" applyFont="1" applyFill="1" applyBorder="1" applyAlignment="1" applyProtection="1">
      <alignment horizontal="center" vertical="center" shrinkToFit="1"/>
    </xf>
    <xf numFmtId="0" fontId="4" fillId="15" borderId="1" xfId="0" applyFont="1" applyFill="1" applyBorder="1" applyAlignment="1" applyProtection="1">
      <alignment horizontal="center" vertical="center" textRotation="90" shrinkToFit="1"/>
    </xf>
    <xf numFmtId="0" fontId="2" fillId="8" borderId="1" xfId="0" applyFont="1" applyFill="1" applyBorder="1" applyAlignment="1" applyProtection="1">
      <alignment horizontal="center" vertical="center" shrinkToFit="1" readingOrder="2"/>
    </xf>
    <xf numFmtId="0" fontId="1" fillId="9" borderId="1" xfId="0" applyFont="1" applyFill="1" applyBorder="1" applyAlignment="1" applyProtection="1">
      <alignment horizontal="center" vertical="center" shrinkToFit="1" readingOrder="2"/>
    </xf>
    <xf numFmtId="0" fontId="1" fillId="10" borderId="1" xfId="0" applyFont="1" applyFill="1" applyBorder="1" applyAlignment="1" applyProtection="1">
      <alignment horizontal="center" vertical="center" shrinkToFit="1" readingOrder="2"/>
    </xf>
    <xf numFmtId="0" fontId="3" fillId="17" borderId="1" xfId="0" applyFont="1" applyFill="1" applyBorder="1" applyAlignment="1" applyProtection="1">
      <alignment horizontal="center" vertical="center" textRotation="90" shrinkToFit="1"/>
    </xf>
    <xf numFmtId="0" fontId="4" fillId="16" borderId="8" xfId="0" applyFont="1" applyFill="1" applyBorder="1" applyAlignment="1" applyProtection="1">
      <alignment horizontal="center" vertical="center" wrapText="1" shrinkToFit="1"/>
    </xf>
    <xf numFmtId="0" fontId="4" fillId="16" borderId="9" xfId="0" applyFont="1" applyFill="1" applyBorder="1" applyAlignment="1" applyProtection="1">
      <alignment horizontal="center" vertical="center" wrapText="1" shrinkToFit="1"/>
    </xf>
    <xf numFmtId="0" fontId="4" fillId="16" borderId="10" xfId="0" applyFont="1" applyFill="1" applyBorder="1" applyAlignment="1" applyProtection="1">
      <alignment horizontal="center" vertical="center" wrapText="1" shrinkToFit="1"/>
    </xf>
    <xf numFmtId="0" fontId="6" fillId="14" borderId="2" xfId="0" applyFont="1" applyFill="1" applyBorder="1" applyAlignment="1" applyProtection="1">
      <alignment horizontal="center" vertical="center" wrapText="1" shrinkToFit="1"/>
    </xf>
    <xf numFmtId="0" fontId="6" fillId="14" borderId="3" xfId="0" applyFont="1" applyFill="1" applyBorder="1" applyAlignment="1" applyProtection="1">
      <alignment horizontal="center" vertical="center" wrapText="1" shrinkToFit="1"/>
    </xf>
    <xf numFmtId="0" fontId="6" fillId="14" borderId="4" xfId="0" applyFont="1" applyFill="1" applyBorder="1" applyAlignment="1" applyProtection="1">
      <alignment horizontal="center" vertical="center" wrapText="1" shrinkToFit="1"/>
    </xf>
    <xf numFmtId="0" fontId="6" fillId="14" borderId="5" xfId="0" applyFont="1" applyFill="1" applyBorder="1" applyAlignment="1" applyProtection="1">
      <alignment horizontal="center" vertical="center" wrapText="1" shrinkToFit="1"/>
    </xf>
    <xf numFmtId="0" fontId="6" fillId="14" borderId="6" xfId="0" applyFont="1" applyFill="1" applyBorder="1" applyAlignment="1" applyProtection="1">
      <alignment horizontal="center" vertical="center" wrapText="1" shrinkToFit="1"/>
    </xf>
    <xf numFmtId="0" fontId="6" fillId="14" borderId="7" xfId="0" applyFont="1" applyFill="1" applyBorder="1" applyAlignment="1" applyProtection="1">
      <alignment horizontal="center" vertical="center" wrapText="1" shrinkToFit="1"/>
    </xf>
    <xf numFmtId="16" fontId="1" fillId="12" borderId="11" xfId="0" applyNumberFormat="1" applyFont="1" applyFill="1" applyBorder="1" applyAlignment="1" applyProtection="1">
      <alignment horizontal="center" vertical="center" shrinkToFit="1" readingOrder="2"/>
    </xf>
    <xf numFmtId="16" fontId="1" fillId="12" borderId="12" xfId="0" applyNumberFormat="1" applyFont="1" applyFill="1" applyBorder="1" applyAlignment="1" applyProtection="1">
      <alignment horizontal="center" vertical="center" shrinkToFit="1" readingOrder="2"/>
    </xf>
    <xf numFmtId="16" fontId="1" fillId="12" borderId="13" xfId="0" applyNumberFormat="1" applyFont="1" applyFill="1" applyBorder="1" applyAlignment="1" applyProtection="1">
      <alignment horizontal="center" vertical="center" shrinkToFit="1" readingOrder="2"/>
    </xf>
  </cellXfs>
  <cellStyles count="2">
    <cellStyle name="Normal" xfId="0" builtinId="0"/>
    <cellStyle name="Normal 2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N24"/>
  <sheetViews>
    <sheetView rightToLeft="1" tabSelected="1" view="pageBreakPreview" zoomScaleSheetLayoutView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5" sqref="B5"/>
    </sheetView>
  </sheetViews>
  <sheetFormatPr defaultRowHeight="15"/>
  <cols>
    <col min="1" max="1" width="3.42578125" style="17" customWidth="1"/>
    <col min="2" max="2" width="12.5703125" style="17" customWidth="1"/>
    <col min="3" max="3" width="9.140625" style="17"/>
    <col min="4" max="4" width="13.7109375" style="17" customWidth="1"/>
    <col min="5" max="6" width="9.140625" style="17"/>
    <col min="7" max="7" width="18.5703125" style="17" customWidth="1"/>
    <col min="8" max="13" width="4.85546875" style="17" customWidth="1"/>
    <col min="14" max="17" width="3.42578125" style="17" customWidth="1"/>
    <col min="18" max="19" width="5.42578125" style="17" customWidth="1"/>
    <col min="20" max="20" width="13.5703125" style="17" customWidth="1"/>
    <col min="21" max="24" width="6.5703125" style="17" customWidth="1"/>
    <col min="25" max="37" width="5.140625" style="17" customWidth="1"/>
    <col min="38" max="39" width="9.140625" style="17"/>
    <col min="40" max="43" width="5.140625" style="17" customWidth="1"/>
    <col min="44" max="44" width="20.42578125" style="17" customWidth="1"/>
    <col min="45" max="45" width="5.140625" style="17" customWidth="1"/>
    <col min="46" max="46" width="19.42578125" style="17" customWidth="1"/>
    <col min="47" max="47" width="5.140625" style="17" customWidth="1"/>
    <col min="48" max="107" width="4.28515625" style="17" customWidth="1"/>
    <col min="108" max="115" width="6.85546875" style="17" customWidth="1"/>
    <col min="116" max="116" width="28.140625" style="17" customWidth="1"/>
    <col min="117" max="117" width="4.85546875" style="17" customWidth="1"/>
    <col min="118" max="118" width="27.5703125" style="17" customWidth="1"/>
    <col min="119" max="142" width="9.140625" style="23" hidden="1" customWidth="1"/>
    <col min="143" max="143" width="9.140625" style="31" hidden="1" customWidth="1"/>
    <col min="144" max="144" width="9.140625" style="31"/>
    <col min="145" max="16384" width="9.140625" style="17"/>
  </cols>
  <sheetData>
    <row r="1" spans="1:144" ht="25.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 t="s">
        <v>1</v>
      </c>
      <c r="O1" s="62"/>
      <c r="P1" s="62"/>
      <c r="Q1" s="62"/>
      <c r="R1" s="63" t="s">
        <v>2</v>
      </c>
      <c r="S1" s="63"/>
      <c r="T1" s="2" t="s">
        <v>3</v>
      </c>
      <c r="U1" s="64" t="s">
        <v>4</v>
      </c>
      <c r="V1" s="64"/>
      <c r="W1" s="64"/>
      <c r="X1" s="64"/>
      <c r="Y1" s="65" t="s">
        <v>5</v>
      </c>
      <c r="Z1" s="65"/>
      <c r="AA1" s="65"/>
      <c r="AB1" s="65"/>
      <c r="AC1" s="65"/>
      <c r="AD1" s="65"/>
      <c r="AE1" s="65"/>
      <c r="AF1" s="65"/>
      <c r="AG1" s="65"/>
      <c r="AH1" s="63" t="s">
        <v>6</v>
      </c>
      <c r="AI1" s="63"/>
      <c r="AJ1" s="63"/>
      <c r="AK1" s="63"/>
      <c r="AL1" s="78" t="s">
        <v>7</v>
      </c>
      <c r="AM1" s="78"/>
      <c r="AN1" s="79" t="s">
        <v>8</v>
      </c>
      <c r="AO1" s="79"/>
      <c r="AP1" s="79"/>
      <c r="AQ1" s="79"/>
      <c r="AR1" s="79"/>
      <c r="AS1" s="79"/>
      <c r="AT1" s="79"/>
      <c r="AU1" s="79"/>
      <c r="AV1" s="80" t="s">
        <v>9</v>
      </c>
      <c r="AW1" s="80"/>
      <c r="AX1" s="80"/>
      <c r="AY1" s="80"/>
      <c r="AZ1" s="59" t="s">
        <v>10</v>
      </c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91" t="s">
        <v>11</v>
      </c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3"/>
      <c r="DN1" s="24" t="s">
        <v>12</v>
      </c>
      <c r="DO1" s="60" t="s">
        <v>13</v>
      </c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</row>
    <row r="2" spans="1:144" ht="42" customHeight="1">
      <c r="A2" s="74" t="s">
        <v>14</v>
      </c>
      <c r="B2" s="75" t="s">
        <v>15</v>
      </c>
      <c r="C2" s="75" t="s">
        <v>16</v>
      </c>
      <c r="D2" s="76" t="s">
        <v>17</v>
      </c>
      <c r="E2" s="76" t="s">
        <v>18</v>
      </c>
      <c r="F2" s="77" t="s">
        <v>19</v>
      </c>
      <c r="G2" s="82" t="s">
        <v>177</v>
      </c>
      <c r="H2" s="85" t="s">
        <v>20</v>
      </c>
      <c r="I2" s="86"/>
      <c r="J2" s="86"/>
      <c r="K2" s="86"/>
      <c r="L2" s="86"/>
      <c r="M2" s="87"/>
      <c r="N2" s="54" t="s">
        <v>21</v>
      </c>
      <c r="O2" s="54" t="s">
        <v>22</v>
      </c>
      <c r="P2" s="54" t="s">
        <v>23</v>
      </c>
      <c r="Q2" s="54" t="s">
        <v>24</v>
      </c>
      <c r="R2" s="81" t="s">
        <v>25</v>
      </c>
      <c r="S2" s="81" t="s">
        <v>26</v>
      </c>
      <c r="T2" s="66" t="s">
        <v>27</v>
      </c>
      <c r="U2" s="67" t="s">
        <v>28</v>
      </c>
      <c r="V2" s="67" t="s">
        <v>29</v>
      </c>
      <c r="W2" s="67" t="s">
        <v>30</v>
      </c>
      <c r="X2" s="67" t="s">
        <v>31</v>
      </c>
      <c r="Y2" s="66" t="s">
        <v>32</v>
      </c>
      <c r="Z2" s="66" t="s">
        <v>33</v>
      </c>
      <c r="AA2" s="66" t="s">
        <v>34</v>
      </c>
      <c r="AB2" s="66" t="s">
        <v>35</v>
      </c>
      <c r="AC2" s="66" t="s">
        <v>36</v>
      </c>
      <c r="AD2" s="66" t="s">
        <v>37</v>
      </c>
      <c r="AE2" s="66" t="s">
        <v>38</v>
      </c>
      <c r="AF2" s="66" t="s">
        <v>39</v>
      </c>
      <c r="AG2" s="66" t="s">
        <v>40</v>
      </c>
      <c r="AH2" s="52" t="s">
        <v>41</v>
      </c>
      <c r="AI2" s="52" t="s">
        <v>42</v>
      </c>
      <c r="AJ2" s="52" t="s">
        <v>43</v>
      </c>
      <c r="AK2" s="52" t="s">
        <v>44</v>
      </c>
      <c r="AL2" s="53" t="s">
        <v>45</v>
      </c>
      <c r="AM2" s="53" t="s">
        <v>46</v>
      </c>
      <c r="AN2" s="54" t="s">
        <v>47</v>
      </c>
      <c r="AO2" s="55" t="s">
        <v>48</v>
      </c>
      <c r="AP2" s="54" t="s">
        <v>49</v>
      </c>
      <c r="AQ2" s="55" t="s">
        <v>50</v>
      </c>
      <c r="AR2" s="68" t="s">
        <v>51</v>
      </c>
      <c r="AS2" s="54" t="s">
        <v>52</v>
      </c>
      <c r="AT2" s="71" t="s">
        <v>53</v>
      </c>
      <c r="AU2" s="55" t="s">
        <v>54</v>
      </c>
      <c r="AV2" s="57" t="s">
        <v>55</v>
      </c>
      <c r="AW2" s="57" t="s">
        <v>56</v>
      </c>
      <c r="AX2" s="57" t="s">
        <v>57</v>
      </c>
      <c r="AY2" s="57" t="s">
        <v>58</v>
      </c>
      <c r="AZ2" s="54" t="s">
        <v>59</v>
      </c>
      <c r="BA2" s="54" t="s">
        <v>60</v>
      </c>
      <c r="BB2" s="54" t="s">
        <v>61</v>
      </c>
      <c r="BC2" s="55" t="s">
        <v>62</v>
      </c>
      <c r="BD2" s="55" t="s">
        <v>63</v>
      </c>
      <c r="BE2" s="55" t="s">
        <v>64</v>
      </c>
      <c r="BF2" s="54" t="s">
        <v>65</v>
      </c>
      <c r="BG2" s="54" t="s">
        <v>66</v>
      </c>
      <c r="BH2" s="54" t="s">
        <v>67</v>
      </c>
      <c r="BI2" s="55" t="s">
        <v>68</v>
      </c>
      <c r="BJ2" s="55" t="s">
        <v>69</v>
      </c>
      <c r="BK2" s="55" t="s">
        <v>70</v>
      </c>
      <c r="BL2" s="58" t="s">
        <v>71</v>
      </c>
      <c r="BM2" s="58"/>
      <c r="BN2" s="58"/>
      <c r="BO2" s="58"/>
      <c r="BP2" s="58"/>
      <c r="BQ2" s="58"/>
      <c r="BR2" s="48" t="s">
        <v>179</v>
      </c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39" t="s">
        <v>178</v>
      </c>
      <c r="DE2" s="40"/>
      <c r="DF2" s="40"/>
      <c r="DG2" s="40"/>
      <c r="DH2" s="40"/>
      <c r="DI2" s="40"/>
      <c r="DJ2" s="40"/>
      <c r="DK2" s="41"/>
      <c r="DL2" s="42" t="s">
        <v>72</v>
      </c>
      <c r="DM2" s="42"/>
      <c r="DN2" s="43" t="s">
        <v>73</v>
      </c>
      <c r="DO2" s="1" t="s">
        <v>74</v>
      </c>
      <c r="DP2" s="2" t="s">
        <v>75</v>
      </c>
      <c r="DQ2" s="3" t="s">
        <v>76</v>
      </c>
      <c r="DR2" s="4" t="s">
        <v>77</v>
      </c>
      <c r="DS2" s="1" t="s">
        <v>78</v>
      </c>
      <c r="DT2" s="5" t="s">
        <v>79</v>
      </c>
      <c r="DU2" s="6" t="s">
        <v>80</v>
      </c>
      <c r="DV2" s="7" t="s">
        <v>81</v>
      </c>
      <c r="DW2" s="8" t="s">
        <v>82</v>
      </c>
      <c r="DX2" s="46" t="s">
        <v>83</v>
      </c>
      <c r="DY2" s="9" t="s">
        <v>84</v>
      </c>
      <c r="DZ2" s="38" t="s">
        <v>85</v>
      </c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10" t="s">
        <v>86</v>
      </c>
      <c r="EL2" s="11" t="s">
        <v>87</v>
      </c>
      <c r="EM2" s="46" t="s">
        <v>181</v>
      </c>
      <c r="EN2" s="36" t="s">
        <v>180</v>
      </c>
    </row>
    <row r="3" spans="1:144" ht="21" customHeight="1">
      <c r="A3" s="74"/>
      <c r="B3" s="75"/>
      <c r="C3" s="75"/>
      <c r="D3" s="76"/>
      <c r="E3" s="76"/>
      <c r="F3" s="77"/>
      <c r="G3" s="83"/>
      <c r="H3" s="88"/>
      <c r="I3" s="89"/>
      <c r="J3" s="89"/>
      <c r="K3" s="89"/>
      <c r="L3" s="89"/>
      <c r="M3" s="90"/>
      <c r="N3" s="54"/>
      <c r="O3" s="54"/>
      <c r="P3" s="54"/>
      <c r="Q3" s="54"/>
      <c r="R3" s="81"/>
      <c r="S3" s="81"/>
      <c r="T3" s="66"/>
      <c r="U3" s="67"/>
      <c r="V3" s="67"/>
      <c r="W3" s="67"/>
      <c r="X3" s="67"/>
      <c r="Y3" s="66"/>
      <c r="Z3" s="66" t="s">
        <v>33</v>
      </c>
      <c r="AA3" s="66" t="s">
        <v>34</v>
      </c>
      <c r="AB3" s="66" t="s">
        <v>35</v>
      </c>
      <c r="AC3" s="66" t="s">
        <v>36</v>
      </c>
      <c r="AD3" s="66" t="s">
        <v>37</v>
      </c>
      <c r="AE3" s="66" t="s">
        <v>38</v>
      </c>
      <c r="AF3" s="66" t="s">
        <v>39</v>
      </c>
      <c r="AG3" s="66" t="s">
        <v>88</v>
      </c>
      <c r="AH3" s="52"/>
      <c r="AI3" s="52"/>
      <c r="AJ3" s="52"/>
      <c r="AK3" s="52"/>
      <c r="AL3" s="53"/>
      <c r="AM3" s="53"/>
      <c r="AN3" s="54"/>
      <c r="AO3" s="55"/>
      <c r="AP3" s="54"/>
      <c r="AQ3" s="55"/>
      <c r="AR3" s="69"/>
      <c r="AS3" s="54"/>
      <c r="AT3" s="72"/>
      <c r="AU3" s="55"/>
      <c r="AV3" s="57"/>
      <c r="AW3" s="57"/>
      <c r="AX3" s="57"/>
      <c r="AY3" s="57"/>
      <c r="AZ3" s="54"/>
      <c r="BA3" s="54"/>
      <c r="BB3" s="54"/>
      <c r="BC3" s="55"/>
      <c r="BD3" s="55"/>
      <c r="BE3" s="55"/>
      <c r="BF3" s="54"/>
      <c r="BG3" s="54"/>
      <c r="BH3" s="54"/>
      <c r="BI3" s="55"/>
      <c r="BJ3" s="55"/>
      <c r="BK3" s="55"/>
      <c r="BL3" s="37" t="s">
        <v>89</v>
      </c>
      <c r="BM3" s="37" t="s">
        <v>90</v>
      </c>
      <c r="BN3" s="37" t="s">
        <v>91</v>
      </c>
      <c r="BO3" s="37" t="s">
        <v>92</v>
      </c>
      <c r="BP3" s="37" t="s">
        <v>93</v>
      </c>
      <c r="BQ3" s="37" t="s">
        <v>94</v>
      </c>
      <c r="BR3" s="38" t="s">
        <v>95</v>
      </c>
      <c r="BS3" s="38"/>
      <c r="BT3" s="38"/>
      <c r="BU3" s="38" t="s">
        <v>96</v>
      </c>
      <c r="BV3" s="38"/>
      <c r="BW3" s="38"/>
      <c r="BX3" s="38"/>
      <c r="BY3" s="38" t="s">
        <v>97</v>
      </c>
      <c r="BZ3" s="38"/>
      <c r="CA3" s="38"/>
      <c r="CB3" s="38" t="s">
        <v>98</v>
      </c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50" t="s">
        <v>99</v>
      </c>
      <c r="CO3" s="38" t="s">
        <v>100</v>
      </c>
      <c r="CP3" s="38"/>
      <c r="CQ3" s="38"/>
      <c r="CR3" s="38"/>
      <c r="CS3" s="51" t="s">
        <v>101</v>
      </c>
      <c r="CT3" s="51"/>
      <c r="CU3" s="51" t="s">
        <v>102</v>
      </c>
      <c r="CV3" s="51"/>
      <c r="CW3" s="38" t="s">
        <v>103</v>
      </c>
      <c r="CX3" s="38"/>
      <c r="CY3" s="38"/>
      <c r="CZ3" s="38"/>
      <c r="DA3" s="38"/>
      <c r="DB3" s="38" t="s">
        <v>104</v>
      </c>
      <c r="DC3" s="38"/>
      <c r="DD3" s="56" t="s">
        <v>105</v>
      </c>
      <c r="DE3" s="56"/>
      <c r="DF3" s="56"/>
      <c r="DG3" s="56"/>
      <c r="DH3" s="47" t="s">
        <v>106</v>
      </c>
      <c r="DI3" s="47" t="s">
        <v>107</v>
      </c>
      <c r="DJ3" s="47" t="s">
        <v>108</v>
      </c>
      <c r="DK3" s="47" t="s">
        <v>109</v>
      </c>
      <c r="DL3" s="32" t="s">
        <v>110</v>
      </c>
      <c r="DM3" s="35" t="s">
        <v>111</v>
      </c>
      <c r="DN3" s="44"/>
      <c r="DO3" s="34" t="s">
        <v>112</v>
      </c>
      <c r="DP3" s="34" t="s">
        <v>113</v>
      </c>
      <c r="DQ3" s="34" t="s">
        <v>114</v>
      </c>
      <c r="DR3" s="34" t="s">
        <v>115</v>
      </c>
      <c r="DS3" s="34" t="s">
        <v>116</v>
      </c>
      <c r="DT3" s="34" t="s">
        <v>117</v>
      </c>
      <c r="DU3" s="34" t="s">
        <v>118</v>
      </c>
      <c r="DV3" s="34" t="s">
        <v>119</v>
      </c>
      <c r="DW3" s="34" t="s">
        <v>120</v>
      </c>
      <c r="DX3" s="46"/>
      <c r="DY3" s="34" t="s">
        <v>120</v>
      </c>
      <c r="DZ3" s="12" t="s">
        <v>95</v>
      </c>
      <c r="EA3" s="12" t="s">
        <v>96</v>
      </c>
      <c r="EB3" s="12" t="s">
        <v>97</v>
      </c>
      <c r="EC3" s="12" t="s">
        <v>98</v>
      </c>
      <c r="ED3" s="12" t="s">
        <v>121</v>
      </c>
      <c r="EE3" s="12" t="s">
        <v>122</v>
      </c>
      <c r="EF3" s="12" t="s">
        <v>123</v>
      </c>
      <c r="EG3" s="13" t="s">
        <v>124</v>
      </c>
      <c r="EH3" s="12" t="s">
        <v>103</v>
      </c>
      <c r="EI3" s="12" t="s">
        <v>104</v>
      </c>
      <c r="EJ3" s="34" t="s">
        <v>125</v>
      </c>
      <c r="EK3" s="34" t="s">
        <v>126</v>
      </c>
      <c r="EL3" s="34" t="s">
        <v>127</v>
      </c>
      <c r="EM3" s="46"/>
      <c r="EN3" s="36"/>
    </row>
    <row r="4" spans="1:144" ht="197.25">
      <c r="A4" s="74"/>
      <c r="B4" s="75"/>
      <c r="C4" s="75"/>
      <c r="D4" s="76"/>
      <c r="E4" s="76"/>
      <c r="F4" s="77"/>
      <c r="G4" s="84"/>
      <c r="H4" s="25" t="s">
        <v>128</v>
      </c>
      <c r="I4" s="26" t="s">
        <v>129</v>
      </c>
      <c r="J4" s="25" t="s">
        <v>130</v>
      </c>
      <c r="K4" s="26" t="s">
        <v>131</v>
      </c>
      <c r="L4" s="25" t="s">
        <v>132</v>
      </c>
      <c r="M4" s="26" t="s">
        <v>133</v>
      </c>
      <c r="N4" s="54"/>
      <c r="O4" s="54"/>
      <c r="P4" s="54"/>
      <c r="Q4" s="54"/>
      <c r="R4" s="81"/>
      <c r="S4" s="81"/>
      <c r="T4" s="66"/>
      <c r="U4" s="67"/>
      <c r="V4" s="67"/>
      <c r="W4" s="67"/>
      <c r="X4" s="67"/>
      <c r="Y4" s="66"/>
      <c r="Z4" s="66"/>
      <c r="AA4" s="66"/>
      <c r="AB4" s="66"/>
      <c r="AC4" s="66"/>
      <c r="AD4" s="66"/>
      <c r="AE4" s="66"/>
      <c r="AF4" s="66"/>
      <c r="AG4" s="66"/>
      <c r="AH4" s="52"/>
      <c r="AI4" s="52"/>
      <c r="AJ4" s="52"/>
      <c r="AK4" s="52"/>
      <c r="AL4" s="53"/>
      <c r="AM4" s="53"/>
      <c r="AN4" s="54"/>
      <c r="AO4" s="55"/>
      <c r="AP4" s="54"/>
      <c r="AQ4" s="55"/>
      <c r="AR4" s="70"/>
      <c r="AS4" s="54"/>
      <c r="AT4" s="73"/>
      <c r="AU4" s="55"/>
      <c r="AV4" s="57"/>
      <c r="AW4" s="57"/>
      <c r="AX4" s="57"/>
      <c r="AY4" s="57"/>
      <c r="AZ4" s="54"/>
      <c r="BA4" s="54"/>
      <c r="BB4" s="54"/>
      <c r="BC4" s="55"/>
      <c r="BD4" s="55"/>
      <c r="BE4" s="55"/>
      <c r="BF4" s="54"/>
      <c r="BG4" s="54"/>
      <c r="BH4" s="54"/>
      <c r="BI4" s="55"/>
      <c r="BJ4" s="55"/>
      <c r="BK4" s="55"/>
      <c r="BL4" s="37"/>
      <c r="BM4" s="37"/>
      <c r="BN4" s="37"/>
      <c r="BO4" s="37"/>
      <c r="BP4" s="37"/>
      <c r="BQ4" s="37"/>
      <c r="BR4" s="27" t="s">
        <v>134</v>
      </c>
      <c r="BS4" s="27" t="s">
        <v>135</v>
      </c>
      <c r="BT4" s="27" t="s">
        <v>136</v>
      </c>
      <c r="BU4" s="27" t="s">
        <v>137</v>
      </c>
      <c r="BV4" s="27" t="s">
        <v>138</v>
      </c>
      <c r="BW4" s="27" t="s">
        <v>139</v>
      </c>
      <c r="BX4" s="27" t="s">
        <v>140</v>
      </c>
      <c r="BY4" s="27" t="s">
        <v>141</v>
      </c>
      <c r="BZ4" s="27" t="s">
        <v>142</v>
      </c>
      <c r="CA4" s="27" t="s">
        <v>139</v>
      </c>
      <c r="CB4" s="27" t="s">
        <v>143</v>
      </c>
      <c r="CC4" s="27" t="s">
        <v>144</v>
      </c>
      <c r="CD4" s="27" t="s">
        <v>145</v>
      </c>
      <c r="CE4" s="27" t="s">
        <v>146</v>
      </c>
      <c r="CF4" s="27" t="s">
        <v>147</v>
      </c>
      <c r="CG4" s="27" t="s">
        <v>148</v>
      </c>
      <c r="CH4" s="27" t="s">
        <v>149</v>
      </c>
      <c r="CI4" s="27" t="s">
        <v>150</v>
      </c>
      <c r="CJ4" s="27" t="s">
        <v>151</v>
      </c>
      <c r="CK4" s="28" t="s">
        <v>152</v>
      </c>
      <c r="CL4" s="27" t="s">
        <v>153</v>
      </c>
      <c r="CM4" s="27" t="s">
        <v>154</v>
      </c>
      <c r="CN4" s="50"/>
      <c r="CO4" s="27" t="s">
        <v>155</v>
      </c>
      <c r="CP4" s="27" t="s">
        <v>156</v>
      </c>
      <c r="CQ4" s="27" t="s">
        <v>157</v>
      </c>
      <c r="CR4" s="27" t="s">
        <v>158</v>
      </c>
      <c r="CS4" s="27" t="s">
        <v>159</v>
      </c>
      <c r="CT4" s="27" t="s">
        <v>160</v>
      </c>
      <c r="CU4" s="27" t="s">
        <v>161</v>
      </c>
      <c r="CV4" s="27" t="s">
        <v>162</v>
      </c>
      <c r="CW4" s="27" t="s">
        <v>163</v>
      </c>
      <c r="CX4" s="27" t="s">
        <v>164</v>
      </c>
      <c r="CY4" s="27" t="s">
        <v>165</v>
      </c>
      <c r="CZ4" s="27" t="s">
        <v>166</v>
      </c>
      <c r="DA4" s="27" t="s">
        <v>167</v>
      </c>
      <c r="DB4" s="27" t="s">
        <v>168</v>
      </c>
      <c r="DC4" s="27" t="s">
        <v>169</v>
      </c>
      <c r="DD4" s="29" t="s">
        <v>170</v>
      </c>
      <c r="DE4" s="30" t="s">
        <v>171</v>
      </c>
      <c r="DF4" s="29" t="s">
        <v>172</v>
      </c>
      <c r="DG4" s="29" t="s">
        <v>24</v>
      </c>
      <c r="DH4" s="47"/>
      <c r="DI4" s="47"/>
      <c r="DJ4" s="47" t="s">
        <v>173</v>
      </c>
      <c r="DK4" s="47"/>
      <c r="DL4" s="33"/>
      <c r="DM4" s="35"/>
      <c r="DN4" s="45"/>
      <c r="DO4" s="34"/>
      <c r="DP4" s="34"/>
      <c r="DQ4" s="34"/>
      <c r="DR4" s="34"/>
      <c r="DS4" s="34"/>
      <c r="DT4" s="34"/>
      <c r="DU4" s="34"/>
      <c r="DV4" s="34"/>
      <c r="DW4" s="34"/>
      <c r="DX4" s="46"/>
      <c r="DY4" s="34"/>
      <c r="DZ4" s="16" t="s">
        <v>174</v>
      </c>
      <c r="EA4" s="16" t="s">
        <v>120</v>
      </c>
      <c r="EB4" s="16" t="s">
        <v>127</v>
      </c>
      <c r="EC4" s="16" t="s">
        <v>175</v>
      </c>
      <c r="ED4" s="16" t="s">
        <v>176</v>
      </c>
      <c r="EE4" s="16" t="s">
        <v>127</v>
      </c>
      <c r="EF4" s="16" t="s">
        <v>127</v>
      </c>
      <c r="EG4" s="16" t="s">
        <v>127</v>
      </c>
      <c r="EH4" s="16" t="s">
        <v>113</v>
      </c>
      <c r="EI4" s="16" t="s">
        <v>127</v>
      </c>
      <c r="EJ4" s="34"/>
      <c r="EK4" s="34"/>
      <c r="EL4" s="34"/>
      <c r="EM4" s="46"/>
      <c r="EN4" s="36"/>
    </row>
    <row r="5" spans="1:144" ht="17.25">
      <c r="A5" s="18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0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22"/>
      <c r="DG5" s="22"/>
      <c r="DH5" s="22"/>
      <c r="DI5" s="22"/>
      <c r="DJ5" s="22"/>
      <c r="DK5" s="22"/>
      <c r="DL5" s="19"/>
      <c r="DM5" s="19"/>
      <c r="DN5" s="19"/>
      <c r="DO5" s="14">
        <f>IF(R5=1,12,IF(R5=2,14,IF(R5=3,16,IF(R5=4,18,IF(R5=5,20,0)))))+
IF(AND(R5&lt;6,R5&gt;0),IF(S5=1,2,0),0)</f>
        <v>0</v>
      </c>
      <c r="DP5" s="14">
        <f>IF(T5&lt;11,T5*0.75,IF(AND(T5&gt;=11,T5&lt;12),8,IF(AND(T5&gt;=12,T5&lt;13),8.5,IF(AND(T5&gt;=13,T5&lt;14),9,IF(AND(T5&gt;=14,T5&lt;15),9.5,IF(AND(T5&gt;=15,T5&lt;16),10,IF(AND(T5&gt;=16,T5&lt;17),10.5,IF(AND(T5&gt;=17,T5&lt;18),11,0))))))))+IF(AND(T5&gt;=18,T5&lt;19),11.5,IF(AND(T5&gt;=19,T5&lt;20),12,IF(AND(T5&gt;=20,T5&lt;21),12.5,IF(AND(T5&gt;=21,T5&lt;22),12.75,IF(AND(T5&gt;=22,T5&lt;23),13,IF(AND(T5&gt;=23,T5&lt;24),13.25,IF(AND(T5&gt;=24,T5&lt;25),13.5,IF(AND(T5&gt;=25,T5&lt;26),13.75,0))))))))+IF(AND(T5&gt;=26,T5&lt;27),14,IF(AND(T5&gt;=27,T5&lt;28),14.25,IF(AND(T5&gt;=28,T5&lt;29),14.5,IF(AND(T5&gt;=29,T5&lt;30),14.75,IF(T5=30,15,IF(T5&gt;30,15))))))</f>
        <v>0</v>
      </c>
      <c r="DQ5" s="14">
        <f>IF(X5=1,5,0)+IF(W5=1,20,0)+IF(V5&lt;=50,V5*0.2,IF(V5&gt;50,10,0))+IF(U5&lt;=10,U5*1,IF(U5&gt;10,10))</f>
        <v>0</v>
      </c>
      <c r="DR5" s="14">
        <f>IF((AG5*2+AF5*3+AE5*4+AD5*4+AC5*5+AB5*8+AA5*10+Z5*15+Y5*25)&lt;=25,
(AG5*2+AF5*3+AE5*4+AD5*4+AC5*5+AB5*8+AA5*10+Z5*15+Y5*25),
IF((AG5*2+AF5*3+AE5*4+AD5*4+AC5*5+AB5*8+AA5*10+Z5*15+Y5*25)&gt;25,25,0))</f>
        <v>0</v>
      </c>
      <c r="DS5" s="14">
        <f>IF((IF((AK5*4)&lt;=20,AK5*4,20)+IF((AJ5*3)&lt;=15,AJ5*3,15)+IF((AI5*2)&lt;=10,AI5*2,10)+IF(AH5&lt;=5,AH5,5))&lt;=20,
(IF((AK5*4)&lt;=20,AK5*4,20)+IF((AJ5*3)&lt;=15,AJ5*3,15)+IF((AI5*2)&lt;=10,AI5*2,10)+IF(AH5&lt;=5,AH5,5)),
20)</f>
        <v>0</v>
      </c>
      <c r="DT5" s="14">
        <f>(IF(AL5&lt;=400,(AL5/13.34),IF(AL5&gt;400,30,0)))
+(IF(AM5&lt;=90,(AM5/4.5),IF(AM5&gt;90,20,0)))</f>
        <v>0</v>
      </c>
      <c r="DU5" s="14">
        <f>IF(
(IF(AN5*5&lt;=15,AN5*5,15)+IF(AO5*2&lt;=10,AO5*2,10)+IF(AP5*2&lt;=8,AP5*2,8)+IF(AQ5&lt;=5,AQ5,5)+IF(LEN(AR5)&gt;10,IF(AS5&lt;=5,AS5,5),0)+IF(LEN(AT5)&gt;10,IF(AU5&lt;=5,AU5,5),0))&lt;=30,
(IF(AN5*5&lt;=15,AN5*5,15)+IF(AO5*2&lt;=10,AO5*2,10)+IF(AP5*2&lt;=8,AP5*2,8)+IF(AQ5&lt;=5,AQ5,5)+IF(LEN(AR5)&gt;10,IF(AS5&lt;=5,AS5,5),0)+IF(LEN(AT5)&gt;10,IF(AU5&lt;=5,AU5,5),0)),30
)</f>
        <v>0</v>
      </c>
      <c r="DV5" s="14">
        <f>IF((AY5*4+AX5*6+AW5*8+AV5*10)&lt;=10,
(AY5*4+AX5*6+AW5*8+AV5*10),
IF((AY5*4+AX5*6+AW5*8+AV5*10)&gt;10,10,0))</f>
        <v>0</v>
      </c>
      <c r="DW5" s="14">
        <f>IF((BK5*3+BJ5*4+BI5*5+BH5*6+BG5*8+BF5*10+BE5*10+BD5*15+BC5*20+BB5*20+BA5*25+AZ5*30)&lt;=30,
(BK5*3+BJ5*4+BI5*5+BH5*6+BG5*8+BF5*10+BE5*10+BD5*15+BC5*20+BB5*20+BA5*25+AZ5*30),
IF((BK5*3+BJ5*4+BI5*5+BH5*6+BG5*8+BF5*10+BE5*10+BD5*15+BC5*20+BB5*20+BA5*25+AZ5*30)&gt;30,30))</f>
        <v>0</v>
      </c>
      <c r="DX5" s="14">
        <f>SUM(DO5:DW5)</f>
        <v>0</v>
      </c>
      <c r="DY5" s="15">
        <f>IF((IF(BL5=1,5,0)+IF(BM5=1,5,0)+IF(BN5=1,10,0)+IF(BO5=1,5,0)+IF(BP5=1,5,0)+IF(BQ5=1,5,0))&lt;=30,
(IF(BL5=1,5,0)+IF(BM5=1,5,0)+IF(BN5=1,10,0)+IF(BO5=1,5,0)+IF(BP5=1,5,0)+IF(BQ5=1,5,0)),
IF((IF(BL5=1,5,0)+IF(BM5=1,5,0)+IF(BN5=1,10,0)+IF(BO5=1,5,0)+IF(BP5=1,5,0)+IF(BQ5=1,5,0))&gt;30,30))</f>
        <v>0</v>
      </c>
      <c r="DZ5" s="14">
        <f>IF(BR5=1,5,0)+IF(BS5=1,10,0)+IF(BT5=1,5,0)</f>
        <v>0</v>
      </c>
      <c r="EA5" s="14">
        <f>IF(BU5=1,5,IF(BU5=4,-5,0))+IF(BV5=1,10,IF(BV5=3,-10,0))+IF(BW5=1,10,0)+IF(BX5=1,5,IF(BX5=3,-2,0))</f>
        <v>0</v>
      </c>
      <c r="EB5" s="14">
        <f>IF(BY5=3,-5,IF(BY5=4,-10,0))
+IF(LEN(BY5)&gt;0,IF(BZ5=1,6,IF(BZ5=3,-6,0)))
+IF(LEN(BY5)&gt;0,IF(CA5=1,4,0))</f>
        <v>0</v>
      </c>
      <c r="EC5" s="14">
        <f>IF(CB5=7,-5,0)
+IF(LEN(CB5)&gt;0,IF(CC5=1,6,IF(CC5=3,-10,0))
+IF(CD5=1,7,IF(CD5=3,-5))
+IF(CE5=1,5,0)
+IF(CF5=1,3,0)+IF(CG5=1,3,0)+IF(CH5=1,3,0)+IF(CI5=1,3,0)+IF(CJ5=1,3,0)+IF(CK5=1,3,0)+IF(CL5=1,3,0)+IF(CM5=1,1,0),0)</f>
        <v>0</v>
      </c>
      <c r="ED5" s="14">
        <f>IF(CN5=1,5,IF(CN5=3,-5,0))</f>
        <v>0</v>
      </c>
      <c r="EE5" s="14">
        <f>IF(CO5=1,4,IF(CO5=2,-5,0))+IF(CP5=1,2,IF(CP5=2,-3,0))+IF(CQ5=1,2,IF(CQ5=2,-2,0))+IF(CR5=1,2,0)</f>
        <v>0</v>
      </c>
      <c r="EF5" s="14">
        <f>IF(CS5=1,5,IF(CS5=3,-5,0))+IF(CT5=1,5,IF(CT5=3,-5,0))</f>
        <v>0</v>
      </c>
      <c r="EG5" s="14">
        <f>IF(CU5=1,5,0)+IF(CV5=1,5,0)</f>
        <v>0</v>
      </c>
      <c r="EH5" s="14">
        <f>IF(CW5=1,3,0)+IF(CX5=1,3,0)+IF(CY5=1,3,0)+IF(CZ5=1,3,0)+IF(DA5=1,3,0)</f>
        <v>0</v>
      </c>
      <c r="EI5" s="14">
        <f>IF(LEN(DC5)&gt;=10,IF(DB5&lt;=5,DB5*2,10),0)</f>
        <v>0</v>
      </c>
      <c r="EJ5" s="14">
        <f>SUM(DZ5:EI5)</f>
        <v>0</v>
      </c>
      <c r="EK5" s="15">
        <f>IF((IF(DD5=1,15,IF(DD5=2,12,IF(DD5=3,10,IF(DD5=4,5,IF(DD5=5,5,0)))))+IF(DE5=1,10,IF(DE5=2,7,IF(DE5=3,5,IF(DE5=4,5,0))))+IF(DF5=1,5,0)+IF(DG5=1,2,0)+DH5*3+IF(DI5=1,5,0)+IF(DJ5&lt;=5,DJ5,5)+IF(DK5=1,5,0))&lt;=50,
(IF(DD5=1,15,IF(DD5=2,12,IF(DD5=3,10,IF(DD5=4,5,IF(DD5=5,5,0)))))+IF(DE5=1,10,IF(DE5=2,7,IF(DE5=3,5,IF(DE5=4,5,0))))+IF(DF5=1,5,0)+IF(DG5=1,2,0)+DH5*3+IF(DI5=1,5,0)+IF(DJ5&lt;=5,DJ5,5)+IF(DK5=1,5,0)),
50)</f>
        <v>0</v>
      </c>
      <c r="EL5" s="15">
        <f>IF(LEN(DL5)&gt;=10,IF(DM5&lt;=10,DM5,IF(DM5&gt;10,10,0)),0)</f>
        <v>0</v>
      </c>
      <c r="EM5" s="14">
        <f t="shared" ref="EM5" si="0">SUM(EJ5:EL5,DY5)</f>
        <v>0</v>
      </c>
      <c r="EN5" s="14" t="b">
        <f t="shared" ref="EN5" si="1">IF((EM5+DX5)&gt;0,(EM5+DX5),IF((EM5+DX5)&lt;0,""))</f>
        <v>0</v>
      </c>
    </row>
    <row r="6" spans="1:144" ht="17.25">
      <c r="A6" s="18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0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4">
        <f t="shared" ref="DO6:DO9" si="2">IF(R6=1,12,IF(R6=2,14,IF(R6=3,16,IF(R6=4,18,IF(R6=5,20,0)))))+
IF(AND(R6&lt;6,R6&gt;0),IF(S6=1,2,0),0)</f>
        <v>0</v>
      </c>
      <c r="DP6" s="14">
        <f t="shared" ref="DP6:DP9" si="3">IF(T6&lt;11,T6*0.75,IF(AND(T6&gt;=11,T6&lt;12),8,IF(AND(T6&gt;=12,T6&lt;13),8.5,IF(AND(T6&gt;=13,T6&lt;14),9,IF(AND(T6&gt;=14,T6&lt;15),9.5,IF(AND(T6&gt;=15,T6&lt;16),10,IF(AND(T6&gt;=16,T6&lt;17),10.5,IF(AND(T6&gt;=17,T6&lt;18),11,0))))))))+IF(AND(T6&gt;=18,T6&lt;19),11.5,IF(AND(T6&gt;=19,T6&lt;20),12,IF(AND(T6&gt;=20,T6&lt;21),12.5,IF(AND(T6&gt;=21,T6&lt;22),12.75,IF(AND(T6&gt;=22,T6&lt;23),13,IF(AND(T6&gt;=23,T6&lt;24),13.25,IF(AND(T6&gt;=24,T6&lt;25),13.5,IF(AND(T6&gt;=25,T6&lt;26),13.75,0))))))))+IF(AND(T6&gt;=26,T6&lt;27),14,IF(AND(T6&gt;=27,T6&lt;28),14.25,IF(AND(T6&gt;=28,T6&lt;29),14.5,IF(AND(T6&gt;=29,T6&lt;30),14.75,IF(T6=30,15,IF(T6&gt;30,15))))))</f>
        <v>0</v>
      </c>
      <c r="DQ6" s="14">
        <f t="shared" ref="DQ6:DQ9" si="4">IF(X6=1,5,0)+IF(W6=1,20,0)+IF(V6&lt;=50,V6*0.2,IF(V6&gt;50,10,0))+IF(U6&lt;=10,U6*1,IF(U6&gt;10,10))</f>
        <v>0</v>
      </c>
      <c r="DR6" s="14">
        <f t="shared" ref="DR6:DR9" si="5">IF((AG6*2+AF6*3+AE6*4+AD6*4+AC6*5+AB6*8+AA6*10+Z6*15+Y6*25)&lt;=25,
(AG6*2+AF6*3+AE6*4+AD6*4+AC6*5+AB6*8+AA6*10+Z6*15+Y6*25),
IF((AG6*2+AF6*3+AE6*4+AD6*4+AC6*5+AB6*8+AA6*10+Z6*15+Y6*25)&gt;25,25,0))</f>
        <v>0</v>
      </c>
      <c r="DS6" s="14">
        <f t="shared" ref="DS6:DS9" si="6">IF((IF((AK6*4)&lt;=20,AK6*4,20)+IF((AJ6*3)&lt;=15,AJ6*3,15)+IF((AI6*2)&lt;=10,AI6*2,10)+IF(AH6&lt;=5,AH6,5))&lt;=20,
(IF((AK6*4)&lt;=20,AK6*4,20)+IF((AJ6*3)&lt;=15,AJ6*3,15)+IF((AI6*2)&lt;=10,AI6*2,10)+IF(AH6&lt;=5,AH6,5)),
20)</f>
        <v>0</v>
      </c>
      <c r="DT6" s="14">
        <f t="shared" ref="DT6:DT9" si="7">(IF(AL6&lt;=400,(AL6/13.34),IF(AL6&gt;400,30,0)))
+(IF(AM6&lt;=90,(AM6/4.5),IF(AM6&gt;90,20,0)))</f>
        <v>0</v>
      </c>
      <c r="DU6" s="14">
        <f t="shared" ref="DU6:DU9" si="8">IF(
(IF(AN6*5&lt;=15,AN6*5,15)+IF(AO6*2&lt;=10,AO6*2,10)+IF(AP6*2&lt;=8,AP6*2,8)+IF(AQ6&lt;=5,AQ6,5)+IF(LEN(AR6)&gt;10,IF(AS6&lt;=5,AS6,5),0)+IF(LEN(AT6)&gt;10,IF(AU6&lt;=5,AU6,5),0))&lt;=30,
(IF(AN6*5&lt;=15,AN6*5,15)+IF(AO6*2&lt;=10,AO6*2,10)+IF(AP6*2&lt;=8,AP6*2,8)+IF(AQ6&lt;=5,AQ6,5)+IF(LEN(AR6)&gt;10,IF(AS6&lt;=5,AS6,5),0)+IF(LEN(AT6)&gt;10,IF(AU6&lt;=5,AU6,5),0)),30
)</f>
        <v>0</v>
      </c>
      <c r="DV6" s="14">
        <f t="shared" ref="DV6:DV9" si="9">IF((AY6*4+AX6*6+AW6*8+AV6*10)&lt;=10,
(AY6*4+AX6*6+AW6*8+AV6*10),
IF((AY6*4+AX6*6+AW6*8+AV6*10)&gt;10,10,0))</f>
        <v>0</v>
      </c>
      <c r="DW6" s="14">
        <f t="shared" ref="DW6:DW9" si="10">IF((BK6*3+BJ6*4+BI6*5+BH6*6+BG6*8+BF6*10+BE6*10+BD6*15+BC6*20+BB6*20+BA6*25+AZ6*30)&lt;=30,
(BK6*3+BJ6*4+BI6*5+BH6*6+BG6*8+BF6*10+BE6*10+BD6*15+BC6*20+BB6*20+BA6*25+AZ6*30),
IF((BK6*3+BJ6*4+BI6*5+BH6*6+BG6*8+BF6*10+BE6*10+BD6*15+BC6*20+BB6*20+BA6*25+AZ6*30)&gt;30,30))</f>
        <v>0</v>
      </c>
      <c r="DX6" s="14">
        <f t="shared" ref="DX6:DX9" si="11">SUM(DO6:DW6)</f>
        <v>0</v>
      </c>
      <c r="DY6" s="15">
        <f t="shared" ref="DY6:DY9" si="12">IF((IF(BL6=1,5,0)+IF(BM6=1,5,0)+IF(BN6=1,10,0)+IF(BO6=1,5,0)+IF(BP6=1,5,0)+IF(BQ6=1,5,0))&lt;=30,
(IF(BL6=1,5,0)+IF(BM6=1,5,0)+IF(BN6=1,10,0)+IF(BO6=1,5,0)+IF(BP6=1,5,0)+IF(BQ6=1,5,0)),
IF((IF(BL6=1,5,0)+IF(BM6=1,5,0)+IF(BN6=1,10,0)+IF(BO6=1,5,0)+IF(BP6=1,5,0)+IF(BQ6=1,5,0))&gt;30,30))</f>
        <v>0</v>
      </c>
      <c r="DZ6" s="14">
        <f t="shared" ref="DZ6:DZ9" si="13">IF(BR6=1,5,0)+IF(BS6=1,10,0)+IF(BT6=1,5,0)</f>
        <v>0</v>
      </c>
      <c r="EA6" s="14">
        <f t="shared" ref="EA6:EA9" si="14">IF(BU6=1,5,IF(BU6=4,-5,0))+IF(BV6=1,10,IF(BV6=3,-10,0))+IF(BW6=1,10,0)+IF(BX6=1,5,IF(BX6=3,-2,0))</f>
        <v>0</v>
      </c>
      <c r="EB6" s="14">
        <f t="shared" ref="EB6:EB9" si="15">IF(BY6=3,-5,IF(BY6=4,-10,0))
+IF(LEN(BY6)&gt;0,IF(BZ6=1,6,IF(BZ6=3,-6,0)))
+IF(LEN(BY6)&gt;0,IF(CA6=1,4,0))</f>
        <v>0</v>
      </c>
      <c r="EC6" s="14">
        <f t="shared" ref="EC6:EC9" si="16">IF(CB6=7,-5,0)
+IF(LEN(CB6)&gt;0,IF(CC6=1,6,IF(CC6=3,-10,0))
+IF(CD6=1,7,IF(CD6=3,-5))
+IF(CE6=1,5,0)
+IF(CF6=1,3,0)+IF(CG6=1,3,0)+IF(CH6=1,3,0)+IF(CI6=1,3,0)+IF(CJ6=1,3,0)+IF(CK6=1,3,0)+IF(CL6=1,3,0)+IF(CM6=1,1,0),0)</f>
        <v>0</v>
      </c>
      <c r="ED6" s="14">
        <f t="shared" ref="ED6:ED9" si="17">IF(CN6=1,5,IF(CN6=3,-5,0))</f>
        <v>0</v>
      </c>
      <c r="EE6" s="14">
        <f t="shared" ref="EE6:EE9" si="18">IF(CO6=1,4,IF(CO6=2,-5,0))+IF(CP6=1,2,IF(CP6=2,-3,0))+IF(CQ6=1,2,IF(CQ6=2,-2,0))+IF(CR6=1,2,0)</f>
        <v>0</v>
      </c>
      <c r="EF6" s="14">
        <f t="shared" ref="EF6:EF9" si="19">IF(CS6=1,5,IF(CS6=3,-5,0))+IF(CT6=1,5,IF(CT6=3,-5,0))</f>
        <v>0</v>
      </c>
      <c r="EG6" s="14">
        <f t="shared" ref="EG6:EG9" si="20">IF(CU6=1,5,0)+IF(CV6=1,5,0)</f>
        <v>0</v>
      </c>
      <c r="EH6" s="14">
        <f t="shared" ref="EH6:EH9" si="21">IF(CW6=1,3,0)+IF(CX6=1,3,0)+IF(CY6=1,3,0)+IF(CZ6=1,3,0)+IF(DA6=1,3,0)</f>
        <v>0</v>
      </c>
      <c r="EI6" s="14">
        <f t="shared" ref="EI6:EI9" si="22">IF(LEN(DC6)&gt;=10,IF(DB6&lt;=5,DB6*2,10),0)</f>
        <v>0</v>
      </c>
      <c r="EJ6" s="14">
        <f t="shared" ref="EJ6:EJ9" si="23">SUM(DZ6:EI6)</f>
        <v>0</v>
      </c>
      <c r="EK6" s="15">
        <f t="shared" ref="EK6:EK9" si="24">IF((IF(DD6=1,15,IF(DD6=2,12,IF(DD6=3,10,IF(DD6=4,5,IF(DD6=5,5,0)))))+IF(DE6=1,10,IF(DE6=2,7,IF(DE6=3,5,IF(DE6=4,5,0))))+IF(DF6=1,5,0)+IF(DG6=1,2,0)+DH6*3+IF(DI6=1,5,0)+IF(DJ6&lt;=5,DJ6,5)+IF(DK6=1,5,0))&lt;=50,
(IF(DD6=1,15,IF(DD6=2,12,IF(DD6=3,10,IF(DD6=4,5,IF(DD6=5,5,0)))))+IF(DE6=1,10,IF(DE6=2,7,IF(DE6=3,5,IF(DE6=4,5,0))))+IF(DF6=1,5,0)+IF(DG6=1,2,0)+DH6*3+IF(DI6=1,5,0)+IF(DJ6&lt;=5,DJ6,5)+IF(DK6=1,5,0)),
50)</f>
        <v>0</v>
      </c>
      <c r="EL6" s="15">
        <f t="shared" ref="EL6:EL9" si="25">IF(LEN(DL6)&gt;=10,IF(DM6&lt;=10,DM6,IF(DM6&gt;10,10,0)),0)</f>
        <v>0</v>
      </c>
      <c r="EM6" s="14">
        <f t="shared" ref="EM6:EM9" si="26">SUM(EJ6:EL6,DY6)</f>
        <v>0</v>
      </c>
      <c r="EN6" s="14" t="b">
        <f t="shared" ref="EN6:EN9" si="27">IF((EM6+DX6)&gt;0,(EM6+DX6),IF((EM6+DX6)&lt;0,""))</f>
        <v>0</v>
      </c>
    </row>
    <row r="7" spans="1:144" ht="17.25">
      <c r="A7" s="18">
        <v>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0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4">
        <f t="shared" si="2"/>
        <v>0</v>
      </c>
      <c r="DP7" s="14">
        <f t="shared" si="3"/>
        <v>0</v>
      </c>
      <c r="DQ7" s="14">
        <f t="shared" si="4"/>
        <v>0</v>
      </c>
      <c r="DR7" s="14">
        <f t="shared" si="5"/>
        <v>0</v>
      </c>
      <c r="DS7" s="14">
        <f t="shared" si="6"/>
        <v>0</v>
      </c>
      <c r="DT7" s="14">
        <f t="shared" si="7"/>
        <v>0</v>
      </c>
      <c r="DU7" s="14">
        <f t="shared" si="8"/>
        <v>0</v>
      </c>
      <c r="DV7" s="14">
        <f t="shared" si="9"/>
        <v>0</v>
      </c>
      <c r="DW7" s="14">
        <f t="shared" si="10"/>
        <v>0</v>
      </c>
      <c r="DX7" s="14">
        <f t="shared" si="11"/>
        <v>0</v>
      </c>
      <c r="DY7" s="15">
        <f t="shared" si="12"/>
        <v>0</v>
      </c>
      <c r="DZ7" s="14">
        <f t="shared" si="13"/>
        <v>0</v>
      </c>
      <c r="EA7" s="14">
        <f t="shared" si="14"/>
        <v>0</v>
      </c>
      <c r="EB7" s="14">
        <f t="shared" si="15"/>
        <v>0</v>
      </c>
      <c r="EC7" s="14">
        <f t="shared" si="16"/>
        <v>0</v>
      </c>
      <c r="ED7" s="14">
        <f t="shared" si="17"/>
        <v>0</v>
      </c>
      <c r="EE7" s="14">
        <f t="shared" si="18"/>
        <v>0</v>
      </c>
      <c r="EF7" s="14">
        <f t="shared" si="19"/>
        <v>0</v>
      </c>
      <c r="EG7" s="14">
        <f t="shared" si="20"/>
        <v>0</v>
      </c>
      <c r="EH7" s="14">
        <f t="shared" si="21"/>
        <v>0</v>
      </c>
      <c r="EI7" s="14">
        <f t="shared" si="22"/>
        <v>0</v>
      </c>
      <c r="EJ7" s="14">
        <f t="shared" si="23"/>
        <v>0</v>
      </c>
      <c r="EK7" s="15">
        <f t="shared" si="24"/>
        <v>0</v>
      </c>
      <c r="EL7" s="15">
        <f t="shared" si="25"/>
        <v>0</v>
      </c>
      <c r="EM7" s="14">
        <f t="shared" si="26"/>
        <v>0</v>
      </c>
      <c r="EN7" s="14" t="b">
        <f t="shared" si="27"/>
        <v>0</v>
      </c>
    </row>
    <row r="8" spans="1:144" ht="17.25">
      <c r="A8" s="18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  <c r="U8" s="20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4">
        <f t="shared" si="2"/>
        <v>0</v>
      </c>
      <c r="DP8" s="14">
        <f t="shared" si="3"/>
        <v>0</v>
      </c>
      <c r="DQ8" s="14">
        <f t="shared" si="4"/>
        <v>0</v>
      </c>
      <c r="DR8" s="14">
        <f t="shared" si="5"/>
        <v>0</v>
      </c>
      <c r="DS8" s="14">
        <f t="shared" si="6"/>
        <v>0</v>
      </c>
      <c r="DT8" s="14">
        <f t="shared" si="7"/>
        <v>0</v>
      </c>
      <c r="DU8" s="14">
        <f t="shared" si="8"/>
        <v>0</v>
      </c>
      <c r="DV8" s="14">
        <f t="shared" si="9"/>
        <v>0</v>
      </c>
      <c r="DW8" s="14">
        <f t="shared" si="10"/>
        <v>0</v>
      </c>
      <c r="DX8" s="14">
        <f t="shared" si="11"/>
        <v>0</v>
      </c>
      <c r="DY8" s="15">
        <f t="shared" si="12"/>
        <v>0</v>
      </c>
      <c r="DZ8" s="14">
        <f t="shared" si="13"/>
        <v>0</v>
      </c>
      <c r="EA8" s="14">
        <f t="shared" si="14"/>
        <v>0</v>
      </c>
      <c r="EB8" s="14">
        <f t="shared" si="15"/>
        <v>0</v>
      </c>
      <c r="EC8" s="14">
        <f t="shared" si="16"/>
        <v>0</v>
      </c>
      <c r="ED8" s="14">
        <f t="shared" si="17"/>
        <v>0</v>
      </c>
      <c r="EE8" s="14">
        <f t="shared" si="18"/>
        <v>0</v>
      </c>
      <c r="EF8" s="14">
        <f t="shared" si="19"/>
        <v>0</v>
      </c>
      <c r="EG8" s="14">
        <f t="shared" si="20"/>
        <v>0</v>
      </c>
      <c r="EH8" s="14">
        <f t="shared" si="21"/>
        <v>0</v>
      </c>
      <c r="EI8" s="14">
        <f t="shared" si="22"/>
        <v>0</v>
      </c>
      <c r="EJ8" s="14">
        <f t="shared" si="23"/>
        <v>0</v>
      </c>
      <c r="EK8" s="15">
        <f t="shared" si="24"/>
        <v>0</v>
      </c>
      <c r="EL8" s="15">
        <f t="shared" si="25"/>
        <v>0</v>
      </c>
      <c r="EM8" s="14">
        <f t="shared" si="26"/>
        <v>0</v>
      </c>
      <c r="EN8" s="14" t="b">
        <f t="shared" si="27"/>
        <v>0</v>
      </c>
    </row>
    <row r="9" spans="1:144" ht="17.25">
      <c r="A9" s="18">
        <v>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0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4">
        <f t="shared" si="2"/>
        <v>0</v>
      </c>
      <c r="DP9" s="14">
        <f t="shared" si="3"/>
        <v>0</v>
      </c>
      <c r="DQ9" s="14">
        <f t="shared" si="4"/>
        <v>0</v>
      </c>
      <c r="DR9" s="14">
        <f t="shared" si="5"/>
        <v>0</v>
      </c>
      <c r="DS9" s="14">
        <f t="shared" si="6"/>
        <v>0</v>
      </c>
      <c r="DT9" s="14">
        <f t="shared" si="7"/>
        <v>0</v>
      </c>
      <c r="DU9" s="14">
        <f t="shared" si="8"/>
        <v>0</v>
      </c>
      <c r="DV9" s="14">
        <f t="shared" si="9"/>
        <v>0</v>
      </c>
      <c r="DW9" s="14">
        <f t="shared" si="10"/>
        <v>0</v>
      </c>
      <c r="DX9" s="14">
        <f t="shared" si="11"/>
        <v>0</v>
      </c>
      <c r="DY9" s="15">
        <f t="shared" si="12"/>
        <v>0</v>
      </c>
      <c r="DZ9" s="14">
        <f t="shared" si="13"/>
        <v>0</v>
      </c>
      <c r="EA9" s="14">
        <f t="shared" si="14"/>
        <v>0</v>
      </c>
      <c r="EB9" s="14">
        <f t="shared" si="15"/>
        <v>0</v>
      </c>
      <c r="EC9" s="14">
        <f t="shared" si="16"/>
        <v>0</v>
      </c>
      <c r="ED9" s="14">
        <f t="shared" si="17"/>
        <v>0</v>
      </c>
      <c r="EE9" s="14">
        <f t="shared" si="18"/>
        <v>0</v>
      </c>
      <c r="EF9" s="14">
        <f t="shared" si="19"/>
        <v>0</v>
      </c>
      <c r="EG9" s="14">
        <f t="shared" si="20"/>
        <v>0</v>
      </c>
      <c r="EH9" s="14">
        <f t="shared" si="21"/>
        <v>0</v>
      </c>
      <c r="EI9" s="14">
        <f t="shared" si="22"/>
        <v>0</v>
      </c>
      <c r="EJ9" s="14">
        <f t="shared" si="23"/>
        <v>0</v>
      </c>
      <c r="EK9" s="15">
        <f t="shared" si="24"/>
        <v>0</v>
      </c>
      <c r="EL9" s="15">
        <f t="shared" si="25"/>
        <v>0</v>
      </c>
      <c r="EM9" s="14">
        <f t="shared" si="26"/>
        <v>0</v>
      </c>
      <c r="EN9" s="14" t="b">
        <f t="shared" si="27"/>
        <v>0</v>
      </c>
    </row>
    <row r="10" spans="1:144" ht="17.25">
      <c r="A10" s="18">
        <v>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4">
        <f t="shared" ref="DO10:DO24" si="28">IF(R10=1,12,IF(R10=2,14,IF(R10=3,16,IF(R10=4,18,IF(R10=5,20,0)))))+
IF(AND(R10&lt;6,R10&gt;0),IF(S10=1,2,0),0)</f>
        <v>0</v>
      </c>
      <c r="DP10" s="14">
        <f t="shared" ref="DP10:DP24" si="29">IF(T10&lt;11,T10*0.75,IF(AND(T10&gt;=11,T10&lt;12),8,IF(AND(T10&gt;=12,T10&lt;13),8.5,IF(AND(T10&gt;=13,T10&lt;14),9,IF(AND(T10&gt;=14,T10&lt;15),9.5,IF(AND(T10&gt;=15,T10&lt;16),10,IF(AND(T10&gt;=16,T10&lt;17),10.5,IF(AND(T10&gt;=17,T10&lt;18),11,0))))))))+IF(AND(T10&gt;=18,T10&lt;19),11.5,IF(AND(T10&gt;=19,T10&lt;20),12,IF(AND(T10&gt;=20,T10&lt;21),12.5,IF(AND(T10&gt;=21,T10&lt;22),12.75,IF(AND(T10&gt;=22,T10&lt;23),13,IF(AND(T10&gt;=23,T10&lt;24),13.25,IF(AND(T10&gt;=24,T10&lt;25),13.5,IF(AND(T10&gt;=25,T10&lt;26),13.75,0))))))))+IF(AND(T10&gt;=26,T10&lt;27),14,IF(AND(T10&gt;=27,T10&lt;28),14.25,IF(AND(T10&gt;=28,T10&lt;29),14.5,IF(AND(T10&gt;=29,T10&lt;30),14.75,IF(T10=30,15,IF(T10&gt;30,15))))))</f>
        <v>0</v>
      </c>
      <c r="DQ10" s="14">
        <f t="shared" ref="DQ10:DQ24" si="30">IF(X10=1,5,0)+IF(W10=1,20,0)+IF(V10&lt;=50,V10*0.2,IF(V10&gt;50,10,0))+IF(U10&lt;=10,U10*1,IF(U10&gt;10,10))</f>
        <v>0</v>
      </c>
      <c r="DR10" s="14">
        <f t="shared" ref="DR10:DR24" si="31">IF((AG10*2+AF10*3+AE10*4+AD10*4+AC10*5+AB10*8+AA10*10+Z10*15+Y10*25)&lt;=25,
(AG10*2+AF10*3+AE10*4+AD10*4+AC10*5+AB10*8+AA10*10+Z10*15+Y10*25),
IF((AG10*2+AF10*3+AE10*4+AD10*4+AC10*5+AB10*8+AA10*10+Z10*15+Y10*25)&gt;25,25,0))</f>
        <v>0</v>
      </c>
      <c r="DS10" s="14">
        <f t="shared" ref="DS10:DS24" si="32">IF((IF((AK10*4)&lt;=20,AK10*4,20)+IF((AJ10*3)&lt;=15,AJ10*3,15)+IF((AI10*2)&lt;=10,AI10*2,10)+IF(AH10&lt;=5,AH10,5))&lt;=20,
(IF((AK10*4)&lt;=20,AK10*4,20)+IF((AJ10*3)&lt;=15,AJ10*3,15)+IF((AI10*2)&lt;=10,AI10*2,10)+IF(AH10&lt;=5,AH10,5)),
20)</f>
        <v>0</v>
      </c>
      <c r="DT10" s="14">
        <f t="shared" ref="DT10:DT24" si="33">(IF(AL10&lt;=400,(AL10/13.34),IF(AL10&gt;400,30,0)))
+(IF(AM10&lt;=90,(AM10/4.5),IF(AM10&gt;90,20,0)))</f>
        <v>0</v>
      </c>
      <c r="DU10" s="14">
        <f t="shared" ref="DU10:DU24" si="34">IF(
(IF(AN10*5&lt;=15,AN10*5,15)+IF(AO10*2&lt;=10,AO10*2,10)+IF(AP10*2&lt;=8,AP10*2,8)+IF(AQ10&lt;=5,AQ10,5)+IF(LEN(AR10)&gt;10,IF(AS10&lt;=5,AS10,5),0)+IF(LEN(AT10)&gt;10,IF(AU10&lt;=5,AU10,5),0))&lt;=30,
(IF(AN10*5&lt;=15,AN10*5,15)+IF(AO10*2&lt;=10,AO10*2,10)+IF(AP10*2&lt;=8,AP10*2,8)+IF(AQ10&lt;=5,AQ10,5)+IF(LEN(AR10)&gt;10,IF(AS10&lt;=5,AS10,5),0)+IF(LEN(AT10)&gt;10,IF(AU10&lt;=5,AU10,5),0)),30
)</f>
        <v>0</v>
      </c>
      <c r="DV10" s="14">
        <f t="shared" ref="DV10:DV24" si="35">IF((AY10*4+AX10*6+AW10*8+AV10*10)&lt;=10,
(AY10*4+AX10*6+AW10*8+AV10*10),
IF((AY10*4+AX10*6+AW10*8+AV10*10)&gt;10,10,0))</f>
        <v>0</v>
      </c>
      <c r="DW10" s="14">
        <f t="shared" ref="DW10:DW24" si="36">IF((BK10*3+BJ10*4+BI10*5+BH10*6+BG10*8+BF10*10+BE10*10+BD10*15+BC10*20+BB10*20+BA10*25+AZ10*30)&lt;=30,
(BK10*3+BJ10*4+BI10*5+BH10*6+BG10*8+BF10*10+BE10*10+BD10*15+BC10*20+BB10*20+BA10*25+AZ10*30),
IF((BK10*3+BJ10*4+BI10*5+BH10*6+BG10*8+BF10*10+BE10*10+BD10*15+BC10*20+BB10*20+BA10*25+AZ10*30)&gt;30,30))</f>
        <v>0</v>
      </c>
      <c r="DX10" s="14">
        <f t="shared" ref="DX10:DX24" si="37">SUM(DO10:DW10)</f>
        <v>0</v>
      </c>
      <c r="DY10" s="15">
        <f t="shared" ref="DY10:DY24" si="38">IF((IF(BL10=1,5,0)+IF(BM10=1,5,0)+IF(BN10=1,10,0)+IF(BO10=1,5,0)+IF(BP10=1,5,0)+IF(BQ10=1,5,0))&lt;=30,
(IF(BL10=1,5,0)+IF(BM10=1,5,0)+IF(BN10=1,10,0)+IF(BO10=1,5,0)+IF(BP10=1,5,0)+IF(BQ10=1,5,0)),
IF((IF(BL10=1,5,0)+IF(BM10=1,5,0)+IF(BN10=1,10,0)+IF(BO10=1,5,0)+IF(BP10=1,5,0)+IF(BQ10=1,5,0))&gt;30,30))</f>
        <v>0</v>
      </c>
      <c r="DZ10" s="14">
        <f t="shared" ref="DZ10:DZ24" si="39">IF(BR10=1,5,0)+IF(BS10=1,10,0)+IF(BT10=1,5,0)</f>
        <v>0</v>
      </c>
      <c r="EA10" s="14">
        <f t="shared" ref="EA10:EA24" si="40">IF(BU10=1,5,IF(BU10=4,-5,0))+IF(BV10=1,10,IF(BV10=3,-10,0))+IF(BW10=1,10,0)+IF(BX10=1,5,IF(BX10=3,-2,0))</f>
        <v>0</v>
      </c>
      <c r="EB10" s="14">
        <f t="shared" ref="EB10:EB24" si="41">IF(BY10=3,-5,IF(BY10=4,-10,0))
+IF(LEN(BY10)&gt;0,IF(BZ10=1,6,IF(BZ10=3,-6,0)))
+IF(LEN(BY10)&gt;0,IF(CA10=1,4,0))</f>
        <v>0</v>
      </c>
      <c r="EC10" s="14">
        <f t="shared" ref="EC10:EC24" si="42">IF(CB10=7,-5,0)
+IF(LEN(CB10)&gt;0,IF(CC10=1,6,IF(CC10=3,-10,0))
+IF(CD10=1,7,IF(CD10=3,-5))
+IF(CE10=1,5,0)
+IF(CF10=1,3,0)+IF(CG10=1,3,0)+IF(CH10=1,3,0)+IF(CI10=1,3,0)+IF(CJ10=1,3,0)+IF(CK10=1,3,0)+IF(CL10=1,3,0)+IF(CM10=1,1,0),0)</f>
        <v>0</v>
      </c>
      <c r="ED10" s="14">
        <f t="shared" ref="ED10:ED24" si="43">IF(CN10=1,5,IF(CN10=3,-5,0))</f>
        <v>0</v>
      </c>
      <c r="EE10" s="14">
        <f t="shared" ref="EE10:EE24" si="44">IF(CO10=1,4,IF(CO10=2,-5,0))+IF(CP10=1,2,IF(CP10=2,-3,0))+IF(CQ10=1,2,IF(CQ10=2,-2,0))+IF(CR10=1,2,0)</f>
        <v>0</v>
      </c>
      <c r="EF10" s="14">
        <f t="shared" ref="EF10:EF24" si="45">IF(CS10=1,5,IF(CS10=3,-5,0))+IF(CT10=1,5,IF(CT10=3,-5,0))</f>
        <v>0</v>
      </c>
      <c r="EG10" s="14">
        <f t="shared" ref="EG10:EG24" si="46">IF(CU10=1,5,0)+IF(CV10=1,5,0)</f>
        <v>0</v>
      </c>
      <c r="EH10" s="14">
        <f t="shared" ref="EH10:EH24" si="47">IF(CW10=1,3,0)+IF(CX10=1,3,0)+IF(CY10=1,3,0)+IF(CZ10=1,3,0)+IF(DA10=1,3,0)</f>
        <v>0</v>
      </c>
      <c r="EI10" s="14">
        <f t="shared" ref="EI10:EI24" si="48">IF(LEN(DC10)&gt;=10,IF(DB10&lt;=5,DB10*2,10),0)</f>
        <v>0</v>
      </c>
      <c r="EJ10" s="14">
        <f t="shared" ref="EJ10:EJ24" si="49">SUM(DZ10:EI10)</f>
        <v>0</v>
      </c>
      <c r="EK10" s="15">
        <f t="shared" ref="EK10:EK24" si="50">IF((IF(DD10=1,15,IF(DD10=2,12,IF(DD10=3,10,IF(DD10=4,5,IF(DD10=5,5,0)))))+IF(DE10=1,10,IF(DE10=2,7,IF(DE10=3,5,IF(DE10=4,5,0))))+IF(DF10=1,5,0)+IF(DG10=1,2,0)+DH10*3+IF(DI10=1,5,0)+IF(DJ10&lt;=5,DJ10,5)+IF(DK10=1,5,0))&lt;=50,
(IF(DD10=1,15,IF(DD10=2,12,IF(DD10=3,10,IF(DD10=4,5,IF(DD10=5,5,0)))))+IF(DE10=1,10,IF(DE10=2,7,IF(DE10=3,5,IF(DE10=4,5,0))))+IF(DF10=1,5,0)+IF(DG10=1,2,0)+DH10*3+IF(DI10=1,5,0)+IF(DJ10&lt;=5,DJ10,5)+IF(DK10=1,5,0)),
50)</f>
        <v>0</v>
      </c>
      <c r="EL10" s="15">
        <f t="shared" ref="EL10:EL24" si="51">IF(LEN(DL10)&gt;=10,IF(DM10&lt;=10,DM10,IF(DM10&gt;10,10,0)),0)</f>
        <v>0</v>
      </c>
      <c r="EM10" s="14">
        <f t="shared" ref="EM10:EM24" si="52">SUM(EJ10:EL10,DY10)</f>
        <v>0</v>
      </c>
      <c r="EN10" s="14" t="b">
        <f t="shared" ref="EN10:EN24" si="53">IF((EM10+DX10)&gt;0,(EM10+DX10),IF((EM10+DX10)&lt;0,""))</f>
        <v>0</v>
      </c>
    </row>
    <row r="11" spans="1:144" ht="17.25">
      <c r="A11" s="18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0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4">
        <f t="shared" si="28"/>
        <v>0</v>
      </c>
      <c r="DP11" s="14">
        <f t="shared" si="29"/>
        <v>0</v>
      </c>
      <c r="DQ11" s="14">
        <f t="shared" si="30"/>
        <v>0</v>
      </c>
      <c r="DR11" s="14">
        <f t="shared" si="31"/>
        <v>0</v>
      </c>
      <c r="DS11" s="14">
        <f t="shared" si="32"/>
        <v>0</v>
      </c>
      <c r="DT11" s="14">
        <f t="shared" si="33"/>
        <v>0</v>
      </c>
      <c r="DU11" s="14">
        <f t="shared" si="34"/>
        <v>0</v>
      </c>
      <c r="DV11" s="14">
        <f t="shared" si="35"/>
        <v>0</v>
      </c>
      <c r="DW11" s="14">
        <f t="shared" si="36"/>
        <v>0</v>
      </c>
      <c r="DX11" s="14">
        <f t="shared" si="37"/>
        <v>0</v>
      </c>
      <c r="DY11" s="15">
        <f t="shared" si="38"/>
        <v>0</v>
      </c>
      <c r="DZ11" s="14">
        <f t="shared" si="39"/>
        <v>0</v>
      </c>
      <c r="EA11" s="14">
        <f t="shared" si="40"/>
        <v>0</v>
      </c>
      <c r="EB11" s="14">
        <f t="shared" si="41"/>
        <v>0</v>
      </c>
      <c r="EC11" s="14">
        <f t="shared" si="42"/>
        <v>0</v>
      </c>
      <c r="ED11" s="14">
        <f t="shared" si="43"/>
        <v>0</v>
      </c>
      <c r="EE11" s="14">
        <f t="shared" si="44"/>
        <v>0</v>
      </c>
      <c r="EF11" s="14">
        <f t="shared" si="45"/>
        <v>0</v>
      </c>
      <c r="EG11" s="14">
        <f t="shared" si="46"/>
        <v>0</v>
      </c>
      <c r="EH11" s="14">
        <f t="shared" si="47"/>
        <v>0</v>
      </c>
      <c r="EI11" s="14">
        <f t="shared" si="48"/>
        <v>0</v>
      </c>
      <c r="EJ11" s="14">
        <f t="shared" si="49"/>
        <v>0</v>
      </c>
      <c r="EK11" s="15">
        <f t="shared" si="50"/>
        <v>0</v>
      </c>
      <c r="EL11" s="15">
        <f t="shared" si="51"/>
        <v>0</v>
      </c>
      <c r="EM11" s="14">
        <f t="shared" si="52"/>
        <v>0</v>
      </c>
      <c r="EN11" s="14" t="b">
        <f t="shared" si="53"/>
        <v>0</v>
      </c>
    </row>
    <row r="12" spans="1:144" ht="17.25">
      <c r="A12" s="18">
        <v>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  <c r="U12" s="20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4">
        <f t="shared" si="28"/>
        <v>0</v>
      </c>
      <c r="DP12" s="14">
        <f t="shared" si="29"/>
        <v>0</v>
      </c>
      <c r="DQ12" s="14">
        <f t="shared" si="30"/>
        <v>0</v>
      </c>
      <c r="DR12" s="14">
        <f t="shared" si="31"/>
        <v>0</v>
      </c>
      <c r="DS12" s="14">
        <f t="shared" si="32"/>
        <v>0</v>
      </c>
      <c r="DT12" s="14">
        <f t="shared" si="33"/>
        <v>0</v>
      </c>
      <c r="DU12" s="14">
        <f t="shared" si="34"/>
        <v>0</v>
      </c>
      <c r="DV12" s="14">
        <f t="shared" si="35"/>
        <v>0</v>
      </c>
      <c r="DW12" s="14">
        <f t="shared" si="36"/>
        <v>0</v>
      </c>
      <c r="DX12" s="14">
        <f t="shared" si="37"/>
        <v>0</v>
      </c>
      <c r="DY12" s="15">
        <f t="shared" si="38"/>
        <v>0</v>
      </c>
      <c r="DZ12" s="14">
        <f t="shared" si="39"/>
        <v>0</v>
      </c>
      <c r="EA12" s="14">
        <f t="shared" si="40"/>
        <v>0</v>
      </c>
      <c r="EB12" s="14">
        <f t="shared" si="41"/>
        <v>0</v>
      </c>
      <c r="EC12" s="14">
        <f t="shared" si="42"/>
        <v>0</v>
      </c>
      <c r="ED12" s="14">
        <f t="shared" si="43"/>
        <v>0</v>
      </c>
      <c r="EE12" s="14">
        <f t="shared" si="44"/>
        <v>0</v>
      </c>
      <c r="EF12" s="14">
        <f t="shared" si="45"/>
        <v>0</v>
      </c>
      <c r="EG12" s="14">
        <f t="shared" si="46"/>
        <v>0</v>
      </c>
      <c r="EH12" s="14">
        <f t="shared" si="47"/>
        <v>0</v>
      </c>
      <c r="EI12" s="14">
        <f t="shared" si="48"/>
        <v>0</v>
      </c>
      <c r="EJ12" s="14">
        <f t="shared" si="49"/>
        <v>0</v>
      </c>
      <c r="EK12" s="15">
        <f t="shared" si="50"/>
        <v>0</v>
      </c>
      <c r="EL12" s="15">
        <f t="shared" si="51"/>
        <v>0</v>
      </c>
      <c r="EM12" s="14">
        <f t="shared" si="52"/>
        <v>0</v>
      </c>
      <c r="EN12" s="14" t="b">
        <f t="shared" si="53"/>
        <v>0</v>
      </c>
    </row>
    <row r="13" spans="1:144" ht="17.25">
      <c r="A13" s="18">
        <v>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4">
        <f t="shared" si="28"/>
        <v>0</v>
      </c>
      <c r="DP13" s="14">
        <f t="shared" si="29"/>
        <v>0</v>
      </c>
      <c r="DQ13" s="14">
        <f t="shared" si="30"/>
        <v>0</v>
      </c>
      <c r="DR13" s="14">
        <f t="shared" si="31"/>
        <v>0</v>
      </c>
      <c r="DS13" s="14">
        <f t="shared" si="32"/>
        <v>0</v>
      </c>
      <c r="DT13" s="14">
        <f t="shared" si="33"/>
        <v>0</v>
      </c>
      <c r="DU13" s="14">
        <f t="shared" si="34"/>
        <v>0</v>
      </c>
      <c r="DV13" s="14">
        <f t="shared" si="35"/>
        <v>0</v>
      </c>
      <c r="DW13" s="14">
        <f t="shared" si="36"/>
        <v>0</v>
      </c>
      <c r="DX13" s="14">
        <f t="shared" si="37"/>
        <v>0</v>
      </c>
      <c r="DY13" s="15">
        <f t="shared" si="38"/>
        <v>0</v>
      </c>
      <c r="DZ13" s="14">
        <f t="shared" si="39"/>
        <v>0</v>
      </c>
      <c r="EA13" s="14">
        <f t="shared" si="40"/>
        <v>0</v>
      </c>
      <c r="EB13" s="14">
        <f t="shared" si="41"/>
        <v>0</v>
      </c>
      <c r="EC13" s="14">
        <f t="shared" si="42"/>
        <v>0</v>
      </c>
      <c r="ED13" s="14">
        <f t="shared" si="43"/>
        <v>0</v>
      </c>
      <c r="EE13" s="14">
        <f t="shared" si="44"/>
        <v>0</v>
      </c>
      <c r="EF13" s="14">
        <f t="shared" si="45"/>
        <v>0</v>
      </c>
      <c r="EG13" s="14">
        <f t="shared" si="46"/>
        <v>0</v>
      </c>
      <c r="EH13" s="14">
        <f t="shared" si="47"/>
        <v>0</v>
      </c>
      <c r="EI13" s="14">
        <f t="shared" si="48"/>
        <v>0</v>
      </c>
      <c r="EJ13" s="14">
        <f t="shared" si="49"/>
        <v>0</v>
      </c>
      <c r="EK13" s="15">
        <f t="shared" si="50"/>
        <v>0</v>
      </c>
      <c r="EL13" s="15">
        <f t="shared" si="51"/>
        <v>0</v>
      </c>
      <c r="EM13" s="14">
        <f t="shared" si="52"/>
        <v>0</v>
      </c>
      <c r="EN13" s="14" t="b">
        <f t="shared" si="53"/>
        <v>0</v>
      </c>
    </row>
    <row r="14" spans="1:144" ht="17.25">
      <c r="A14" s="18">
        <v>10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  <c r="U14" s="20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4">
        <f t="shared" si="28"/>
        <v>0</v>
      </c>
      <c r="DP14" s="14">
        <f t="shared" si="29"/>
        <v>0</v>
      </c>
      <c r="DQ14" s="14">
        <f t="shared" si="30"/>
        <v>0</v>
      </c>
      <c r="DR14" s="14">
        <f t="shared" si="31"/>
        <v>0</v>
      </c>
      <c r="DS14" s="14">
        <f t="shared" si="32"/>
        <v>0</v>
      </c>
      <c r="DT14" s="14">
        <f t="shared" si="33"/>
        <v>0</v>
      </c>
      <c r="DU14" s="14">
        <f t="shared" si="34"/>
        <v>0</v>
      </c>
      <c r="DV14" s="14">
        <f t="shared" si="35"/>
        <v>0</v>
      </c>
      <c r="DW14" s="14">
        <f t="shared" si="36"/>
        <v>0</v>
      </c>
      <c r="DX14" s="14">
        <f t="shared" si="37"/>
        <v>0</v>
      </c>
      <c r="DY14" s="15">
        <f t="shared" si="38"/>
        <v>0</v>
      </c>
      <c r="DZ14" s="14">
        <f t="shared" si="39"/>
        <v>0</v>
      </c>
      <c r="EA14" s="14">
        <f t="shared" si="40"/>
        <v>0</v>
      </c>
      <c r="EB14" s="14">
        <f t="shared" si="41"/>
        <v>0</v>
      </c>
      <c r="EC14" s="14">
        <f t="shared" si="42"/>
        <v>0</v>
      </c>
      <c r="ED14" s="14">
        <f t="shared" si="43"/>
        <v>0</v>
      </c>
      <c r="EE14" s="14">
        <f t="shared" si="44"/>
        <v>0</v>
      </c>
      <c r="EF14" s="14">
        <f t="shared" si="45"/>
        <v>0</v>
      </c>
      <c r="EG14" s="14">
        <f t="shared" si="46"/>
        <v>0</v>
      </c>
      <c r="EH14" s="14">
        <f t="shared" si="47"/>
        <v>0</v>
      </c>
      <c r="EI14" s="14">
        <f t="shared" si="48"/>
        <v>0</v>
      </c>
      <c r="EJ14" s="14">
        <f t="shared" si="49"/>
        <v>0</v>
      </c>
      <c r="EK14" s="15">
        <f t="shared" si="50"/>
        <v>0</v>
      </c>
      <c r="EL14" s="15">
        <f t="shared" si="51"/>
        <v>0</v>
      </c>
      <c r="EM14" s="14">
        <f t="shared" si="52"/>
        <v>0</v>
      </c>
      <c r="EN14" s="14" t="b">
        <f t="shared" si="53"/>
        <v>0</v>
      </c>
    </row>
    <row r="15" spans="1:144" ht="17.25">
      <c r="A15" s="18">
        <v>11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4">
        <f t="shared" si="28"/>
        <v>0</v>
      </c>
      <c r="DP15" s="14">
        <f t="shared" si="29"/>
        <v>0</v>
      </c>
      <c r="DQ15" s="14">
        <f t="shared" si="30"/>
        <v>0</v>
      </c>
      <c r="DR15" s="14">
        <f t="shared" si="31"/>
        <v>0</v>
      </c>
      <c r="DS15" s="14">
        <f t="shared" si="32"/>
        <v>0</v>
      </c>
      <c r="DT15" s="14">
        <f t="shared" si="33"/>
        <v>0</v>
      </c>
      <c r="DU15" s="14">
        <f t="shared" si="34"/>
        <v>0</v>
      </c>
      <c r="DV15" s="14">
        <f t="shared" si="35"/>
        <v>0</v>
      </c>
      <c r="DW15" s="14">
        <f t="shared" si="36"/>
        <v>0</v>
      </c>
      <c r="DX15" s="14">
        <f t="shared" si="37"/>
        <v>0</v>
      </c>
      <c r="DY15" s="15">
        <f t="shared" si="38"/>
        <v>0</v>
      </c>
      <c r="DZ15" s="14">
        <f t="shared" si="39"/>
        <v>0</v>
      </c>
      <c r="EA15" s="14">
        <f t="shared" si="40"/>
        <v>0</v>
      </c>
      <c r="EB15" s="14">
        <f t="shared" si="41"/>
        <v>0</v>
      </c>
      <c r="EC15" s="14">
        <f t="shared" si="42"/>
        <v>0</v>
      </c>
      <c r="ED15" s="14">
        <f t="shared" si="43"/>
        <v>0</v>
      </c>
      <c r="EE15" s="14">
        <f t="shared" si="44"/>
        <v>0</v>
      </c>
      <c r="EF15" s="14">
        <f t="shared" si="45"/>
        <v>0</v>
      </c>
      <c r="EG15" s="14">
        <f t="shared" si="46"/>
        <v>0</v>
      </c>
      <c r="EH15" s="14">
        <f t="shared" si="47"/>
        <v>0</v>
      </c>
      <c r="EI15" s="14">
        <f t="shared" si="48"/>
        <v>0</v>
      </c>
      <c r="EJ15" s="14">
        <f t="shared" si="49"/>
        <v>0</v>
      </c>
      <c r="EK15" s="15">
        <f t="shared" si="50"/>
        <v>0</v>
      </c>
      <c r="EL15" s="15">
        <f t="shared" si="51"/>
        <v>0</v>
      </c>
      <c r="EM15" s="14">
        <f t="shared" si="52"/>
        <v>0</v>
      </c>
      <c r="EN15" s="14" t="b">
        <f t="shared" si="53"/>
        <v>0</v>
      </c>
    </row>
    <row r="16" spans="1:144" ht="17.25">
      <c r="A16" s="18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20"/>
      <c r="U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4">
        <f t="shared" si="28"/>
        <v>0</v>
      </c>
      <c r="DP16" s="14">
        <f t="shared" si="29"/>
        <v>0</v>
      </c>
      <c r="DQ16" s="14">
        <f t="shared" si="30"/>
        <v>0</v>
      </c>
      <c r="DR16" s="14">
        <f t="shared" si="31"/>
        <v>0</v>
      </c>
      <c r="DS16" s="14">
        <f t="shared" si="32"/>
        <v>0</v>
      </c>
      <c r="DT16" s="14">
        <f t="shared" si="33"/>
        <v>0</v>
      </c>
      <c r="DU16" s="14">
        <f t="shared" si="34"/>
        <v>0</v>
      </c>
      <c r="DV16" s="14">
        <f t="shared" si="35"/>
        <v>0</v>
      </c>
      <c r="DW16" s="14">
        <f t="shared" si="36"/>
        <v>0</v>
      </c>
      <c r="DX16" s="14">
        <f t="shared" si="37"/>
        <v>0</v>
      </c>
      <c r="DY16" s="15">
        <f t="shared" si="38"/>
        <v>0</v>
      </c>
      <c r="DZ16" s="14">
        <f t="shared" si="39"/>
        <v>0</v>
      </c>
      <c r="EA16" s="14">
        <f t="shared" si="40"/>
        <v>0</v>
      </c>
      <c r="EB16" s="14">
        <f t="shared" si="41"/>
        <v>0</v>
      </c>
      <c r="EC16" s="14">
        <f t="shared" si="42"/>
        <v>0</v>
      </c>
      <c r="ED16" s="14">
        <f t="shared" si="43"/>
        <v>0</v>
      </c>
      <c r="EE16" s="14">
        <f t="shared" si="44"/>
        <v>0</v>
      </c>
      <c r="EF16" s="14">
        <f t="shared" si="45"/>
        <v>0</v>
      </c>
      <c r="EG16" s="14">
        <f t="shared" si="46"/>
        <v>0</v>
      </c>
      <c r="EH16" s="14">
        <f t="shared" si="47"/>
        <v>0</v>
      </c>
      <c r="EI16" s="14">
        <f t="shared" si="48"/>
        <v>0</v>
      </c>
      <c r="EJ16" s="14">
        <f t="shared" si="49"/>
        <v>0</v>
      </c>
      <c r="EK16" s="15">
        <f t="shared" si="50"/>
        <v>0</v>
      </c>
      <c r="EL16" s="15">
        <f t="shared" si="51"/>
        <v>0</v>
      </c>
      <c r="EM16" s="14">
        <f t="shared" si="52"/>
        <v>0</v>
      </c>
      <c r="EN16" s="14" t="b">
        <f t="shared" si="53"/>
        <v>0</v>
      </c>
    </row>
    <row r="17" spans="1:144" ht="17.25">
      <c r="A17" s="18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0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4">
        <f t="shared" si="28"/>
        <v>0</v>
      </c>
      <c r="DP17" s="14">
        <f t="shared" si="29"/>
        <v>0</v>
      </c>
      <c r="DQ17" s="14">
        <f t="shared" si="30"/>
        <v>0</v>
      </c>
      <c r="DR17" s="14">
        <f t="shared" si="31"/>
        <v>0</v>
      </c>
      <c r="DS17" s="14">
        <f t="shared" si="32"/>
        <v>0</v>
      </c>
      <c r="DT17" s="14">
        <f t="shared" si="33"/>
        <v>0</v>
      </c>
      <c r="DU17" s="14">
        <f t="shared" si="34"/>
        <v>0</v>
      </c>
      <c r="DV17" s="14">
        <f t="shared" si="35"/>
        <v>0</v>
      </c>
      <c r="DW17" s="14">
        <f t="shared" si="36"/>
        <v>0</v>
      </c>
      <c r="DX17" s="14">
        <f t="shared" si="37"/>
        <v>0</v>
      </c>
      <c r="DY17" s="15">
        <f t="shared" si="38"/>
        <v>0</v>
      </c>
      <c r="DZ17" s="14">
        <f t="shared" si="39"/>
        <v>0</v>
      </c>
      <c r="EA17" s="14">
        <f t="shared" si="40"/>
        <v>0</v>
      </c>
      <c r="EB17" s="14">
        <f t="shared" si="41"/>
        <v>0</v>
      </c>
      <c r="EC17" s="14">
        <f t="shared" si="42"/>
        <v>0</v>
      </c>
      <c r="ED17" s="14">
        <f t="shared" si="43"/>
        <v>0</v>
      </c>
      <c r="EE17" s="14">
        <f t="shared" si="44"/>
        <v>0</v>
      </c>
      <c r="EF17" s="14">
        <f t="shared" si="45"/>
        <v>0</v>
      </c>
      <c r="EG17" s="14">
        <f t="shared" si="46"/>
        <v>0</v>
      </c>
      <c r="EH17" s="14">
        <f t="shared" si="47"/>
        <v>0</v>
      </c>
      <c r="EI17" s="14">
        <f t="shared" si="48"/>
        <v>0</v>
      </c>
      <c r="EJ17" s="14">
        <f t="shared" si="49"/>
        <v>0</v>
      </c>
      <c r="EK17" s="15">
        <f t="shared" si="50"/>
        <v>0</v>
      </c>
      <c r="EL17" s="15">
        <f t="shared" si="51"/>
        <v>0</v>
      </c>
      <c r="EM17" s="14">
        <f t="shared" si="52"/>
        <v>0</v>
      </c>
      <c r="EN17" s="14" t="b">
        <f t="shared" si="53"/>
        <v>0</v>
      </c>
    </row>
    <row r="18" spans="1:144" ht="17.25">
      <c r="A18" s="18">
        <v>14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0"/>
      <c r="U18" s="20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4">
        <f t="shared" si="28"/>
        <v>0</v>
      </c>
      <c r="DP18" s="14">
        <f t="shared" si="29"/>
        <v>0</v>
      </c>
      <c r="DQ18" s="14">
        <f t="shared" si="30"/>
        <v>0</v>
      </c>
      <c r="DR18" s="14">
        <f t="shared" si="31"/>
        <v>0</v>
      </c>
      <c r="DS18" s="14">
        <f t="shared" si="32"/>
        <v>0</v>
      </c>
      <c r="DT18" s="14">
        <f t="shared" si="33"/>
        <v>0</v>
      </c>
      <c r="DU18" s="14">
        <f t="shared" si="34"/>
        <v>0</v>
      </c>
      <c r="DV18" s="14">
        <f t="shared" si="35"/>
        <v>0</v>
      </c>
      <c r="DW18" s="14">
        <f t="shared" si="36"/>
        <v>0</v>
      </c>
      <c r="DX18" s="14">
        <f t="shared" si="37"/>
        <v>0</v>
      </c>
      <c r="DY18" s="15">
        <f t="shared" si="38"/>
        <v>0</v>
      </c>
      <c r="DZ18" s="14">
        <f t="shared" si="39"/>
        <v>0</v>
      </c>
      <c r="EA18" s="14">
        <f t="shared" si="40"/>
        <v>0</v>
      </c>
      <c r="EB18" s="14">
        <f t="shared" si="41"/>
        <v>0</v>
      </c>
      <c r="EC18" s="14">
        <f t="shared" si="42"/>
        <v>0</v>
      </c>
      <c r="ED18" s="14">
        <f t="shared" si="43"/>
        <v>0</v>
      </c>
      <c r="EE18" s="14">
        <f t="shared" si="44"/>
        <v>0</v>
      </c>
      <c r="EF18" s="14">
        <f t="shared" si="45"/>
        <v>0</v>
      </c>
      <c r="EG18" s="14">
        <f t="shared" si="46"/>
        <v>0</v>
      </c>
      <c r="EH18" s="14">
        <f t="shared" si="47"/>
        <v>0</v>
      </c>
      <c r="EI18" s="14">
        <f t="shared" si="48"/>
        <v>0</v>
      </c>
      <c r="EJ18" s="14">
        <f t="shared" si="49"/>
        <v>0</v>
      </c>
      <c r="EK18" s="15">
        <f t="shared" si="50"/>
        <v>0</v>
      </c>
      <c r="EL18" s="15">
        <f t="shared" si="51"/>
        <v>0</v>
      </c>
      <c r="EM18" s="14">
        <f t="shared" si="52"/>
        <v>0</v>
      </c>
      <c r="EN18" s="14" t="b">
        <f t="shared" si="53"/>
        <v>0</v>
      </c>
    </row>
    <row r="19" spans="1:144" ht="17.25">
      <c r="A19" s="18">
        <v>15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0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4">
        <f t="shared" si="28"/>
        <v>0</v>
      </c>
      <c r="DP19" s="14">
        <f t="shared" si="29"/>
        <v>0</v>
      </c>
      <c r="DQ19" s="14">
        <f t="shared" si="30"/>
        <v>0</v>
      </c>
      <c r="DR19" s="14">
        <f t="shared" si="31"/>
        <v>0</v>
      </c>
      <c r="DS19" s="14">
        <f t="shared" si="32"/>
        <v>0</v>
      </c>
      <c r="DT19" s="14">
        <f t="shared" si="33"/>
        <v>0</v>
      </c>
      <c r="DU19" s="14">
        <f t="shared" si="34"/>
        <v>0</v>
      </c>
      <c r="DV19" s="14">
        <f t="shared" si="35"/>
        <v>0</v>
      </c>
      <c r="DW19" s="14">
        <f t="shared" si="36"/>
        <v>0</v>
      </c>
      <c r="DX19" s="14">
        <f t="shared" si="37"/>
        <v>0</v>
      </c>
      <c r="DY19" s="15">
        <f t="shared" si="38"/>
        <v>0</v>
      </c>
      <c r="DZ19" s="14">
        <f t="shared" si="39"/>
        <v>0</v>
      </c>
      <c r="EA19" s="14">
        <f t="shared" si="40"/>
        <v>0</v>
      </c>
      <c r="EB19" s="14">
        <f t="shared" si="41"/>
        <v>0</v>
      </c>
      <c r="EC19" s="14">
        <f t="shared" si="42"/>
        <v>0</v>
      </c>
      <c r="ED19" s="14">
        <f t="shared" si="43"/>
        <v>0</v>
      </c>
      <c r="EE19" s="14">
        <f t="shared" si="44"/>
        <v>0</v>
      </c>
      <c r="EF19" s="14">
        <f t="shared" si="45"/>
        <v>0</v>
      </c>
      <c r="EG19" s="14">
        <f t="shared" si="46"/>
        <v>0</v>
      </c>
      <c r="EH19" s="14">
        <f t="shared" si="47"/>
        <v>0</v>
      </c>
      <c r="EI19" s="14">
        <f t="shared" si="48"/>
        <v>0</v>
      </c>
      <c r="EJ19" s="14">
        <f t="shared" si="49"/>
        <v>0</v>
      </c>
      <c r="EK19" s="15">
        <f t="shared" si="50"/>
        <v>0</v>
      </c>
      <c r="EL19" s="15">
        <f t="shared" si="51"/>
        <v>0</v>
      </c>
      <c r="EM19" s="14">
        <f t="shared" si="52"/>
        <v>0</v>
      </c>
      <c r="EN19" s="14" t="b">
        <f t="shared" si="53"/>
        <v>0</v>
      </c>
    </row>
    <row r="20" spans="1:144" ht="17.25">
      <c r="A20" s="18">
        <v>16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20"/>
      <c r="U20" s="20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4">
        <f t="shared" si="28"/>
        <v>0</v>
      </c>
      <c r="DP20" s="14">
        <f t="shared" si="29"/>
        <v>0</v>
      </c>
      <c r="DQ20" s="14">
        <f t="shared" si="30"/>
        <v>0</v>
      </c>
      <c r="DR20" s="14">
        <f t="shared" si="31"/>
        <v>0</v>
      </c>
      <c r="DS20" s="14">
        <f t="shared" si="32"/>
        <v>0</v>
      </c>
      <c r="DT20" s="14">
        <f t="shared" si="33"/>
        <v>0</v>
      </c>
      <c r="DU20" s="14">
        <f t="shared" si="34"/>
        <v>0</v>
      </c>
      <c r="DV20" s="14">
        <f t="shared" si="35"/>
        <v>0</v>
      </c>
      <c r="DW20" s="14">
        <f t="shared" si="36"/>
        <v>0</v>
      </c>
      <c r="DX20" s="14">
        <f t="shared" si="37"/>
        <v>0</v>
      </c>
      <c r="DY20" s="15">
        <f t="shared" si="38"/>
        <v>0</v>
      </c>
      <c r="DZ20" s="14">
        <f t="shared" si="39"/>
        <v>0</v>
      </c>
      <c r="EA20" s="14">
        <f t="shared" si="40"/>
        <v>0</v>
      </c>
      <c r="EB20" s="14">
        <f t="shared" si="41"/>
        <v>0</v>
      </c>
      <c r="EC20" s="14">
        <f t="shared" si="42"/>
        <v>0</v>
      </c>
      <c r="ED20" s="14">
        <f t="shared" si="43"/>
        <v>0</v>
      </c>
      <c r="EE20" s="14">
        <f t="shared" si="44"/>
        <v>0</v>
      </c>
      <c r="EF20" s="14">
        <f t="shared" si="45"/>
        <v>0</v>
      </c>
      <c r="EG20" s="14">
        <f t="shared" si="46"/>
        <v>0</v>
      </c>
      <c r="EH20" s="14">
        <f t="shared" si="47"/>
        <v>0</v>
      </c>
      <c r="EI20" s="14">
        <f t="shared" si="48"/>
        <v>0</v>
      </c>
      <c r="EJ20" s="14">
        <f t="shared" si="49"/>
        <v>0</v>
      </c>
      <c r="EK20" s="15">
        <f t="shared" si="50"/>
        <v>0</v>
      </c>
      <c r="EL20" s="15">
        <f t="shared" si="51"/>
        <v>0</v>
      </c>
      <c r="EM20" s="14">
        <f t="shared" si="52"/>
        <v>0</v>
      </c>
      <c r="EN20" s="14" t="b">
        <f t="shared" si="53"/>
        <v>0</v>
      </c>
    </row>
    <row r="21" spans="1:144" ht="17.25">
      <c r="A21" s="18">
        <v>17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0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4">
        <f t="shared" si="28"/>
        <v>0</v>
      </c>
      <c r="DP21" s="14">
        <f t="shared" si="29"/>
        <v>0</v>
      </c>
      <c r="DQ21" s="14">
        <f t="shared" si="30"/>
        <v>0</v>
      </c>
      <c r="DR21" s="14">
        <f t="shared" si="31"/>
        <v>0</v>
      </c>
      <c r="DS21" s="14">
        <f t="shared" si="32"/>
        <v>0</v>
      </c>
      <c r="DT21" s="14">
        <f t="shared" si="33"/>
        <v>0</v>
      </c>
      <c r="DU21" s="14">
        <f t="shared" si="34"/>
        <v>0</v>
      </c>
      <c r="DV21" s="14">
        <f t="shared" si="35"/>
        <v>0</v>
      </c>
      <c r="DW21" s="14">
        <f t="shared" si="36"/>
        <v>0</v>
      </c>
      <c r="DX21" s="14">
        <f t="shared" si="37"/>
        <v>0</v>
      </c>
      <c r="DY21" s="15">
        <f t="shared" si="38"/>
        <v>0</v>
      </c>
      <c r="DZ21" s="14">
        <f t="shared" si="39"/>
        <v>0</v>
      </c>
      <c r="EA21" s="14">
        <f t="shared" si="40"/>
        <v>0</v>
      </c>
      <c r="EB21" s="14">
        <f t="shared" si="41"/>
        <v>0</v>
      </c>
      <c r="EC21" s="14">
        <f t="shared" si="42"/>
        <v>0</v>
      </c>
      <c r="ED21" s="14">
        <f t="shared" si="43"/>
        <v>0</v>
      </c>
      <c r="EE21" s="14">
        <f t="shared" si="44"/>
        <v>0</v>
      </c>
      <c r="EF21" s="14">
        <f t="shared" si="45"/>
        <v>0</v>
      </c>
      <c r="EG21" s="14">
        <f t="shared" si="46"/>
        <v>0</v>
      </c>
      <c r="EH21" s="14">
        <f t="shared" si="47"/>
        <v>0</v>
      </c>
      <c r="EI21" s="14">
        <f t="shared" si="48"/>
        <v>0</v>
      </c>
      <c r="EJ21" s="14">
        <f t="shared" si="49"/>
        <v>0</v>
      </c>
      <c r="EK21" s="15">
        <f t="shared" si="50"/>
        <v>0</v>
      </c>
      <c r="EL21" s="15">
        <f t="shared" si="51"/>
        <v>0</v>
      </c>
      <c r="EM21" s="14">
        <f t="shared" si="52"/>
        <v>0</v>
      </c>
      <c r="EN21" s="14" t="b">
        <f t="shared" si="53"/>
        <v>0</v>
      </c>
    </row>
    <row r="22" spans="1:144" ht="17.25">
      <c r="A22" s="18">
        <v>18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0"/>
      <c r="U22" s="20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4">
        <f t="shared" si="28"/>
        <v>0</v>
      </c>
      <c r="DP22" s="14">
        <f t="shared" si="29"/>
        <v>0</v>
      </c>
      <c r="DQ22" s="14">
        <f t="shared" si="30"/>
        <v>0</v>
      </c>
      <c r="DR22" s="14">
        <f t="shared" si="31"/>
        <v>0</v>
      </c>
      <c r="DS22" s="14">
        <f t="shared" si="32"/>
        <v>0</v>
      </c>
      <c r="DT22" s="14">
        <f t="shared" si="33"/>
        <v>0</v>
      </c>
      <c r="DU22" s="14">
        <f t="shared" si="34"/>
        <v>0</v>
      </c>
      <c r="DV22" s="14">
        <f t="shared" si="35"/>
        <v>0</v>
      </c>
      <c r="DW22" s="14">
        <f t="shared" si="36"/>
        <v>0</v>
      </c>
      <c r="DX22" s="14">
        <f t="shared" si="37"/>
        <v>0</v>
      </c>
      <c r="DY22" s="15">
        <f t="shared" si="38"/>
        <v>0</v>
      </c>
      <c r="DZ22" s="14">
        <f t="shared" si="39"/>
        <v>0</v>
      </c>
      <c r="EA22" s="14">
        <f t="shared" si="40"/>
        <v>0</v>
      </c>
      <c r="EB22" s="14">
        <f t="shared" si="41"/>
        <v>0</v>
      </c>
      <c r="EC22" s="14">
        <f t="shared" si="42"/>
        <v>0</v>
      </c>
      <c r="ED22" s="14">
        <f t="shared" si="43"/>
        <v>0</v>
      </c>
      <c r="EE22" s="14">
        <f t="shared" si="44"/>
        <v>0</v>
      </c>
      <c r="EF22" s="14">
        <f t="shared" si="45"/>
        <v>0</v>
      </c>
      <c r="EG22" s="14">
        <f t="shared" si="46"/>
        <v>0</v>
      </c>
      <c r="EH22" s="14">
        <f t="shared" si="47"/>
        <v>0</v>
      </c>
      <c r="EI22" s="14">
        <f t="shared" si="48"/>
        <v>0</v>
      </c>
      <c r="EJ22" s="14">
        <f t="shared" si="49"/>
        <v>0</v>
      </c>
      <c r="EK22" s="15">
        <f t="shared" si="50"/>
        <v>0</v>
      </c>
      <c r="EL22" s="15">
        <f t="shared" si="51"/>
        <v>0</v>
      </c>
      <c r="EM22" s="14">
        <f t="shared" si="52"/>
        <v>0</v>
      </c>
      <c r="EN22" s="14" t="b">
        <f t="shared" si="53"/>
        <v>0</v>
      </c>
    </row>
    <row r="23" spans="1:144" ht="17.25">
      <c r="A23" s="18">
        <v>19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0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4">
        <f t="shared" si="28"/>
        <v>0</v>
      </c>
      <c r="DP23" s="14">
        <f t="shared" si="29"/>
        <v>0</v>
      </c>
      <c r="DQ23" s="14">
        <f t="shared" si="30"/>
        <v>0</v>
      </c>
      <c r="DR23" s="14">
        <f t="shared" si="31"/>
        <v>0</v>
      </c>
      <c r="DS23" s="14">
        <f t="shared" si="32"/>
        <v>0</v>
      </c>
      <c r="DT23" s="14">
        <f t="shared" si="33"/>
        <v>0</v>
      </c>
      <c r="DU23" s="14">
        <f t="shared" si="34"/>
        <v>0</v>
      </c>
      <c r="DV23" s="14">
        <f t="shared" si="35"/>
        <v>0</v>
      </c>
      <c r="DW23" s="14">
        <f t="shared" si="36"/>
        <v>0</v>
      </c>
      <c r="DX23" s="14">
        <f t="shared" si="37"/>
        <v>0</v>
      </c>
      <c r="DY23" s="15">
        <f t="shared" si="38"/>
        <v>0</v>
      </c>
      <c r="DZ23" s="14">
        <f t="shared" si="39"/>
        <v>0</v>
      </c>
      <c r="EA23" s="14">
        <f t="shared" si="40"/>
        <v>0</v>
      </c>
      <c r="EB23" s="14">
        <f t="shared" si="41"/>
        <v>0</v>
      </c>
      <c r="EC23" s="14">
        <f t="shared" si="42"/>
        <v>0</v>
      </c>
      <c r="ED23" s="14">
        <f t="shared" si="43"/>
        <v>0</v>
      </c>
      <c r="EE23" s="14">
        <f t="shared" si="44"/>
        <v>0</v>
      </c>
      <c r="EF23" s="14">
        <f t="shared" si="45"/>
        <v>0</v>
      </c>
      <c r="EG23" s="14">
        <f t="shared" si="46"/>
        <v>0</v>
      </c>
      <c r="EH23" s="14">
        <f t="shared" si="47"/>
        <v>0</v>
      </c>
      <c r="EI23" s="14">
        <f t="shared" si="48"/>
        <v>0</v>
      </c>
      <c r="EJ23" s="14">
        <f t="shared" si="49"/>
        <v>0</v>
      </c>
      <c r="EK23" s="15">
        <f t="shared" si="50"/>
        <v>0</v>
      </c>
      <c r="EL23" s="15">
        <f t="shared" si="51"/>
        <v>0</v>
      </c>
      <c r="EM23" s="14">
        <f t="shared" si="52"/>
        <v>0</v>
      </c>
      <c r="EN23" s="14" t="b">
        <f t="shared" si="53"/>
        <v>0</v>
      </c>
    </row>
    <row r="24" spans="1:144" ht="17.25">
      <c r="A24" s="18">
        <v>20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0"/>
      <c r="U24" s="20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4">
        <f t="shared" si="28"/>
        <v>0</v>
      </c>
      <c r="DP24" s="14">
        <f t="shared" si="29"/>
        <v>0</v>
      </c>
      <c r="DQ24" s="14">
        <f t="shared" si="30"/>
        <v>0</v>
      </c>
      <c r="DR24" s="14">
        <f t="shared" si="31"/>
        <v>0</v>
      </c>
      <c r="DS24" s="14">
        <f t="shared" si="32"/>
        <v>0</v>
      </c>
      <c r="DT24" s="14">
        <f t="shared" si="33"/>
        <v>0</v>
      </c>
      <c r="DU24" s="14">
        <f t="shared" si="34"/>
        <v>0</v>
      </c>
      <c r="DV24" s="14">
        <f t="shared" si="35"/>
        <v>0</v>
      </c>
      <c r="DW24" s="14">
        <f t="shared" si="36"/>
        <v>0</v>
      </c>
      <c r="DX24" s="14">
        <f t="shared" si="37"/>
        <v>0</v>
      </c>
      <c r="DY24" s="15">
        <f t="shared" si="38"/>
        <v>0</v>
      </c>
      <c r="DZ24" s="14">
        <f t="shared" si="39"/>
        <v>0</v>
      </c>
      <c r="EA24" s="14">
        <f t="shared" si="40"/>
        <v>0</v>
      </c>
      <c r="EB24" s="14">
        <f t="shared" si="41"/>
        <v>0</v>
      </c>
      <c r="EC24" s="14">
        <f t="shared" si="42"/>
        <v>0</v>
      </c>
      <c r="ED24" s="14">
        <f t="shared" si="43"/>
        <v>0</v>
      </c>
      <c r="EE24" s="14">
        <f t="shared" si="44"/>
        <v>0</v>
      </c>
      <c r="EF24" s="14">
        <f t="shared" si="45"/>
        <v>0</v>
      </c>
      <c r="EG24" s="14">
        <f t="shared" si="46"/>
        <v>0</v>
      </c>
      <c r="EH24" s="14">
        <f t="shared" si="47"/>
        <v>0</v>
      </c>
      <c r="EI24" s="14">
        <f t="shared" si="48"/>
        <v>0</v>
      </c>
      <c r="EJ24" s="14">
        <f t="shared" si="49"/>
        <v>0</v>
      </c>
      <c r="EK24" s="15">
        <f t="shared" si="50"/>
        <v>0</v>
      </c>
      <c r="EL24" s="15">
        <f t="shared" si="51"/>
        <v>0</v>
      </c>
      <c r="EM24" s="14">
        <f t="shared" si="52"/>
        <v>0</v>
      </c>
      <c r="EN24" s="14" t="b">
        <f t="shared" si="53"/>
        <v>0</v>
      </c>
    </row>
  </sheetData>
  <sheetProtection password="CF76" sheet="1" objects="1" scenarios="1" insertColumns="0" deleteColumns="0" selectLockedCells="1"/>
  <mergeCells count="115">
    <mergeCell ref="BL1:DM1"/>
    <mergeCell ref="A2:A4"/>
    <mergeCell ref="B2:B4"/>
    <mergeCell ref="C2:C4"/>
    <mergeCell ref="D2:D4"/>
    <mergeCell ref="E2:E4"/>
    <mergeCell ref="F2:F4"/>
    <mergeCell ref="AL1:AM1"/>
    <mergeCell ref="AN1:AU1"/>
    <mergeCell ref="AV1:AY1"/>
    <mergeCell ref="R2:R4"/>
    <mergeCell ref="S2:S4"/>
    <mergeCell ref="T2:T4"/>
    <mergeCell ref="U2:U4"/>
    <mergeCell ref="V2:V4"/>
    <mergeCell ref="W2:W4"/>
    <mergeCell ref="G2:G4"/>
    <mergeCell ref="H2:M3"/>
    <mergeCell ref="N2:N4"/>
    <mergeCell ref="O2:O4"/>
    <mergeCell ref="P2:P4"/>
    <mergeCell ref="Q2:Q4"/>
    <mergeCell ref="AD2:AD4"/>
    <mergeCell ref="AE2:AE4"/>
    <mergeCell ref="AF2:AF4"/>
    <mergeCell ref="AZ1:BK1"/>
    <mergeCell ref="DO1:EN1"/>
    <mergeCell ref="A1:M1"/>
    <mergeCell ref="N1:Q1"/>
    <mergeCell ref="R1:S1"/>
    <mergeCell ref="U1:X1"/>
    <mergeCell ref="Y1:AG1"/>
    <mergeCell ref="AH1:AK1"/>
    <mergeCell ref="AG2:AG4"/>
    <mergeCell ref="AH2:AH4"/>
    <mergeCell ref="AI2:AI4"/>
    <mergeCell ref="X2:X4"/>
    <mergeCell ref="Y2:Y4"/>
    <mergeCell ref="Z2:Z4"/>
    <mergeCell ref="AA2:AA4"/>
    <mergeCell ref="AB2:AB4"/>
    <mergeCell ref="AC2:AC4"/>
    <mergeCell ref="AP2:AP4"/>
    <mergeCell ref="AQ2:AQ4"/>
    <mergeCell ref="AR2:AR4"/>
    <mergeCell ref="AS2:AS4"/>
    <mergeCell ref="AT2:AT4"/>
    <mergeCell ref="AU2:AU4"/>
    <mergeCell ref="AJ2:AJ4"/>
    <mergeCell ref="AK2:AK4"/>
    <mergeCell ref="AL2:AL4"/>
    <mergeCell ref="AM2:AM4"/>
    <mergeCell ref="AN2:AN4"/>
    <mergeCell ref="AO2:AO4"/>
    <mergeCell ref="DD3:DG3"/>
    <mergeCell ref="DH3:DH4"/>
    <mergeCell ref="BB2:BB4"/>
    <mergeCell ref="BC2:BC4"/>
    <mergeCell ref="BD2:BD4"/>
    <mergeCell ref="BE2:BE4"/>
    <mergeCell ref="BF2:BF4"/>
    <mergeCell ref="BG2:BG4"/>
    <mergeCell ref="AV2:AV4"/>
    <mergeCell ref="AW2:AW4"/>
    <mergeCell ref="AX2:AX4"/>
    <mergeCell ref="AY2:AY4"/>
    <mergeCell ref="AZ2:AZ4"/>
    <mergeCell ref="BA2:BA4"/>
    <mergeCell ref="BH2:BH4"/>
    <mergeCell ref="BI2:BI4"/>
    <mergeCell ref="BJ2:BJ4"/>
    <mergeCell ref="BK2:BK4"/>
    <mergeCell ref="BL2:BQ2"/>
    <mergeCell ref="BR2:DC2"/>
    <mergeCell ref="BY3:CA3"/>
    <mergeCell ref="CB3:CM3"/>
    <mergeCell ref="CN3:CN4"/>
    <mergeCell ref="CO3:CR3"/>
    <mergeCell ref="CS3:CT3"/>
    <mergeCell ref="CU3:CV3"/>
    <mergeCell ref="CW3:DA3"/>
    <mergeCell ref="DB3:DC3"/>
    <mergeCell ref="EN2:EN4"/>
    <mergeCell ref="BL3:BL4"/>
    <mergeCell ref="BM3:BM4"/>
    <mergeCell ref="BN3:BN4"/>
    <mergeCell ref="BO3:BO4"/>
    <mergeCell ref="BP3:BP4"/>
    <mergeCell ref="BQ3:BQ4"/>
    <mergeCell ref="BR3:BT3"/>
    <mergeCell ref="BU3:BX3"/>
    <mergeCell ref="DD2:DK2"/>
    <mergeCell ref="DL2:DM2"/>
    <mergeCell ref="DN2:DN4"/>
    <mergeCell ref="DX2:DX4"/>
    <mergeCell ref="DZ2:EJ2"/>
    <mergeCell ref="DI3:DI4"/>
    <mergeCell ref="DJ3:DJ4"/>
    <mergeCell ref="DK3:DK4"/>
    <mergeCell ref="EK3:EK4"/>
    <mergeCell ref="EL3:EL4"/>
    <mergeCell ref="DT3:DT4"/>
    <mergeCell ref="EM2:EM4"/>
    <mergeCell ref="DU3:DU4"/>
    <mergeCell ref="DV3:DV4"/>
    <mergeCell ref="DW3:DW4"/>
    <mergeCell ref="DL3:DL4"/>
    <mergeCell ref="DY3:DY4"/>
    <mergeCell ref="EJ3:EJ4"/>
    <mergeCell ref="DM3:DM4"/>
    <mergeCell ref="DO3:DO4"/>
    <mergeCell ref="DP3:DP4"/>
    <mergeCell ref="DQ3:DQ4"/>
    <mergeCell ref="DR3:DR4"/>
    <mergeCell ref="DS3:DS4"/>
  </mergeCells>
  <conditionalFormatting sqref="G2:G24">
    <cfRule type="duplicateValues" dxfId="2" priority="3"/>
  </conditionalFormatting>
  <conditionalFormatting sqref="G5">
    <cfRule type="duplicateValues" dxfId="1" priority="2"/>
  </conditionalFormatting>
  <conditionalFormatting sqref="G5">
    <cfRule type="duplicateValues" dxfId="0" priority="1"/>
  </conditionalFormatting>
  <dataValidations count="2">
    <dataValidation type="whole" allowBlank="1" showInputMessage="1" showErrorMessage="1" errorTitle="كد صحيح را وارد نماييد!" error="كد كتابخانه عددي است 6 رقمي و منحصر بفرد مختص كتابخانه هاي تحت پوشش نهاد" promptTitle="كد كتابخانه" prompt="كد 6 رقمي منحصر بفرد كتابخانه ها" sqref="E5">
      <formula1>101001</formula1>
      <formula2>331100</formula2>
    </dataValidation>
    <dataValidation allowBlank="1" showInputMessage="1" showErrorMessage="1" errorTitle="درجه صحيح را وارد نماييد!" prompt="درجه كتابخانه شامل موارد زير است:&#10;اعداد 1 تا 9 &#10;مركزي استان&#10;مركزي شهرستان&#10;استاندارد&#10;روستايي&#10;سيار" sqref="F5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khamseh</dc:creator>
  <cp:lastModifiedBy>khamseh</cp:lastModifiedBy>
  <dcterms:created xsi:type="dcterms:W3CDTF">2015-08-31T06:19:17Z</dcterms:created>
  <dcterms:modified xsi:type="dcterms:W3CDTF">2015-08-31T07:49:51Z</dcterms:modified>
</cp:coreProperties>
</file>