
<file path=[Content_Types].xml><?xml version="1.0" encoding="utf-8"?>
<Types xmlns="http://schemas.openxmlformats.org/package/2006/content-types">
  <Default Extension="xls" ContentType="application/vnd.ms-excel"/>
  <Default Extension="emf" ContentType="image/x-emf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14355" windowHeight="4425" activeTab="1"/>
  </bookViews>
  <sheets>
    <sheet name="Sheet1" sheetId="1" r:id="rId1"/>
    <sheet name="Sheet2" sheetId="2" r:id="rId2"/>
    <sheet name="Sheet3" sheetId="3" r:id="rId3"/>
    <sheet name="Sheet4" sheetId="4" r:id="rId4"/>
  </sheets>
  <externalReferences>
    <externalReference r:id="rId5"/>
  </externalReferences>
  <calcPr calcId="144525"/>
</workbook>
</file>

<file path=xl/calcChain.xml><?xml version="1.0" encoding="utf-8"?>
<calcChain xmlns="http://schemas.openxmlformats.org/spreadsheetml/2006/main">
  <c r="O5" i="2" l="1"/>
  <c r="D29" i="4" l="1"/>
  <c r="E23" i="4"/>
  <c r="B23" i="4"/>
  <c r="E22" i="4"/>
  <c r="B22" i="4"/>
  <c r="E21" i="4"/>
  <c r="B21" i="4"/>
  <c r="B5" i="4"/>
  <c r="B4" i="4"/>
  <c r="B3" i="4"/>
  <c r="D14" i="4" s="1"/>
  <c r="K8" i="1"/>
  <c r="K7" i="1"/>
  <c r="E11" i="4" l="1"/>
  <c r="D25" i="4"/>
  <c r="D32" i="4" s="1"/>
  <c r="E12" i="4"/>
  <c r="E10" i="4"/>
  <c r="B14" i="4"/>
  <c r="C11" i="4" l="1"/>
  <c r="C25" i="4"/>
  <c r="C12" i="4"/>
  <c r="C10" i="4"/>
  <c r="B15" i="4" s="1"/>
  <c r="D15" i="4"/>
  <c r="D16" i="4" l="1"/>
  <c r="D27" i="4" s="1"/>
  <c r="D33" i="4" s="1"/>
  <c r="D26" i="4"/>
  <c r="C26" i="4"/>
  <c r="B16" i="4"/>
  <c r="C27" i="4" s="1"/>
  <c r="C33" i="4" s="1"/>
  <c r="C32" i="4"/>
  <c r="E25" i="4"/>
  <c r="I51" i="4" l="1"/>
  <c r="J51" i="4" s="1"/>
  <c r="I49" i="4"/>
  <c r="J49" i="4" s="1"/>
  <c r="I47" i="4"/>
  <c r="J47" i="4" s="1"/>
  <c r="I45" i="4"/>
  <c r="J45" i="4" s="1"/>
  <c r="I43" i="4"/>
  <c r="J43" i="4" s="1"/>
  <c r="I41" i="4"/>
  <c r="J41" i="4" s="1"/>
  <c r="I39" i="4"/>
  <c r="J39" i="4" s="1"/>
  <c r="I37" i="4"/>
  <c r="J37" i="4" s="1"/>
  <c r="I35" i="4"/>
  <c r="J35" i="4" s="1"/>
  <c r="I33" i="4"/>
  <c r="J33" i="4" s="1"/>
  <c r="I30" i="4"/>
  <c r="J30" i="4" s="1"/>
  <c r="I46" i="4"/>
  <c r="J46" i="4" s="1"/>
  <c r="I40" i="4"/>
  <c r="J40" i="4" s="1"/>
  <c r="I36" i="4"/>
  <c r="J36" i="4" s="1"/>
  <c r="I31" i="4"/>
  <c r="J31" i="4" s="1"/>
  <c r="I32" i="4"/>
  <c r="J32" i="4" s="1"/>
  <c r="I50" i="4"/>
  <c r="J50" i="4" s="1"/>
  <c r="I48" i="4"/>
  <c r="J48" i="4" s="1"/>
  <c r="I44" i="4"/>
  <c r="J44" i="4" s="1"/>
  <c r="I42" i="4"/>
  <c r="J42" i="4" s="1"/>
  <c r="I38" i="4"/>
  <c r="J38" i="4" s="1"/>
  <c r="I34" i="4"/>
  <c r="J34" i="4" s="1"/>
  <c r="E32" i="4"/>
  <c r="F23" i="4"/>
  <c r="F21" i="4"/>
  <c r="E26" i="4" s="1"/>
  <c r="E27" i="4" s="1"/>
  <c r="E33" i="4" s="1"/>
  <c r="F22" i="4"/>
</calcChain>
</file>

<file path=xl/sharedStrings.xml><?xml version="1.0" encoding="utf-8"?>
<sst xmlns="http://schemas.openxmlformats.org/spreadsheetml/2006/main" count="46" uniqueCount="23">
  <si>
    <t xml:space="preserve">           Rate of Return</t>
  </si>
  <si>
    <t>Scenario</t>
  </si>
  <si>
    <t>Probability</t>
  </si>
  <si>
    <t xml:space="preserve">Stock </t>
  </si>
  <si>
    <t>Bond</t>
  </si>
  <si>
    <t>Recession</t>
  </si>
  <si>
    <t xml:space="preserve">Normal </t>
  </si>
  <si>
    <t>Boom</t>
  </si>
  <si>
    <t>Stock fund</t>
  </si>
  <si>
    <t>Bond Fund</t>
  </si>
  <si>
    <t>Rate of Return</t>
  </si>
  <si>
    <t xml:space="preserve">Squared Deviation </t>
  </si>
  <si>
    <t>Expected return</t>
  </si>
  <si>
    <t>Variance</t>
  </si>
  <si>
    <t>Standard Deviation</t>
  </si>
  <si>
    <t>Bond fund</t>
  </si>
  <si>
    <t>Portfolio</t>
  </si>
  <si>
    <t>squared deviation</t>
  </si>
  <si>
    <t>portfolio weight</t>
  </si>
  <si>
    <t>Portfolio weight in stocks</t>
  </si>
  <si>
    <t>Portfolio Return</t>
  </si>
  <si>
    <t>Portfolio Risk</t>
  </si>
  <si>
    <t>std dev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</si>
</sst>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00%"/>
  </numFmts>
  <fonts count="7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b/>
      <i/>
      <sz val="10"/>
      <color indexed="9"/>
      <name val="Arial"/>
      <family val="2"/>
    </font>
    <font>
      <sz val="10"/>
      <color indexed="8"/>
      <name val="Arial"/>
      <family val="2"/>
    </font>
    <font>
      <b/>
      <i/>
      <sz val="11"/>
      <color indexed="9"/>
      <name val="Arial"/>
      <family val="2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6"/>
        <bgColor indexed="24"/>
      </patternFill>
    </fill>
    <fill>
      <patternFill patternType="darkGray">
        <fgColor indexed="9"/>
        <bgColor indexed="13"/>
      </patternFill>
    </fill>
    <fill>
      <patternFill patternType="solid">
        <fgColor indexed="22"/>
        <bgColor indexed="15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2" fillId="2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164" fontId="3" fillId="3" borderId="0" xfId="1" applyNumberFormat="1" applyFont="1" applyFill="1" applyBorder="1" applyAlignment="1">
      <alignment horizontal="center"/>
    </xf>
    <xf numFmtId="9" fontId="3" fillId="3" borderId="0" xfId="1" applyFont="1" applyFill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Continuous"/>
    </xf>
    <xf numFmtId="0" fontId="4" fillId="2" borderId="1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left"/>
    </xf>
    <xf numFmtId="10" fontId="3" fillId="3" borderId="0" xfId="1" applyNumberFormat="1" applyFont="1" applyFill="1" applyBorder="1" applyAlignment="1">
      <alignment horizontal="center"/>
    </xf>
    <xf numFmtId="0" fontId="3" fillId="3" borderId="0" xfId="0" applyFont="1" applyFill="1" applyBorder="1" applyAlignment="1"/>
    <xf numFmtId="0" fontId="6" fillId="3" borderId="2" xfId="0" applyFont="1" applyFill="1" applyBorder="1" applyAlignment="1">
      <alignment horizontal="left"/>
    </xf>
    <xf numFmtId="10" fontId="3" fillId="3" borderId="2" xfId="0" applyNumberFormat="1" applyFont="1" applyFill="1" applyBorder="1" applyAlignment="1"/>
    <xf numFmtId="0" fontId="3" fillId="3" borderId="2" xfId="0" applyFont="1" applyFill="1" applyBorder="1" applyAlignment="1"/>
    <xf numFmtId="10" fontId="3" fillId="3" borderId="2" xfId="1" applyNumberFormat="1" applyFont="1" applyFill="1" applyBorder="1" applyAlignment="1"/>
    <xf numFmtId="164" fontId="3" fillId="3" borderId="2" xfId="1" applyNumberFormat="1" applyFont="1" applyFill="1" applyBorder="1" applyAlignment="1"/>
    <xf numFmtId="164" fontId="3" fillId="4" borderId="0" xfId="1" applyNumberFormat="1" applyFont="1" applyFill="1" applyBorder="1" applyAlignment="1"/>
    <xf numFmtId="9" fontId="3" fillId="3" borderId="0" xfId="1" applyFont="1" applyFill="1" applyBorder="1" applyAlignment="1"/>
    <xf numFmtId="164" fontId="3" fillId="4" borderId="0" xfId="0" applyNumberFormat="1" applyFont="1" applyFill="1" applyBorder="1" applyAlignment="1"/>
    <xf numFmtId="165" fontId="3" fillId="4" borderId="0" xfId="1" applyNumberFormat="1" applyFont="1" applyFill="1" applyBorder="1" applyAlignment="1"/>
    <xf numFmtId="0" fontId="3" fillId="4" borderId="0" xfId="0" applyFont="1" applyFill="1" applyBorder="1" applyAlignment="1"/>
    <xf numFmtId="10" fontId="3" fillId="3" borderId="0" xfId="0" applyNumberFormat="1" applyFont="1" applyFill="1" applyBorder="1" applyAlignment="1"/>
    <xf numFmtId="165" fontId="3" fillId="3" borderId="0" xfId="0" applyNumberFormat="1" applyFont="1" applyFill="1" applyBorder="1" applyAlignment="1"/>
    <xf numFmtId="165" fontId="3" fillId="4" borderId="0" xfId="0" applyNumberFormat="1" applyFont="1" applyFill="1" applyBorder="1" applyAlignment="1"/>
    <xf numFmtId="0" fontId="3" fillId="4" borderId="2" xfId="0" applyFont="1" applyFill="1" applyBorder="1" applyAlignment="1"/>
    <xf numFmtId="10" fontId="3" fillId="4" borderId="2" xfId="0" applyNumberFormat="1" applyFont="1" applyFill="1" applyBorder="1" applyAlignment="1"/>
    <xf numFmtId="9" fontId="0" fillId="0" borderId="0" xfId="1" applyFont="1"/>
    <xf numFmtId="164" fontId="0" fillId="0" borderId="0" xfId="1" applyNumberFormat="1" applyFont="1"/>
    <xf numFmtId="10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Portfolo Risk and Return Combinations</a:t>
            </a:r>
          </a:p>
        </c:rich>
      </c:tx>
      <c:layout>
        <c:manualLayout>
          <c:xMode val="edge"/>
          <c:yMode val="edge"/>
          <c:x val="0.2016872227254779"/>
          <c:y val="3.08057834234135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274471907205533"/>
          <c:y val="0.21800947867298578"/>
          <c:w val="0.7947498664217878"/>
          <c:h val="0.55687203791469198"/>
        </c:manualLayout>
      </c:layout>
      <c:scatterChart>
        <c:scatterStyle val="lineMarker"/>
        <c:varyColors val="0"/>
        <c:ser>
          <c:idx val="0"/>
          <c:order val="0"/>
          <c:tx>
            <c:strRef>
              <c:f>[1]Sheet1!$N$29</c:f>
              <c:strCache>
                <c:ptCount val="1"/>
                <c:pt idx="0">
                  <c:v>Portfolio Return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[1]Sheet1!$M$30:$M$50</c:f>
              <c:numCache>
                <c:formatCode>General</c:formatCode>
                <c:ptCount val="21"/>
                <c:pt idx="0">
                  <c:v>8.1649658092772609E-2</c:v>
                </c:pt>
                <c:pt idx="1">
                  <c:v>7.0423717595707772E-2</c:v>
                </c:pt>
                <c:pt idx="2">
                  <c:v>5.9200225224796801E-2</c:v>
                </c:pt>
                <c:pt idx="3">
                  <c:v>4.7980898977266637E-2</c:v>
                </c:pt>
                <c:pt idx="4">
                  <c:v>3.6769552621700473E-2</c:v>
                </c:pt>
                <c:pt idx="5">
                  <c:v>2.5576682088704675E-2</c:v>
                </c:pt>
                <c:pt idx="6">
                  <c:v>1.4445299120013629E-2</c:v>
                </c:pt>
                <c:pt idx="7">
                  <c:v>3.9370039370059074E-3</c:v>
                </c:pt>
                <c:pt idx="8">
                  <c:v>8.6409875978771464E-3</c:v>
                </c:pt>
                <c:pt idx="9">
                  <c:v>1.9651123801621803E-2</c:v>
                </c:pt>
                <c:pt idx="10">
                  <c:v>3.0822070014844879E-2</c:v>
                </c:pt>
                <c:pt idx="11">
                  <c:v>4.2025785735268141E-2</c:v>
                </c:pt>
                <c:pt idx="12">
                  <c:v>5.3241587754937085E-2</c:v>
                </c:pt>
                <c:pt idx="13">
                  <c:v>6.4463167778197189E-2</c:v>
                </c:pt>
                <c:pt idx="14">
                  <c:v>7.5687955889075689E-2</c:v>
                </c:pt>
                <c:pt idx="15">
                  <c:v>8.6914709150216152E-2</c:v>
                </c:pt>
                <c:pt idx="16">
                  <c:v>9.8142753171082397E-2</c:v>
                </c:pt>
                <c:pt idx="17">
                  <c:v>0.10937169042611834</c:v>
                </c:pt>
                <c:pt idx="18">
                  <c:v>0.12060127141397255</c:v>
                </c:pt>
                <c:pt idx="19">
                  <c:v>0.13183133163250685</c:v>
                </c:pt>
                <c:pt idx="20">
                  <c:v>0.14306175822583289</c:v>
                </c:pt>
              </c:numCache>
            </c:numRef>
          </c:xVal>
          <c:yVal>
            <c:numRef>
              <c:f>[1]Sheet1!$N$30:$N$50</c:f>
              <c:numCache>
                <c:formatCode>General</c:formatCode>
                <c:ptCount val="21"/>
                <c:pt idx="0">
                  <c:v>7.0000000000000007E-2</c:v>
                </c:pt>
                <c:pt idx="1">
                  <c:v>7.2000000000000008E-2</c:v>
                </c:pt>
                <c:pt idx="2">
                  <c:v>7.400000000000001E-2</c:v>
                </c:pt>
                <c:pt idx="3">
                  <c:v>7.6000000000000012E-2</c:v>
                </c:pt>
                <c:pt idx="4">
                  <c:v>7.8000000000000014E-2</c:v>
                </c:pt>
                <c:pt idx="5">
                  <c:v>0.08</c:v>
                </c:pt>
                <c:pt idx="6">
                  <c:v>8.2000000000000003E-2</c:v>
                </c:pt>
                <c:pt idx="7">
                  <c:v>8.4000000000000005E-2</c:v>
                </c:pt>
                <c:pt idx="8">
                  <c:v>8.6000000000000007E-2</c:v>
                </c:pt>
                <c:pt idx="9">
                  <c:v>8.8000000000000009E-2</c:v>
                </c:pt>
                <c:pt idx="10">
                  <c:v>0.09</c:v>
                </c:pt>
                <c:pt idx="11">
                  <c:v>9.1999999999999998E-2</c:v>
                </c:pt>
                <c:pt idx="12">
                  <c:v>9.4E-2</c:v>
                </c:pt>
                <c:pt idx="13">
                  <c:v>9.6000000000000002E-2</c:v>
                </c:pt>
                <c:pt idx="14">
                  <c:v>9.8000000000000004E-2</c:v>
                </c:pt>
                <c:pt idx="15">
                  <c:v>0.1</c:v>
                </c:pt>
                <c:pt idx="16">
                  <c:v>0.10200000000000001</c:v>
                </c:pt>
                <c:pt idx="17">
                  <c:v>0.10400000000000001</c:v>
                </c:pt>
                <c:pt idx="18">
                  <c:v>0.10600000000000001</c:v>
                </c:pt>
                <c:pt idx="19">
                  <c:v>0.108</c:v>
                </c:pt>
                <c:pt idx="20">
                  <c:v>0.11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4707648"/>
        <c:axId val="154708224"/>
      </c:scatterChart>
      <c:valAx>
        <c:axId val="154707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Portfolio Risk (standard deviation)</a:t>
                </a:r>
              </a:p>
            </c:rich>
          </c:tx>
          <c:layout>
            <c:manualLayout>
              <c:xMode val="edge"/>
              <c:yMode val="edge"/>
              <c:x val="0.35202880170952083"/>
              <c:y val="0.879146935901304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4708224"/>
        <c:crosses val="autoZero"/>
        <c:crossBetween val="midCat"/>
      </c:valAx>
      <c:valAx>
        <c:axId val="154708224"/>
        <c:scaling>
          <c:orientation val="minMax"/>
          <c:min val="0.0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Portfolio Return</a:t>
                </a:r>
              </a:p>
            </c:rich>
          </c:tx>
          <c:layout>
            <c:manualLayout>
              <c:xMode val="edge"/>
              <c:yMode val="edge"/>
              <c:x val="1.9093117785055628E-2"/>
              <c:y val="0.3080567368103376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4707648"/>
        <c:crosses val="autoZero"/>
        <c:crossBetween val="midCat"/>
        <c:majorUnit val="0.01"/>
      </c:valAx>
      <c:spPr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12</xdr:col>
      <xdr:colOff>200025</xdr:colOff>
      <xdr:row>13</xdr:row>
      <xdr:rowOff>152400</xdr:rowOff>
    </xdr:to>
    <xdr:pic>
      <xdr:nvPicPr>
        <xdr:cNvPr id="2" name="Object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7515225" cy="2590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6D77B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2A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B2B2B2"/>
                </a:outerShdw>
              </a:effectLst>
            </a14:hiddenEffects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38100</xdr:rowOff>
        </xdr:from>
        <xdr:to>
          <xdr:col>12</xdr:col>
          <xdr:colOff>200025</xdr:colOff>
          <xdr:row>13</xdr:row>
          <xdr:rowOff>152400</xdr:rowOff>
        </xdr:to>
        <xdr:sp macro="" textlink="">
          <xdr:nvSpPr>
            <xdr:cNvPr id="1026" name="Object 15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3</xdr:row>
          <xdr:rowOff>38100</xdr:rowOff>
        </xdr:from>
        <xdr:to>
          <xdr:col>17</xdr:col>
          <xdr:colOff>200025</xdr:colOff>
          <xdr:row>16</xdr:row>
          <xdr:rowOff>152400</xdr:rowOff>
        </xdr:to>
        <xdr:sp macro="" textlink="">
          <xdr:nvSpPr>
            <xdr:cNvPr id="2050" name="Object 15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514350</xdr:colOff>
      <xdr:row>52</xdr:row>
      <xdr:rowOff>47625</xdr:rowOff>
    </xdr:from>
    <xdr:to>
      <xdr:col>11</xdr:col>
      <xdr:colOff>314325</xdr:colOff>
      <xdr:row>69</xdr:row>
      <xdr:rowOff>28575</xdr:rowOff>
    </xdr:to>
    <xdr:graphicFrame macro="">
      <xdr:nvGraphicFramePr>
        <xdr:cNvPr id="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&#1605;&#1583;&#1740;&#1585;&#1740;&#1578;%20&#1605;&#1575;&#1604;&#1740;%20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9">
          <cell r="N29" t="str">
            <v>Portfolio Return</v>
          </cell>
        </row>
        <row r="30">
          <cell r="M30">
            <v>8.1649658092772609E-2</v>
          </cell>
          <cell r="N30">
            <v>7.0000000000000007E-2</v>
          </cell>
        </row>
        <row r="31">
          <cell r="M31">
            <v>7.0423717595707772E-2</v>
          </cell>
          <cell r="N31">
            <v>7.2000000000000008E-2</v>
          </cell>
        </row>
        <row r="32">
          <cell r="M32">
            <v>5.9200225224796801E-2</v>
          </cell>
          <cell r="N32">
            <v>7.400000000000001E-2</v>
          </cell>
        </row>
        <row r="33">
          <cell r="M33">
            <v>4.7980898977266637E-2</v>
          </cell>
          <cell r="N33">
            <v>7.6000000000000012E-2</v>
          </cell>
        </row>
        <row r="34">
          <cell r="M34">
            <v>3.6769552621700473E-2</v>
          </cell>
          <cell r="N34">
            <v>7.8000000000000014E-2</v>
          </cell>
        </row>
        <row r="35">
          <cell r="M35">
            <v>2.5576682088704675E-2</v>
          </cell>
          <cell r="N35">
            <v>0.08</v>
          </cell>
        </row>
        <row r="36">
          <cell r="M36">
            <v>1.4445299120013629E-2</v>
          </cell>
          <cell r="N36">
            <v>8.2000000000000003E-2</v>
          </cell>
        </row>
        <row r="37">
          <cell r="M37">
            <v>3.9370039370059074E-3</v>
          </cell>
          <cell r="N37">
            <v>8.4000000000000005E-2</v>
          </cell>
        </row>
        <row r="38">
          <cell r="M38">
            <v>8.6409875978771464E-3</v>
          </cell>
          <cell r="N38">
            <v>8.6000000000000007E-2</v>
          </cell>
        </row>
        <row r="39">
          <cell r="M39">
            <v>1.9651123801621803E-2</v>
          </cell>
          <cell r="N39">
            <v>8.8000000000000009E-2</v>
          </cell>
        </row>
        <row r="40">
          <cell r="M40">
            <v>3.0822070014844879E-2</v>
          </cell>
          <cell r="N40">
            <v>0.09</v>
          </cell>
        </row>
        <row r="41">
          <cell r="M41">
            <v>4.2025785735268141E-2</v>
          </cell>
          <cell r="N41">
            <v>9.1999999999999998E-2</v>
          </cell>
        </row>
        <row r="42">
          <cell r="M42">
            <v>5.3241587754937085E-2</v>
          </cell>
          <cell r="N42">
            <v>9.4E-2</v>
          </cell>
        </row>
        <row r="43">
          <cell r="M43">
            <v>6.4463167778197189E-2</v>
          </cell>
          <cell r="N43">
            <v>9.6000000000000002E-2</v>
          </cell>
        </row>
        <row r="44">
          <cell r="M44">
            <v>7.5687955889075689E-2</v>
          </cell>
          <cell r="N44">
            <v>9.8000000000000004E-2</v>
          </cell>
        </row>
        <row r="45">
          <cell r="M45">
            <v>8.6914709150216152E-2</v>
          </cell>
          <cell r="N45">
            <v>0.1</v>
          </cell>
        </row>
        <row r="46">
          <cell r="M46">
            <v>9.8142753171082397E-2</v>
          </cell>
          <cell r="N46">
            <v>0.10200000000000001</v>
          </cell>
        </row>
        <row r="47">
          <cell r="M47">
            <v>0.10937169042611834</v>
          </cell>
          <cell r="N47">
            <v>0.10400000000000001</v>
          </cell>
        </row>
        <row r="48">
          <cell r="M48">
            <v>0.12060127141397255</v>
          </cell>
          <cell r="N48">
            <v>0.10600000000000001</v>
          </cell>
        </row>
        <row r="49">
          <cell r="M49">
            <v>0.13183133163250685</v>
          </cell>
          <cell r="N49">
            <v>0.108</v>
          </cell>
        </row>
        <row r="50">
          <cell r="M50">
            <v>0.14306175822583289</v>
          </cell>
          <cell r="N50">
            <v>0.11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Microsoft_Excel_97-2003_Worksheet1.xls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Microsoft_Excel_97-2003_Worksheet2.xls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1.emf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7:K8"/>
  <sheetViews>
    <sheetView workbookViewId="0">
      <selection activeCell="K9" sqref="K9"/>
    </sheetView>
  </sheetViews>
  <sheetFormatPr defaultRowHeight="15"/>
  <sheetData>
    <row r="7" spans="11:11">
      <c r="K7">
        <f>(0.5*0.143)^2+(0.5*0.082)^2-(2*0.5*0.5*0.143*0.082)</f>
        <v>9.3024999999999879E-4</v>
      </c>
    </row>
    <row r="8" spans="11:11">
      <c r="K8">
        <f>K7^(1/2)</f>
        <v>3.0499999999999979E-2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O5"/>
  <sheetViews>
    <sheetView tabSelected="1" workbookViewId="0">
      <selection activeCell="L21" sqref="L20:L21"/>
    </sheetView>
  </sheetViews>
  <sheetFormatPr defaultRowHeight="15"/>
  <sheetData>
    <row r="5" spans="15:15">
      <c r="O5">
        <f>(0.5*-7)+(0.5*17)</f>
        <v>5</v>
      </c>
    </row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xcel.Sheet.8" shapeId="1026" r:id="rId3">
          <objectPr defaultSize="0" autoPict="0" r:id="rId4">
            <anchor moveWithCells="1" sizeWithCells="1">
              <from>
                <xdr:col>0</xdr:col>
                <xdr:colOff>0</xdr:colOff>
                <xdr:row>0</xdr:row>
                <xdr:rowOff>38100</xdr:rowOff>
              </from>
              <to>
                <xdr:col>12</xdr:col>
                <xdr:colOff>200025</xdr:colOff>
                <xdr:row>13</xdr:row>
                <xdr:rowOff>152400</xdr:rowOff>
              </to>
            </anchor>
          </objectPr>
        </oleObject>
      </mc:Choice>
      <mc:Fallback>
        <oleObject progId="Excel.Sheet.8" shapeId="1026" r:id="rId3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>
      <selection activeCell="B17" sqref="B17"/>
    </sheetView>
  </sheetViews>
  <sheetFormatPr defaultRowHeight="15"/>
  <sheetData/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xcel.Sheet.8" shapeId="2050" r:id="rId3">
          <objectPr defaultSize="0" autoPict="0" r:id="rId4">
            <anchor moveWithCells="1" sizeWithCells="1">
              <from>
                <xdr:col>5</xdr:col>
                <xdr:colOff>0</xdr:colOff>
                <xdr:row>3</xdr:row>
                <xdr:rowOff>38100</xdr:rowOff>
              </from>
              <to>
                <xdr:col>17</xdr:col>
                <xdr:colOff>200025</xdr:colOff>
                <xdr:row>16</xdr:row>
                <xdr:rowOff>152400</xdr:rowOff>
              </to>
            </anchor>
          </objectPr>
        </oleObject>
      </mc:Choice>
      <mc:Fallback>
        <oleObject progId="Excel.Sheet.8" shapeId="2050" r:id="rId3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topLeftCell="A79" workbookViewId="0">
      <selection activeCell="B102" sqref="B102"/>
    </sheetView>
  </sheetViews>
  <sheetFormatPr defaultRowHeight="15"/>
  <cols>
    <col min="1" max="1" width="18.7109375" bestFit="1" customWidth="1"/>
    <col min="2" max="2" width="22.5703125" customWidth="1"/>
    <col min="3" max="4" width="11.28515625" customWidth="1"/>
    <col min="6" max="6" width="17.5703125" bestFit="1" customWidth="1"/>
    <col min="8" max="8" width="23.85546875" bestFit="1" customWidth="1"/>
    <col min="9" max="9" width="15.42578125" bestFit="1" customWidth="1"/>
    <col min="10" max="10" width="13.42578125" customWidth="1"/>
    <col min="12" max="12" width="23.85546875" bestFit="1" customWidth="1"/>
    <col min="13" max="13" width="12.85546875" bestFit="1" customWidth="1"/>
    <col min="14" max="14" width="15.42578125" bestFit="1" customWidth="1"/>
    <col min="257" max="257" width="18.7109375" bestFit="1" customWidth="1"/>
    <col min="258" max="258" width="11.140625" customWidth="1"/>
    <col min="259" max="260" width="11.28515625" customWidth="1"/>
    <col min="262" max="262" width="17.5703125" bestFit="1" customWidth="1"/>
    <col min="513" max="513" width="18.7109375" bestFit="1" customWidth="1"/>
    <col min="514" max="514" width="11.140625" customWidth="1"/>
    <col min="515" max="516" width="11.28515625" customWidth="1"/>
    <col min="518" max="518" width="17.5703125" bestFit="1" customWidth="1"/>
    <col min="769" max="769" width="18.7109375" bestFit="1" customWidth="1"/>
    <col min="770" max="770" width="11.140625" customWidth="1"/>
    <col min="771" max="772" width="11.28515625" customWidth="1"/>
    <col min="774" max="774" width="17.5703125" bestFit="1" customWidth="1"/>
    <col min="1025" max="1025" width="18.7109375" bestFit="1" customWidth="1"/>
    <col min="1026" max="1026" width="11.140625" customWidth="1"/>
    <col min="1027" max="1028" width="11.28515625" customWidth="1"/>
    <col min="1030" max="1030" width="17.5703125" bestFit="1" customWidth="1"/>
    <col min="1281" max="1281" width="18.7109375" bestFit="1" customWidth="1"/>
    <col min="1282" max="1282" width="11.140625" customWidth="1"/>
    <col min="1283" max="1284" width="11.28515625" customWidth="1"/>
    <col min="1286" max="1286" width="17.5703125" bestFit="1" customWidth="1"/>
    <col min="1537" max="1537" width="18.7109375" bestFit="1" customWidth="1"/>
    <col min="1538" max="1538" width="11.140625" customWidth="1"/>
    <col min="1539" max="1540" width="11.28515625" customWidth="1"/>
    <col min="1542" max="1542" width="17.5703125" bestFit="1" customWidth="1"/>
    <col min="1793" max="1793" width="18.7109375" bestFit="1" customWidth="1"/>
    <col min="1794" max="1794" width="11.140625" customWidth="1"/>
    <col min="1795" max="1796" width="11.28515625" customWidth="1"/>
    <col min="1798" max="1798" width="17.5703125" bestFit="1" customWidth="1"/>
    <col min="2049" max="2049" width="18.7109375" bestFit="1" customWidth="1"/>
    <col min="2050" max="2050" width="11.140625" customWidth="1"/>
    <col min="2051" max="2052" width="11.28515625" customWidth="1"/>
    <col min="2054" max="2054" width="17.5703125" bestFit="1" customWidth="1"/>
    <col min="2305" max="2305" width="18.7109375" bestFit="1" customWidth="1"/>
    <col min="2306" max="2306" width="11.140625" customWidth="1"/>
    <col min="2307" max="2308" width="11.28515625" customWidth="1"/>
    <col min="2310" max="2310" width="17.5703125" bestFit="1" customWidth="1"/>
    <col min="2561" max="2561" width="18.7109375" bestFit="1" customWidth="1"/>
    <col min="2562" max="2562" width="11.140625" customWidth="1"/>
    <col min="2563" max="2564" width="11.28515625" customWidth="1"/>
    <col min="2566" max="2566" width="17.5703125" bestFit="1" customWidth="1"/>
    <col min="2817" max="2817" width="18.7109375" bestFit="1" customWidth="1"/>
    <col min="2818" max="2818" width="11.140625" customWidth="1"/>
    <col min="2819" max="2820" width="11.28515625" customWidth="1"/>
    <col min="2822" max="2822" width="17.5703125" bestFit="1" customWidth="1"/>
    <col min="3073" max="3073" width="18.7109375" bestFit="1" customWidth="1"/>
    <col min="3074" max="3074" width="11.140625" customWidth="1"/>
    <col min="3075" max="3076" width="11.28515625" customWidth="1"/>
    <col min="3078" max="3078" width="17.5703125" bestFit="1" customWidth="1"/>
    <col min="3329" max="3329" width="18.7109375" bestFit="1" customWidth="1"/>
    <col min="3330" max="3330" width="11.140625" customWidth="1"/>
    <col min="3331" max="3332" width="11.28515625" customWidth="1"/>
    <col min="3334" max="3334" width="17.5703125" bestFit="1" customWidth="1"/>
    <col min="3585" max="3585" width="18.7109375" bestFit="1" customWidth="1"/>
    <col min="3586" max="3586" width="11.140625" customWidth="1"/>
    <col min="3587" max="3588" width="11.28515625" customWidth="1"/>
    <col min="3590" max="3590" width="17.5703125" bestFit="1" customWidth="1"/>
    <col min="3841" max="3841" width="18.7109375" bestFit="1" customWidth="1"/>
    <col min="3842" max="3842" width="11.140625" customWidth="1"/>
    <col min="3843" max="3844" width="11.28515625" customWidth="1"/>
    <col min="3846" max="3846" width="17.5703125" bestFit="1" customWidth="1"/>
    <col min="4097" max="4097" width="18.7109375" bestFit="1" customWidth="1"/>
    <col min="4098" max="4098" width="11.140625" customWidth="1"/>
    <col min="4099" max="4100" width="11.28515625" customWidth="1"/>
    <col min="4102" max="4102" width="17.5703125" bestFit="1" customWidth="1"/>
    <col min="4353" max="4353" width="18.7109375" bestFit="1" customWidth="1"/>
    <col min="4354" max="4354" width="11.140625" customWidth="1"/>
    <col min="4355" max="4356" width="11.28515625" customWidth="1"/>
    <col min="4358" max="4358" width="17.5703125" bestFit="1" customWidth="1"/>
    <col min="4609" max="4609" width="18.7109375" bestFit="1" customWidth="1"/>
    <col min="4610" max="4610" width="11.140625" customWidth="1"/>
    <col min="4611" max="4612" width="11.28515625" customWidth="1"/>
    <col min="4614" max="4614" width="17.5703125" bestFit="1" customWidth="1"/>
    <col min="4865" max="4865" width="18.7109375" bestFit="1" customWidth="1"/>
    <col min="4866" max="4866" width="11.140625" customWidth="1"/>
    <col min="4867" max="4868" width="11.28515625" customWidth="1"/>
    <col min="4870" max="4870" width="17.5703125" bestFit="1" customWidth="1"/>
    <col min="5121" max="5121" width="18.7109375" bestFit="1" customWidth="1"/>
    <col min="5122" max="5122" width="11.140625" customWidth="1"/>
    <col min="5123" max="5124" width="11.28515625" customWidth="1"/>
    <col min="5126" max="5126" width="17.5703125" bestFit="1" customWidth="1"/>
    <col min="5377" max="5377" width="18.7109375" bestFit="1" customWidth="1"/>
    <col min="5378" max="5378" width="11.140625" customWidth="1"/>
    <col min="5379" max="5380" width="11.28515625" customWidth="1"/>
    <col min="5382" max="5382" width="17.5703125" bestFit="1" customWidth="1"/>
    <col min="5633" max="5633" width="18.7109375" bestFit="1" customWidth="1"/>
    <col min="5634" max="5634" width="11.140625" customWidth="1"/>
    <col min="5635" max="5636" width="11.28515625" customWidth="1"/>
    <col min="5638" max="5638" width="17.5703125" bestFit="1" customWidth="1"/>
    <col min="5889" max="5889" width="18.7109375" bestFit="1" customWidth="1"/>
    <col min="5890" max="5890" width="11.140625" customWidth="1"/>
    <col min="5891" max="5892" width="11.28515625" customWidth="1"/>
    <col min="5894" max="5894" width="17.5703125" bestFit="1" customWidth="1"/>
    <col min="6145" max="6145" width="18.7109375" bestFit="1" customWidth="1"/>
    <col min="6146" max="6146" width="11.140625" customWidth="1"/>
    <col min="6147" max="6148" width="11.28515625" customWidth="1"/>
    <col min="6150" max="6150" width="17.5703125" bestFit="1" customWidth="1"/>
    <col min="6401" max="6401" width="18.7109375" bestFit="1" customWidth="1"/>
    <col min="6402" max="6402" width="11.140625" customWidth="1"/>
    <col min="6403" max="6404" width="11.28515625" customWidth="1"/>
    <col min="6406" max="6406" width="17.5703125" bestFit="1" customWidth="1"/>
    <col min="6657" max="6657" width="18.7109375" bestFit="1" customWidth="1"/>
    <col min="6658" max="6658" width="11.140625" customWidth="1"/>
    <col min="6659" max="6660" width="11.28515625" customWidth="1"/>
    <col min="6662" max="6662" width="17.5703125" bestFit="1" customWidth="1"/>
    <col min="6913" max="6913" width="18.7109375" bestFit="1" customWidth="1"/>
    <col min="6914" max="6914" width="11.140625" customWidth="1"/>
    <col min="6915" max="6916" width="11.28515625" customWidth="1"/>
    <col min="6918" max="6918" width="17.5703125" bestFit="1" customWidth="1"/>
    <col min="7169" max="7169" width="18.7109375" bestFit="1" customWidth="1"/>
    <col min="7170" max="7170" width="11.140625" customWidth="1"/>
    <col min="7171" max="7172" width="11.28515625" customWidth="1"/>
    <col min="7174" max="7174" width="17.5703125" bestFit="1" customWidth="1"/>
    <col min="7425" max="7425" width="18.7109375" bestFit="1" customWidth="1"/>
    <col min="7426" max="7426" width="11.140625" customWidth="1"/>
    <col min="7427" max="7428" width="11.28515625" customWidth="1"/>
    <col min="7430" max="7430" width="17.5703125" bestFit="1" customWidth="1"/>
    <col min="7681" max="7681" width="18.7109375" bestFit="1" customWidth="1"/>
    <col min="7682" max="7682" width="11.140625" customWidth="1"/>
    <col min="7683" max="7684" width="11.28515625" customWidth="1"/>
    <col min="7686" max="7686" width="17.5703125" bestFit="1" customWidth="1"/>
    <col min="7937" max="7937" width="18.7109375" bestFit="1" customWidth="1"/>
    <col min="7938" max="7938" width="11.140625" customWidth="1"/>
    <col min="7939" max="7940" width="11.28515625" customWidth="1"/>
    <col min="7942" max="7942" width="17.5703125" bestFit="1" customWidth="1"/>
    <col min="8193" max="8193" width="18.7109375" bestFit="1" customWidth="1"/>
    <col min="8194" max="8194" width="11.140625" customWidth="1"/>
    <col min="8195" max="8196" width="11.28515625" customWidth="1"/>
    <col min="8198" max="8198" width="17.5703125" bestFit="1" customWidth="1"/>
    <col min="8449" max="8449" width="18.7109375" bestFit="1" customWidth="1"/>
    <col min="8450" max="8450" width="11.140625" customWidth="1"/>
    <col min="8451" max="8452" width="11.28515625" customWidth="1"/>
    <col min="8454" max="8454" width="17.5703125" bestFit="1" customWidth="1"/>
    <col min="8705" max="8705" width="18.7109375" bestFit="1" customWidth="1"/>
    <col min="8706" max="8706" width="11.140625" customWidth="1"/>
    <col min="8707" max="8708" width="11.28515625" customWidth="1"/>
    <col min="8710" max="8710" width="17.5703125" bestFit="1" customWidth="1"/>
    <col min="8961" max="8961" width="18.7109375" bestFit="1" customWidth="1"/>
    <col min="8962" max="8962" width="11.140625" customWidth="1"/>
    <col min="8963" max="8964" width="11.28515625" customWidth="1"/>
    <col min="8966" max="8966" width="17.5703125" bestFit="1" customWidth="1"/>
    <col min="9217" max="9217" width="18.7109375" bestFit="1" customWidth="1"/>
    <col min="9218" max="9218" width="11.140625" customWidth="1"/>
    <col min="9219" max="9220" width="11.28515625" customWidth="1"/>
    <col min="9222" max="9222" width="17.5703125" bestFit="1" customWidth="1"/>
    <col min="9473" max="9473" width="18.7109375" bestFit="1" customWidth="1"/>
    <col min="9474" max="9474" width="11.140625" customWidth="1"/>
    <col min="9475" max="9476" width="11.28515625" customWidth="1"/>
    <col min="9478" max="9478" width="17.5703125" bestFit="1" customWidth="1"/>
    <col min="9729" max="9729" width="18.7109375" bestFit="1" customWidth="1"/>
    <col min="9730" max="9730" width="11.140625" customWidth="1"/>
    <col min="9731" max="9732" width="11.28515625" customWidth="1"/>
    <col min="9734" max="9734" width="17.5703125" bestFit="1" customWidth="1"/>
    <col min="9985" max="9985" width="18.7109375" bestFit="1" customWidth="1"/>
    <col min="9986" max="9986" width="11.140625" customWidth="1"/>
    <col min="9987" max="9988" width="11.28515625" customWidth="1"/>
    <col min="9990" max="9990" width="17.5703125" bestFit="1" customWidth="1"/>
    <col min="10241" max="10241" width="18.7109375" bestFit="1" customWidth="1"/>
    <col min="10242" max="10242" width="11.140625" customWidth="1"/>
    <col min="10243" max="10244" width="11.28515625" customWidth="1"/>
    <col min="10246" max="10246" width="17.5703125" bestFit="1" customWidth="1"/>
    <col min="10497" max="10497" width="18.7109375" bestFit="1" customWidth="1"/>
    <col min="10498" max="10498" width="11.140625" customWidth="1"/>
    <col min="10499" max="10500" width="11.28515625" customWidth="1"/>
    <col min="10502" max="10502" width="17.5703125" bestFit="1" customWidth="1"/>
    <col min="10753" max="10753" width="18.7109375" bestFit="1" customWidth="1"/>
    <col min="10754" max="10754" width="11.140625" customWidth="1"/>
    <col min="10755" max="10756" width="11.28515625" customWidth="1"/>
    <col min="10758" max="10758" width="17.5703125" bestFit="1" customWidth="1"/>
    <col min="11009" max="11009" width="18.7109375" bestFit="1" customWidth="1"/>
    <col min="11010" max="11010" width="11.140625" customWidth="1"/>
    <col min="11011" max="11012" width="11.28515625" customWidth="1"/>
    <col min="11014" max="11014" width="17.5703125" bestFit="1" customWidth="1"/>
    <col min="11265" max="11265" width="18.7109375" bestFit="1" customWidth="1"/>
    <col min="11266" max="11266" width="11.140625" customWidth="1"/>
    <col min="11267" max="11268" width="11.28515625" customWidth="1"/>
    <col min="11270" max="11270" width="17.5703125" bestFit="1" customWidth="1"/>
    <col min="11521" max="11521" width="18.7109375" bestFit="1" customWidth="1"/>
    <col min="11522" max="11522" width="11.140625" customWidth="1"/>
    <col min="11523" max="11524" width="11.28515625" customWidth="1"/>
    <col min="11526" max="11526" width="17.5703125" bestFit="1" customWidth="1"/>
    <col min="11777" max="11777" width="18.7109375" bestFit="1" customWidth="1"/>
    <col min="11778" max="11778" width="11.140625" customWidth="1"/>
    <col min="11779" max="11780" width="11.28515625" customWidth="1"/>
    <col min="11782" max="11782" width="17.5703125" bestFit="1" customWidth="1"/>
    <col min="12033" max="12033" width="18.7109375" bestFit="1" customWidth="1"/>
    <col min="12034" max="12034" width="11.140625" customWidth="1"/>
    <col min="12035" max="12036" width="11.28515625" customWidth="1"/>
    <col min="12038" max="12038" width="17.5703125" bestFit="1" customWidth="1"/>
    <col min="12289" max="12289" width="18.7109375" bestFit="1" customWidth="1"/>
    <col min="12290" max="12290" width="11.140625" customWidth="1"/>
    <col min="12291" max="12292" width="11.28515625" customWidth="1"/>
    <col min="12294" max="12294" width="17.5703125" bestFit="1" customWidth="1"/>
    <col min="12545" max="12545" width="18.7109375" bestFit="1" customWidth="1"/>
    <col min="12546" max="12546" width="11.140625" customWidth="1"/>
    <col min="12547" max="12548" width="11.28515625" customWidth="1"/>
    <col min="12550" max="12550" width="17.5703125" bestFit="1" customWidth="1"/>
    <col min="12801" max="12801" width="18.7109375" bestFit="1" customWidth="1"/>
    <col min="12802" max="12802" width="11.140625" customWidth="1"/>
    <col min="12803" max="12804" width="11.28515625" customWidth="1"/>
    <col min="12806" max="12806" width="17.5703125" bestFit="1" customWidth="1"/>
    <col min="13057" max="13057" width="18.7109375" bestFit="1" customWidth="1"/>
    <col min="13058" max="13058" width="11.140625" customWidth="1"/>
    <col min="13059" max="13060" width="11.28515625" customWidth="1"/>
    <col min="13062" max="13062" width="17.5703125" bestFit="1" customWidth="1"/>
    <col min="13313" max="13313" width="18.7109375" bestFit="1" customWidth="1"/>
    <col min="13314" max="13314" width="11.140625" customWidth="1"/>
    <col min="13315" max="13316" width="11.28515625" customWidth="1"/>
    <col min="13318" max="13318" width="17.5703125" bestFit="1" customWidth="1"/>
    <col min="13569" max="13569" width="18.7109375" bestFit="1" customWidth="1"/>
    <col min="13570" max="13570" width="11.140625" customWidth="1"/>
    <col min="13571" max="13572" width="11.28515625" customWidth="1"/>
    <col min="13574" max="13574" width="17.5703125" bestFit="1" customWidth="1"/>
    <col min="13825" max="13825" width="18.7109375" bestFit="1" customWidth="1"/>
    <col min="13826" max="13826" width="11.140625" customWidth="1"/>
    <col min="13827" max="13828" width="11.28515625" customWidth="1"/>
    <col min="13830" max="13830" width="17.5703125" bestFit="1" customWidth="1"/>
    <col min="14081" max="14081" width="18.7109375" bestFit="1" customWidth="1"/>
    <col min="14082" max="14082" width="11.140625" customWidth="1"/>
    <col min="14083" max="14084" width="11.28515625" customWidth="1"/>
    <col min="14086" max="14086" width="17.5703125" bestFit="1" customWidth="1"/>
    <col min="14337" max="14337" width="18.7109375" bestFit="1" customWidth="1"/>
    <col min="14338" max="14338" width="11.140625" customWidth="1"/>
    <col min="14339" max="14340" width="11.28515625" customWidth="1"/>
    <col min="14342" max="14342" width="17.5703125" bestFit="1" customWidth="1"/>
    <col min="14593" max="14593" width="18.7109375" bestFit="1" customWidth="1"/>
    <col min="14594" max="14594" width="11.140625" customWidth="1"/>
    <col min="14595" max="14596" width="11.28515625" customWidth="1"/>
    <col min="14598" max="14598" width="17.5703125" bestFit="1" customWidth="1"/>
    <col min="14849" max="14849" width="18.7109375" bestFit="1" customWidth="1"/>
    <col min="14850" max="14850" width="11.140625" customWidth="1"/>
    <col min="14851" max="14852" width="11.28515625" customWidth="1"/>
    <col min="14854" max="14854" width="17.5703125" bestFit="1" customWidth="1"/>
    <col min="15105" max="15105" width="18.7109375" bestFit="1" customWidth="1"/>
    <col min="15106" max="15106" width="11.140625" customWidth="1"/>
    <col min="15107" max="15108" width="11.28515625" customWidth="1"/>
    <col min="15110" max="15110" width="17.5703125" bestFit="1" customWidth="1"/>
    <col min="15361" max="15361" width="18.7109375" bestFit="1" customWidth="1"/>
    <col min="15362" max="15362" width="11.140625" customWidth="1"/>
    <col min="15363" max="15364" width="11.28515625" customWidth="1"/>
    <col min="15366" max="15366" width="17.5703125" bestFit="1" customWidth="1"/>
    <col min="15617" max="15617" width="18.7109375" bestFit="1" customWidth="1"/>
    <col min="15618" max="15618" width="11.140625" customWidth="1"/>
    <col min="15619" max="15620" width="11.28515625" customWidth="1"/>
    <col min="15622" max="15622" width="17.5703125" bestFit="1" customWidth="1"/>
    <col min="15873" max="15873" width="18.7109375" bestFit="1" customWidth="1"/>
    <col min="15874" max="15874" width="11.140625" customWidth="1"/>
    <col min="15875" max="15876" width="11.28515625" customWidth="1"/>
    <col min="15878" max="15878" width="17.5703125" bestFit="1" customWidth="1"/>
    <col min="16129" max="16129" width="18.7109375" bestFit="1" customWidth="1"/>
    <col min="16130" max="16130" width="11.140625" customWidth="1"/>
    <col min="16131" max="16132" width="11.28515625" customWidth="1"/>
    <col min="16134" max="16134" width="17.5703125" bestFit="1" customWidth="1"/>
  </cols>
  <sheetData>
    <row r="1" spans="1:5">
      <c r="A1" s="1"/>
      <c r="B1" s="1"/>
      <c r="C1" s="2" t="s">
        <v>0</v>
      </c>
      <c r="D1" s="1"/>
    </row>
    <row r="2" spans="1:5" ht="15.75" thickBot="1">
      <c r="A2" s="3" t="s">
        <v>1</v>
      </c>
      <c r="B2" s="3" t="s">
        <v>2</v>
      </c>
      <c r="C2" s="3" t="s">
        <v>3</v>
      </c>
      <c r="D2" s="3" t="s">
        <v>4</v>
      </c>
    </row>
    <row r="3" spans="1:5">
      <c r="A3" s="4" t="s">
        <v>5</v>
      </c>
      <c r="B3" s="5">
        <f>1/3</f>
        <v>0.33333333333333331</v>
      </c>
      <c r="C3" s="6">
        <v>-7.0000000000000007E-2</v>
      </c>
      <c r="D3" s="6">
        <v>0.17</v>
      </c>
    </row>
    <row r="4" spans="1:5">
      <c r="A4" s="4" t="s">
        <v>6</v>
      </c>
      <c r="B4" s="5">
        <f>1/3</f>
        <v>0.33333333333333331</v>
      </c>
      <c r="C4" s="6">
        <v>0.12</v>
      </c>
      <c r="D4" s="6">
        <v>7.0000000000000007E-2</v>
      </c>
    </row>
    <row r="5" spans="1:5">
      <c r="A5" s="4" t="s">
        <v>7</v>
      </c>
      <c r="B5" s="5">
        <f>1/3</f>
        <v>0.33333333333333331</v>
      </c>
      <c r="C5" s="6">
        <v>0.28000000000000003</v>
      </c>
      <c r="D5" s="6">
        <v>-0.03</v>
      </c>
    </row>
    <row r="8" spans="1:5">
      <c r="A8" s="7"/>
      <c r="B8" s="8" t="s">
        <v>8</v>
      </c>
      <c r="C8" s="8"/>
      <c r="D8" s="8" t="s">
        <v>9</v>
      </c>
      <c r="E8" s="8"/>
    </row>
    <row r="9" spans="1:5" ht="15.75" thickBot="1">
      <c r="A9" s="9" t="s">
        <v>1</v>
      </c>
      <c r="B9" s="3" t="s">
        <v>10</v>
      </c>
      <c r="C9" s="3" t="s">
        <v>11</v>
      </c>
      <c r="D9" s="3" t="s">
        <v>10</v>
      </c>
      <c r="E9" s="3" t="s">
        <v>11</v>
      </c>
    </row>
    <row r="10" spans="1:5">
      <c r="A10" s="10" t="s">
        <v>5</v>
      </c>
      <c r="B10" s="6">
        <v>-7.0000000000000007E-2</v>
      </c>
      <c r="C10" s="11">
        <f>(B10-B$14)^2</f>
        <v>3.2399999999999998E-2</v>
      </c>
      <c r="D10" s="6">
        <v>0.17</v>
      </c>
      <c r="E10" s="11">
        <f>(D10-D$14)^2</f>
        <v>1.0000000000000002E-2</v>
      </c>
    </row>
    <row r="11" spans="1:5">
      <c r="A11" s="10" t="s">
        <v>6</v>
      </c>
      <c r="B11" s="6">
        <v>0.12</v>
      </c>
      <c r="C11" s="11">
        <f>(B11-B$14)^2</f>
        <v>9.9999999999999896E-5</v>
      </c>
      <c r="D11" s="6">
        <v>7.0000000000000007E-2</v>
      </c>
      <c r="E11" s="11">
        <f>(D11-D$14)^2</f>
        <v>0</v>
      </c>
    </row>
    <row r="12" spans="1:5">
      <c r="A12" s="10" t="s">
        <v>7</v>
      </c>
      <c r="B12" s="6">
        <v>0.28000000000000003</v>
      </c>
      <c r="C12" s="11">
        <f>(B12-B$14)^2</f>
        <v>2.8900000000000012E-2</v>
      </c>
      <c r="D12" s="6">
        <v>-0.03</v>
      </c>
      <c r="E12" s="11">
        <f>(D12-D$14)^2</f>
        <v>1.0000000000000002E-2</v>
      </c>
    </row>
    <row r="13" spans="1:5">
      <c r="A13" s="10"/>
      <c r="B13" s="12"/>
      <c r="C13" s="12"/>
      <c r="D13" s="12"/>
      <c r="E13" s="12"/>
    </row>
    <row r="14" spans="1:5" ht="15.75" thickBot="1">
      <c r="A14" s="13" t="s">
        <v>12</v>
      </c>
      <c r="B14" s="14">
        <f>$B3*B10+$B4*B11+$B5*B12</f>
        <v>0.11</v>
      </c>
      <c r="C14" s="15"/>
      <c r="D14" s="14">
        <f>$B3*D10+$B4*D11+$B5*D12</f>
        <v>7.0000000000000007E-2</v>
      </c>
      <c r="E14" s="15"/>
    </row>
    <row r="15" spans="1:5" ht="15.75" thickBot="1">
      <c r="A15" s="13" t="s">
        <v>13</v>
      </c>
      <c r="B15" s="16">
        <f>$B5*(SUM(C10:C12))</f>
        <v>2.0466666666666668E-2</v>
      </c>
      <c r="C15" s="16"/>
      <c r="D15" s="16">
        <f>$B5*(SUM(E10:E12))</f>
        <v>6.666666666666668E-3</v>
      </c>
      <c r="E15" s="15"/>
    </row>
    <row r="16" spans="1:5" ht="15.75" thickBot="1">
      <c r="A16" s="13" t="s">
        <v>14</v>
      </c>
      <c r="B16" s="17">
        <f>SQRT(B15)</f>
        <v>0.14306175822583289</v>
      </c>
      <c r="C16" s="15"/>
      <c r="D16" s="17">
        <f>SQRT(D15)</f>
        <v>8.1649658092772609E-2</v>
      </c>
      <c r="E16" s="15"/>
    </row>
    <row r="19" spans="1:14">
      <c r="A19" s="7"/>
      <c r="B19" s="1"/>
      <c r="C19" s="8" t="s">
        <v>10</v>
      </c>
      <c r="D19" s="8"/>
      <c r="E19" s="8"/>
      <c r="F19" s="1"/>
    </row>
    <row r="20" spans="1:14" ht="15.75" thickBot="1">
      <c r="A20" s="9" t="s">
        <v>1</v>
      </c>
      <c r="B20" s="3" t="s">
        <v>2</v>
      </c>
      <c r="C20" s="3" t="s">
        <v>8</v>
      </c>
      <c r="D20" s="3" t="s">
        <v>15</v>
      </c>
      <c r="E20" s="3" t="s">
        <v>16</v>
      </c>
      <c r="F20" s="3" t="s">
        <v>17</v>
      </c>
    </row>
    <row r="21" spans="1:14">
      <c r="A21" s="10" t="s">
        <v>5</v>
      </c>
      <c r="B21" s="18">
        <f>1/3</f>
        <v>0.33333333333333331</v>
      </c>
      <c r="C21" s="19">
        <v>-7.0000000000000007E-2</v>
      </c>
      <c r="D21" s="19">
        <v>0.17</v>
      </c>
      <c r="E21" s="20">
        <f>C$29*C21+D$29*D21</f>
        <v>0.05</v>
      </c>
      <c r="F21" s="21">
        <f>(E21-E$25)^2</f>
        <v>1.5999999999999994E-3</v>
      </c>
    </row>
    <row r="22" spans="1:14">
      <c r="A22" s="10" t="s">
        <v>6</v>
      </c>
      <c r="B22" s="18">
        <f>1/3</f>
        <v>0.33333333333333331</v>
      </c>
      <c r="C22" s="19">
        <v>0.12</v>
      </c>
      <c r="D22" s="19">
        <v>7.0000000000000007E-2</v>
      </c>
      <c r="E22" s="20">
        <f>C$29*C22+D$29*D22</f>
        <v>9.5000000000000001E-2</v>
      </c>
      <c r="F22" s="21">
        <f>(E22-E$25)^2</f>
        <v>2.5000000000000045E-5</v>
      </c>
    </row>
    <row r="23" spans="1:14">
      <c r="A23" s="10" t="s">
        <v>7</v>
      </c>
      <c r="B23" s="18">
        <f>1/3</f>
        <v>0.33333333333333331</v>
      </c>
      <c r="C23" s="19">
        <v>0.28000000000000003</v>
      </c>
      <c r="D23" s="19">
        <v>-0.03</v>
      </c>
      <c r="E23" s="20">
        <f>C$29*C23+D$29*D23</f>
        <v>0.125</v>
      </c>
      <c r="F23" s="21">
        <f>(E23-E$25)^2</f>
        <v>1.2250000000000002E-3</v>
      </c>
    </row>
    <row r="24" spans="1:14">
      <c r="A24" s="10"/>
      <c r="B24" s="22"/>
      <c r="C24" s="12"/>
      <c r="D24" s="12"/>
      <c r="E24" s="22"/>
      <c r="F24" s="22"/>
    </row>
    <row r="25" spans="1:14">
      <c r="A25" s="10" t="s">
        <v>12</v>
      </c>
      <c r="B25" s="22"/>
      <c r="C25" s="23">
        <f>B14</f>
        <v>0.11</v>
      </c>
      <c r="D25" s="23">
        <f>D14</f>
        <v>7.0000000000000007E-2</v>
      </c>
      <c r="E25" s="20">
        <f>C$29*C25+D$29*D25</f>
        <v>0.09</v>
      </c>
      <c r="F25" s="22"/>
    </row>
    <row r="26" spans="1:14">
      <c r="A26" s="10" t="s">
        <v>13</v>
      </c>
      <c r="B26" s="22"/>
      <c r="C26" s="24">
        <f>B15</f>
        <v>2.0466666666666668E-2</v>
      </c>
      <c r="D26" s="24">
        <f>D15</f>
        <v>6.666666666666668E-3</v>
      </c>
      <c r="E26" s="25">
        <f>B23*(SUM(F21:F23))</f>
        <v>9.4999999999999989E-4</v>
      </c>
      <c r="F26" s="22"/>
    </row>
    <row r="27" spans="1:14" ht="15.75" thickBot="1">
      <c r="A27" s="13" t="s">
        <v>14</v>
      </c>
      <c r="B27" s="26"/>
      <c r="C27" s="14">
        <f>B16</f>
        <v>0.14306175822583289</v>
      </c>
      <c r="D27" s="14">
        <f>D16</f>
        <v>8.1649658092772609E-2</v>
      </c>
      <c r="E27" s="27">
        <f>SQRT(E26)</f>
        <v>3.0822070014844879E-2</v>
      </c>
      <c r="F27" s="26"/>
    </row>
    <row r="29" spans="1:14">
      <c r="A29" t="s">
        <v>18</v>
      </c>
      <c r="C29" s="28">
        <v>0.5</v>
      </c>
      <c r="D29" s="28">
        <f>1-C29</f>
        <v>0.5</v>
      </c>
      <c r="H29" t="s">
        <v>19</v>
      </c>
      <c r="I29" t="s">
        <v>20</v>
      </c>
      <c r="J29" t="s">
        <v>21</v>
      </c>
      <c r="L29" s="28" t="s">
        <v>19</v>
      </c>
      <c r="M29" s="29" t="s">
        <v>21</v>
      </c>
      <c r="N29" s="29" t="s">
        <v>20</v>
      </c>
    </row>
    <row r="30" spans="1:14">
      <c r="H30" s="28">
        <v>0</v>
      </c>
      <c r="I30" s="30">
        <f t="shared" ref="I30:I51" si="0">H30*C$32+(1-H30)*D$32</f>
        <v>7.0000000000000007E-2</v>
      </c>
      <c r="J30" s="30">
        <f t="shared" ref="J30:J51" si="1">SQRT(B$23*(((H30*C$21+(1-H30)*D$21)-I30)^2+((H30*C$22+(1-H30)*D$22)-I30)^2+((H30*C$23+(1-H30)*D$23)-I30)^2))</f>
        <v>8.1649658092772609E-2</v>
      </c>
      <c r="L30" s="28">
        <v>0</v>
      </c>
      <c r="M30" s="29">
        <v>8.1649658092772609E-2</v>
      </c>
      <c r="N30" s="29">
        <v>7.0000000000000007E-2</v>
      </c>
    </row>
    <row r="31" spans="1:14">
      <c r="C31" t="s">
        <v>8</v>
      </c>
      <c r="D31" t="s">
        <v>15</v>
      </c>
      <c r="E31" t="s">
        <v>16</v>
      </c>
      <c r="H31" s="28">
        <v>0.05</v>
      </c>
      <c r="I31" s="30">
        <f t="shared" si="0"/>
        <v>7.2000000000000008E-2</v>
      </c>
      <c r="J31" s="30">
        <f t="shared" si="1"/>
        <v>7.0423717595707772E-2</v>
      </c>
      <c r="L31" s="28">
        <v>0.05</v>
      </c>
      <c r="M31" s="29">
        <v>7.0423717595707772E-2</v>
      </c>
      <c r="N31" s="29">
        <v>7.2000000000000008E-2</v>
      </c>
    </row>
    <row r="32" spans="1:14">
      <c r="B32" t="s">
        <v>12</v>
      </c>
      <c r="C32" s="30">
        <f>C25</f>
        <v>0.11</v>
      </c>
      <c r="D32" s="30">
        <f>D25</f>
        <v>7.0000000000000007E-2</v>
      </c>
      <c r="E32" s="30">
        <f>E25</f>
        <v>0.09</v>
      </c>
      <c r="H32" s="28">
        <v>0.1</v>
      </c>
      <c r="I32" s="30">
        <f t="shared" si="0"/>
        <v>7.400000000000001E-2</v>
      </c>
      <c r="J32" s="30">
        <f t="shared" si="1"/>
        <v>5.9200225224796801E-2</v>
      </c>
      <c r="L32" s="28">
        <v>0.1</v>
      </c>
      <c r="M32" s="29">
        <v>5.9200225224796801E-2</v>
      </c>
      <c r="N32" s="29">
        <v>7.400000000000001E-2</v>
      </c>
    </row>
    <row r="33" spans="2:14">
      <c r="B33" t="s">
        <v>22</v>
      </c>
      <c r="C33" s="30">
        <f>C27</f>
        <v>0.14306175822583289</v>
      </c>
      <c r="D33" s="30">
        <f>D27</f>
        <v>8.1649658092772609E-2</v>
      </c>
      <c r="E33" s="30">
        <f>E27</f>
        <v>3.0822070014844879E-2</v>
      </c>
      <c r="H33" s="28">
        <v>0.15</v>
      </c>
      <c r="I33" s="30">
        <f t="shared" si="0"/>
        <v>7.6000000000000012E-2</v>
      </c>
      <c r="J33" s="30">
        <f t="shared" si="1"/>
        <v>4.7980898977266637E-2</v>
      </c>
      <c r="L33" s="28">
        <v>0.15</v>
      </c>
      <c r="M33" s="29">
        <v>4.7980898977266637E-2</v>
      </c>
      <c r="N33" s="29">
        <v>7.6000000000000012E-2</v>
      </c>
    </row>
    <row r="34" spans="2:14">
      <c r="H34" s="28">
        <v>0.2</v>
      </c>
      <c r="I34" s="30">
        <f t="shared" si="0"/>
        <v>7.8000000000000014E-2</v>
      </c>
      <c r="J34" s="30">
        <f t="shared" si="1"/>
        <v>3.6769552621700473E-2</v>
      </c>
      <c r="L34" s="28">
        <v>0.2</v>
      </c>
      <c r="M34" s="29">
        <v>3.6769552621700473E-2</v>
      </c>
      <c r="N34" s="29">
        <v>7.8000000000000014E-2</v>
      </c>
    </row>
    <row r="35" spans="2:14">
      <c r="H35" s="28">
        <v>0.25</v>
      </c>
      <c r="I35" s="30">
        <f t="shared" si="0"/>
        <v>0.08</v>
      </c>
      <c r="J35" s="30">
        <f t="shared" si="1"/>
        <v>2.5576682088704675E-2</v>
      </c>
      <c r="L35" s="28">
        <v>0.25</v>
      </c>
      <c r="M35" s="29">
        <v>2.5576682088704675E-2</v>
      </c>
      <c r="N35" s="29">
        <v>0.08</v>
      </c>
    </row>
    <row r="36" spans="2:14">
      <c r="H36" s="28">
        <v>0.3</v>
      </c>
      <c r="I36" s="30">
        <f t="shared" si="0"/>
        <v>8.2000000000000003E-2</v>
      </c>
      <c r="J36" s="30">
        <f t="shared" si="1"/>
        <v>1.4445299120013629E-2</v>
      </c>
      <c r="L36" s="28">
        <v>0.3</v>
      </c>
      <c r="M36" s="29">
        <v>1.4445299120013629E-2</v>
      </c>
      <c r="N36" s="29">
        <v>8.2000000000000003E-2</v>
      </c>
    </row>
    <row r="37" spans="2:14">
      <c r="H37" s="28">
        <v>0.35</v>
      </c>
      <c r="I37" s="30">
        <f t="shared" si="0"/>
        <v>8.4000000000000005E-2</v>
      </c>
      <c r="J37" s="30">
        <f t="shared" si="1"/>
        <v>3.9370039370059074E-3</v>
      </c>
      <c r="L37" s="28">
        <v>0.35</v>
      </c>
      <c r="M37" s="29">
        <v>3.9370039370059074E-3</v>
      </c>
      <c r="N37" s="29">
        <v>8.4000000000000005E-2</v>
      </c>
    </row>
    <row r="38" spans="2:14">
      <c r="H38" s="28">
        <v>0.36</v>
      </c>
      <c r="I38" s="30">
        <f t="shared" si="0"/>
        <v>8.4400000000000003E-2</v>
      </c>
      <c r="J38" s="30">
        <f t="shared" si="1"/>
        <v>2.673325020768451E-3</v>
      </c>
      <c r="L38" s="28">
        <v>0.4</v>
      </c>
      <c r="M38" s="29">
        <v>8.6409875978771464E-3</v>
      </c>
      <c r="N38" s="29">
        <v>8.6000000000000007E-2</v>
      </c>
    </row>
    <row r="39" spans="2:14">
      <c r="H39" s="28">
        <v>0.4</v>
      </c>
      <c r="I39" s="30">
        <f t="shared" si="0"/>
        <v>8.6000000000000007E-2</v>
      </c>
      <c r="J39" s="30">
        <f t="shared" si="1"/>
        <v>8.6409875978771464E-3</v>
      </c>
      <c r="L39" s="28">
        <v>0.45</v>
      </c>
      <c r="M39" s="29">
        <v>1.9651123801621803E-2</v>
      </c>
      <c r="N39" s="29">
        <v>8.8000000000000009E-2</v>
      </c>
    </row>
    <row r="40" spans="2:14">
      <c r="H40" s="28">
        <v>0.45</v>
      </c>
      <c r="I40" s="30">
        <f t="shared" si="0"/>
        <v>8.8000000000000009E-2</v>
      </c>
      <c r="J40" s="30">
        <f t="shared" si="1"/>
        <v>1.9651123801621803E-2</v>
      </c>
      <c r="L40" s="28">
        <v>0.5</v>
      </c>
      <c r="M40" s="29">
        <v>3.0822070014844879E-2</v>
      </c>
      <c r="N40" s="29">
        <v>0.09</v>
      </c>
    </row>
    <row r="41" spans="2:14">
      <c r="H41" s="28">
        <v>0.5</v>
      </c>
      <c r="I41" s="30">
        <f t="shared" si="0"/>
        <v>0.09</v>
      </c>
      <c r="J41" s="30">
        <f t="shared" si="1"/>
        <v>3.0822070014844879E-2</v>
      </c>
      <c r="L41" s="28">
        <v>0.55000000000000004</v>
      </c>
      <c r="M41" s="29">
        <v>4.2025785735268141E-2</v>
      </c>
      <c r="N41" s="29">
        <v>9.1999999999999998E-2</v>
      </c>
    </row>
    <row r="42" spans="2:14">
      <c r="H42" s="28">
        <v>0.55000000000000004</v>
      </c>
      <c r="I42" s="30">
        <f t="shared" si="0"/>
        <v>9.1999999999999998E-2</v>
      </c>
      <c r="J42" s="30">
        <f t="shared" si="1"/>
        <v>4.2025785735268141E-2</v>
      </c>
      <c r="L42" s="28">
        <v>0.6</v>
      </c>
      <c r="M42" s="29">
        <v>5.3241587754937085E-2</v>
      </c>
      <c r="N42" s="29">
        <v>9.4E-2</v>
      </c>
    </row>
    <row r="43" spans="2:14">
      <c r="H43" s="28">
        <v>0.6</v>
      </c>
      <c r="I43" s="30">
        <f t="shared" si="0"/>
        <v>9.4E-2</v>
      </c>
      <c r="J43" s="30">
        <f t="shared" si="1"/>
        <v>5.3241587754937085E-2</v>
      </c>
      <c r="L43" s="28">
        <v>0.65</v>
      </c>
      <c r="M43" s="29">
        <v>6.4463167778197189E-2</v>
      </c>
      <c r="N43" s="29">
        <v>9.6000000000000002E-2</v>
      </c>
    </row>
    <row r="44" spans="2:14">
      <c r="H44" s="28">
        <v>0.65</v>
      </c>
      <c r="I44" s="30">
        <f t="shared" si="0"/>
        <v>9.6000000000000002E-2</v>
      </c>
      <c r="J44" s="30">
        <f t="shared" si="1"/>
        <v>6.4463167778197189E-2</v>
      </c>
      <c r="L44" s="28">
        <v>0.7</v>
      </c>
      <c r="M44" s="29">
        <v>7.5687955889075689E-2</v>
      </c>
      <c r="N44" s="29">
        <v>9.8000000000000004E-2</v>
      </c>
    </row>
    <row r="45" spans="2:14">
      <c r="H45" s="28">
        <v>0.7</v>
      </c>
      <c r="I45" s="30">
        <f t="shared" si="0"/>
        <v>9.8000000000000004E-2</v>
      </c>
      <c r="J45" s="30">
        <f t="shared" si="1"/>
        <v>7.5687955889075689E-2</v>
      </c>
      <c r="L45" s="28">
        <v>0.75</v>
      </c>
      <c r="M45" s="29">
        <v>8.6914709150216152E-2</v>
      </c>
      <c r="N45" s="29">
        <v>0.1</v>
      </c>
    </row>
    <row r="46" spans="2:14">
      <c r="H46" s="28">
        <v>0.75</v>
      </c>
      <c r="I46" s="30">
        <f t="shared" si="0"/>
        <v>0.1</v>
      </c>
      <c r="J46" s="30">
        <f t="shared" si="1"/>
        <v>8.6914709150216152E-2</v>
      </c>
      <c r="L46" s="28">
        <v>0.8</v>
      </c>
      <c r="M46" s="29">
        <v>9.8142753171082397E-2</v>
      </c>
      <c r="N46" s="29">
        <v>0.10200000000000001</v>
      </c>
    </row>
    <row r="47" spans="2:14">
      <c r="H47" s="28">
        <v>0.8</v>
      </c>
      <c r="I47" s="30">
        <f t="shared" si="0"/>
        <v>0.10200000000000001</v>
      </c>
      <c r="J47" s="30">
        <f t="shared" si="1"/>
        <v>9.8142753171082397E-2</v>
      </c>
      <c r="L47" s="28">
        <v>0.85</v>
      </c>
      <c r="M47" s="29">
        <v>0.10937169042611834</v>
      </c>
      <c r="N47" s="29">
        <v>0.10400000000000001</v>
      </c>
    </row>
    <row r="48" spans="2:14">
      <c r="H48" s="28">
        <v>0.85</v>
      </c>
      <c r="I48" s="30">
        <f t="shared" si="0"/>
        <v>0.10400000000000001</v>
      </c>
      <c r="J48" s="30">
        <f t="shared" si="1"/>
        <v>0.10937169042611834</v>
      </c>
      <c r="L48" s="28">
        <v>0.9</v>
      </c>
      <c r="M48" s="29">
        <v>0.12060127141397255</v>
      </c>
      <c r="N48" s="29">
        <v>0.10600000000000001</v>
      </c>
    </row>
    <row r="49" spans="8:14">
      <c r="H49" s="28">
        <v>0.9</v>
      </c>
      <c r="I49" s="30">
        <f t="shared" si="0"/>
        <v>0.10600000000000001</v>
      </c>
      <c r="J49" s="30">
        <f t="shared" si="1"/>
        <v>0.12060127141397255</v>
      </c>
      <c r="L49" s="28">
        <v>0.95</v>
      </c>
      <c r="M49" s="29">
        <v>0.13183133163250685</v>
      </c>
      <c r="N49" s="29">
        <v>0.108</v>
      </c>
    </row>
    <row r="50" spans="8:14">
      <c r="H50" s="28">
        <v>0.95</v>
      </c>
      <c r="I50" s="30">
        <f t="shared" si="0"/>
        <v>0.108</v>
      </c>
      <c r="J50" s="30">
        <f t="shared" si="1"/>
        <v>0.13183133163250685</v>
      </c>
      <c r="L50" s="28">
        <v>1</v>
      </c>
      <c r="M50" s="29">
        <v>0.14306175822583289</v>
      </c>
      <c r="N50" s="29">
        <v>0.11</v>
      </c>
    </row>
    <row r="51" spans="8:14">
      <c r="H51" s="28">
        <v>1</v>
      </c>
      <c r="I51" s="30">
        <f t="shared" si="0"/>
        <v>0.11</v>
      </c>
      <c r="J51" s="30">
        <f t="shared" si="1"/>
        <v>0.14306175822583289</v>
      </c>
    </row>
    <row r="52" spans="8:14">
      <c r="H52" s="28"/>
    </row>
    <row r="53" spans="8:14">
      <c r="H53" s="2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</dc:creator>
  <cp:lastModifiedBy>ALi</cp:lastModifiedBy>
  <dcterms:created xsi:type="dcterms:W3CDTF">2015-05-18T17:38:06Z</dcterms:created>
  <dcterms:modified xsi:type="dcterms:W3CDTF">2016-03-07T18:51:08Z</dcterms:modified>
</cp:coreProperties>
</file>