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حلی\94\تابستان\آزمون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Sheet1!$A$2:$AL$17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" i="1" l="1"/>
  <c r="AM7" i="1"/>
  <c r="AM8" i="1"/>
  <c r="AM9" i="1"/>
  <c r="AM10" i="1"/>
  <c r="AM11" i="1"/>
  <c r="AM12" i="1"/>
  <c r="AM13" i="1"/>
  <c r="AM14" i="1"/>
  <c r="AM15" i="1"/>
  <c r="AM16" i="1"/>
  <c r="AL17" i="1"/>
  <c r="AK8" i="1" l="1"/>
  <c r="AK7" i="1"/>
  <c r="AK9" i="1"/>
  <c r="AK10" i="1"/>
  <c r="AK13" i="1"/>
  <c r="AK16" i="1"/>
  <c r="AK14" i="1"/>
  <c r="AK15" i="1"/>
  <c r="AK12" i="1"/>
  <c r="AK11" i="1"/>
  <c r="AK6" i="1"/>
  <c r="AH8" i="1" l="1"/>
  <c r="AH7" i="1"/>
  <c r="AH9" i="1"/>
  <c r="AH10" i="1"/>
  <c r="AH13" i="1"/>
  <c r="AH16" i="1"/>
  <c r="AH14" i="1"/>
  <c r="AH15" i="1"/>
  <c r="AH12" i="1"/>
  <c r="AH11" i="1"/>
  <c r="AH6" i="1"/>
  <c r="AE8" i="1" l="1"/>
  <c r="AE7" i="1"/>
  <c r="AE9" i="1"/>
  <c r="AE10" i="1"/>
  <c r="AE13" i="1"/>
  <c r="AE16" i="1"/>
  <c r="AE14" i="1"/>
  <c r="AE15" i="1"/>
  <c r="AE12" i="1"/>
  <c r="AE11" i="1"/>
  <c r="AE6" i="1"/>
  <c r="AB8" i="1" l="1"/>
  <c r="AB7" i="1"/>
  <c r="AB9" i="1"/>
  <c r="AB10" i="1"/>
  <c r="AB13" i="1"/>
  <c r="AB16" i="1"/>
  <c r="AB14" i="1"/>
  <c r="AB15" i="1"/>
  <c r="AB12" i="1"/>
  <c r="AB11" i="1"/>
  <c r="AB6" i="1"/>
  <c r="Y8" i="1"/>
  <c r="Y7" i="1"/>
  <c r="Y9" i="1"/>
  <c r="Y10" i="1"/>
  <c r="Y13" i="1"/>
  <c r="Y16" i="1"/>
  <c r="Y14" i="1"/>
  <c r="Y15" i="1"/>
  <c r="Y12" i="1"/>
  <c r="Y11" i="1"/>
  <c r="Y6" i="1"/>
  <c r="V8" i="1"/>
  <c r="V7" i="1"/>
  <c r="V9" i="1"/>
  <c r="V10" i="1"/>
  <c r="V13" i="1"/>
  <c r="V16" i="1"/>
  <c r="V14" i="1"/>
  <c r="V15" i="1"/>
  <c r="V12" i="1"/>
  <c r="V11" i="1"/>
  <c r="V6" i="1"/>
  <c r="P8" i="1" l="1"/>
  <c r="P9" i="1"/>
  <c r="P7" i="1"/>
  <c r="P15" i="1"/>
  <c r="P13" i="1"/>
  <c r="P10" i="1"/>
  <c r="P14" i="1"/>
  <c r="P11" i="1"/>
  <c r="P16" i="1"/>
  <c r="P12" i="1"/>
  <c r="P6" i="1"/>
  <c r="S8" i="1" l="1"/>
  <c r="S9" i="1"/>
  <c r="S7" i="1"/>
  <c r="S13" i="1"/>
  <c r="S10" i="1"/>
  <c r="S14" i="1"/>
  <c r="S11" i="1"/>
  <c r="AL11" i="1" s="1"/>
  <c r="S16" i="1"/>
  <c r="S12" i="1"/>
  <c r="S6" i="1"/>
  <c r="M8" i="1" l="1"/>
  <c r="M9" i="1"/>
  <c r="M7" i="1"/>
  <c r="M15" i="1"/>
  <c r="M13" i="1"/>
  <c r="M10" i="1"/>
  <c r="M14" i="1"/>
  <c r="M16" i="1"/>
  <c r="M12" i="1"/>
  <c r="M6" i="1"/>
  <c r="AL12" i="1" l="1"/>
  <c r="G6" i="1" l="1"/>
  <c r="AL6" i="1" s="1"/>
  <c r="G9" i="1"/>
  <c r="AL9" i="1" s="1"/>
  <c r="G7" i="1"/>
  <c r="AL7" i="1" s="1"/>
  <c r="G13" i="1"/>
  <c r="AL13" i="1" s="1"/>
  <c r="G8" i="1"/>
  <c r="AL8" i="1" s="1"/>
  <c r="G15" i="1"/>
  <c r="AL15" i="1" s="1"/>
  <c r="G10" i="1"/>
  <c r="AL10" i="1" s="1"/>
  <c r="G16" i="1"/>
  <c r="AL16" i="1" s="1"/>
  <c r="G14" i="1"/>
  <c r="AL14" i="1" s="1"/>
</calcChain>
</file>

<file path=xl/sharedStrings.xml><?xml version="1.0" encoding="utf-8"?>
<sst xmlns="http://schemas.openxmlformats.org/spreadsheetml/2006/main" count="65" uniqueCount="32">
  <si>
    <t>فاینال3</t>
  </si>
  <si>
    <t>فاینال4</t>
  </si>
  <si>
    <t>ضریب</t>
  </si>
  <si>
    <t>نمرة کل</t>
  </si>
  <si>
    <t>کل</t>
  </si>
  <si>
    <t>سوال</t>
  </si>
  <si>
    <t>تاریخ</t>
  </si>
  <si>
    <t>جدول  نمرات آزمون‌های تابستانی شیمی دوم - تابستان 94</t>
  </si>
  <si>
    <t>22تیر</t>
  </si>
  <si>
    <t>29 تیر</t>
  </si>
  <si>
    <t>5 مرداد</t>
  </si>
  <si>
    <t>12 مرداد</t>
  </si>
  <si>
    <t>19 مرداد</t>
  </si>
  <si>
    <t>26 مرداد</t>
  </si>
  <si>
    <t>2 شهریور</t>
  </si>
  <si>
    <t>9 شهریور</t>
  </si>
  <si>
    <t>محمد صادق فاتح</t>
  </si>
  <si>
    <t>آرین صمدی راد</t>
  </si>
  <si>
    <t>سینا نیکدوست</t>
  </si>
  <si>
    <t>کسری زردویان</t>
  </si>
  <si>
    <t>امیرحسین نصیری</t>
  </si>
  <si>
    <t>امیرحسین رضی پور</t>
  </si>
  <si>
    <t>سید رضا دهقانی</t>
  </si>
  <si>
    <t>بابک جلیلیان</t>
  </si>
  <si>
    <t>محمد حسن</t>
  </si>
  <si>
    <t>سینا نوری فرد</t>
  </si>
  <si>
    <t>تستی</t>
  </si>
  <si>
    <t>تشریحی</t>
  </si>
  <si>
    <t xml:space="preserve">نمره از </t>
  </si>
  <si>
    <t>بردیا ایراجیان</t>
  </si>
  <si>
    <t>فاینال1</t>
  </si>
  <si>
    <t>فاینال2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</si>
</sst>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B Lotus"/>
      <charset val="178"/>
    </font>
    <font>
      <b/>
      <sz val="12"/>
      <color theme="1"/>
      <name val="B Lotus"/>
      <charset val="178"/>
    </font>
    <font>
      <b/>
      <sz val="26"/>
      <color theme="1"/>
      <name val="B Lotus"/>
      <charset val="178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readingOrder="2"/>
    </xf>
    <xf numFmtId="0" fontId="2" fillId="3" borderId="11" xfId="0" applyFont="1" applyFill="1" applyBorder="1" applyAlignment="1">
      <alignment horizontal="center" vertical="center" readingOrder="2"/>
    </xf>
    <xf numFmtId="0" fontId="2" fillId="3" borderId="4" xfId="0" applyFont="1" applyFill="1" applyBorder="1" applyAlignment="1">
      <alignment horizontal="center" vertical="center" readingOrder="2"/>
    </xf>
    <xf numFmtId="0" fontId="2" fillId="3" borderId="38" xfId="0" applyFont="1" applyFill="1" applyBorder="1" applyAlignment="1">
      <alignment horizontal="center" vertical="center" readingOrder="2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readingOrder="2"/>
    </xf>
    <xf numFmtId="0" fontId="2" fillId="2" borderId="32" xfId="0" applyFont="1" applyFill="1" applyBorder="1" applyAlignment="1">
      <alignment horizontal="center" vertical="center" readingOrder="2"/>
    </xf>
    <xf numFmtId="0" fontId="2" fillId="2" borderId="35" xfId="0" applyFont="1" applyFill="1" applyBorder="1" applyAlignment="1">
      <alignment horizontal="center" vertical="center" readingOrder="2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readingOrder="2"/>
    </xf>
    <xf numFmtId="0" fontId="2" fillId="2" borderId="19" xfId="0" applyFont="1" applyFill="1" applyBorder="1" applyAlignment="1">
      <alignment horizontal="center" vertical="center" readingOrder="2"/>
    </xf>
    <xf numFmtId="0" fontId="2" fillId="2" borderId="20" xfId="0" applyFont="1" applyFill="1" applyBorder="1" applyAlignment="1">
      <alignment horizontal="center" vertical="center" readingOrder="2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readingOrder="2"/>
    </xf>
    <xf numFmtId="0" fontId="2" fillId="2" borderId="16" xfId="0" applyFont="1" applyFill="1" applyBorder="1" applyAlignment="1">
      <alignment horizontal="center" vertical="center" readingOrder="2"/>
    </xf>
    <xf numFmtId="0" fontId="2" fillId="2" borderId="17" xfId="0" applyFont="1" applyFill="1" applyBorder="1" applyAlignment="1">
      <alignment horizontal="center" vertical="center" readingOrder="2"/>
    </xf>
    <xf numFmtId="0" fontId="2" fillId="2" borderId="0" xfId="0" applyFont="1" applyFill="1" applyBorder="1" applyAlignment="1">
      <alignment horizontal="center" vertical="center" readingOrder="2"/>
    </xf>
    <xf numFmtId="0" fontId="1" fillId="4" borderId="34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readingOrder="2"/>
    </xf>
    <xf numFmtId="0" fontId="2" fillId="2" borderId="26" xfId="0" applyFont="1" applyFill="1" applyBorder="1" applyAlignment="1">
      <alignment horizontal="center" vertical="center" readingOrder="2"/>
    </xf>
    <xf numFmtId="0" fontId="2" fillId="2" borderId="27" xfId="0" applyFont="1" applyFill="1" applyBorder="1" applyAlignment="1">
      <alignment horizontal="center" vertical="center" readingOrder="2"/>
    </xf>
    <xf numFmtId="0" fontId="1" fillId="4" borderId="36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readingOrder="2"/>
    </xf>
    <xf numFmtId="0" fontId="1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rightToLeft="1" tabSelected="1" zoomScaleNormal="100" workbookViewId="0">
      <pane xSplit="1" topLeftCell="R1" activePane="topRight" state="frozen"/>
      <selection pane="topRight" activeCell="AM15" sqref="AM15:AM16"/>
    </sheetView>
  </sheetViews>
  <sheetFormatPr defaultColWidth="5" defaultRowHeight="21" x14ac:dyDescent="0.25"/>
  <cols>
    <col min="1" max="1" width="15.85546875" style="2" bestFit="1" customWidth="1"/>
    <col min="2" max="37" width="6.7109375" style="2" customWidth="1"/>
    <col min="38" max="38" width="6.7109375" style="2" bestFit="1" customWidth="1"/>
    <col min="39" max="39" width="5.7109375" style="2" customWidth="1"/>
    <col min="40" max="16384" width="5" style="2"/>
  </cols>
  <sheetData>
    <row r="1" spans="1:39" ht="21.75" thickBot="1" x14ac:dyDescent="0.3"/>
    <row r="2" spans="1:39" ht="50.25" thickBot="1" x14ac:dyDescent="0.3">
      <c r="A2" s="45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7"/>
    </row>
    <row r="3" spans="1:39" ht="24" thickBot="1" x14ac:dyDescent="0.3">
      <c r="A3" s="16" t="s">
        <v>6</v>
      </c>
      <c r="B3" s="58" t="s">
        <v>8</v>
      </c>
      <c r="C3" s="59"/>
      <c r="D3" s="60"/>
      <c r="E3" s="51" t="s">
        <v>9</v>
      </c>
      <c r="F3" s="52"/>
      <c r="G3" s="53"/>
      <c r="H3" s="54" t="s">
        <v>10</v>
      </c>
      <c r="I3" s="54"/>
      <c r="J3" s="54"/>
      <c r="K3" s="33" t="s">
        <v>11</v>
      </c>
      <c r="L3" s="34"/>
      <c r="M3" s="35"/>
      <c r="N3" s="33" t="s">
        <v>12</v>
      </c>
      <c r="O3" s="34"/>
      <c r="P3" s="35"/>
      <c r="Q3" s="33" t="s">
        <v>13</v>
      </c>
      <c r="R3" s="34"/>
      <c r="S3" s="35"/>
      <c r="T3" s="39" t="s">
        <v>14</v>
      </c>
      <c r="U3" s="40"/>
      <c r="V3" s="41"/>
      <c r="W3" s="39" t="s">
        <v>15</v>
      </c>
      <c r="X3" s="40"/>
      <c r="Y3" s="41"/>
      <c r="Z3" s="33" t="s">
        <v>30</v>
      </c>
      <c r="AA3" s="34"/>
      <c r="AB3" s="35"/>
      <c r="AC3" s="33" t="s">
        <v>31</v>
      </c>
      <c r="AD3" s="34"/>
      <c r="AE3" s="35"/>
      <c r="AF3" s="54" t="s">
        <v>0</v>
      </c>
      <c r="AG3" s="54"/>
      <c r="AH3" s="64"/>
      <c r="AI3" s="39" t="s">
        <v>1</v>
      </c>
      <c r="AJ3" s="40"/>
      <c r="AK3" s="41"/>
      <c r="AL3" s="48" t="s">
        <v>3</v>
      </c>
    </row>
    <row r="4" spans="1:39" ht="24" thickBot="1" x14ac:dyDescent="0.3">
      <c r="A4" s="20" t="s">
        <v>2</v>
      </c>
      <c r="B4" s="61">
        <v>6.25</v>
      </c>
      <c r="C4" s="62"/>
      <c r="D4" s="63"/>
      <c r="E4" s="42">
        <v>6.25</v>
      </c>
      <c r="F4" s="43"/>
      <c r="G4" s="44"/>
      <c r="H4" s="55">
        <v>6.25</v>
      </c>
      <c r="I4" s="56"/>
      <c r="J4" s="57"/>
      <c r="K4" s="36">
        <v>6.25</v>
      </c>
      <c r="L4" s="37"/>
      <c r="M4" s="38"/>
      <c r="N4" s="36">
        <v>6.25</v>
      </c>
      <c r="O4" s="37"/>
      <c r="P4" s="38"/>
      <c r="Q4" s="36">
        <v>6.25</v>
      </c>
      <c r="R4" s="37"/>
      <c r="S4" s="38"/>
      <c r="T4" s="36">
        <v>6.25</v>
      </c>
      <c r="U4" s="37"/>
      <c r="V4" s="38"/>
      <c r="W4" s="36">
        <v>6.25</v>
      </c>
      <c r="X4" s="37"/>
      <c r="Y4" s="38"/>
      <c r="Z4" s="36">
        <v>12.5</v>
      </c>
      <c r="AA4" s="37"/>
      <c r="AB4" s="38"/>
      <c r="AC4" s="36">
        <v>12.5</v>
      </c>
      <c r="AD4" s="37"/>
      <c r="AE4" s="38"/>
      <c r="AF4" s="36">
        <v>12.5</v>
      </c>
      <c r="AG4" s="37"/>
      <c r="AH4" s="38"/>
      <c r="AI4" s="42">
        <v>12.5</v>
      </c>
      <c r="AJ4" s="43"/>
      <c r="AK4" s="44"/>
      <c r="AL4" s="49"/>
    </row>
    <row r="5" spans="1:39" ht="24" thickBot="1" x14ac:dyDescent="0.3">
      <c r="A5" s="20" t="s">
        <v>5</v>
      </c>
      <c r="B5" s="22" t="s">
        <v>26</v>
      </c>
      <c r="C5" s="23" t="s">
        <v>27</v>
      </c>
      <c r="D5" s="24" t="s">
        <v>4</v>
      </c>
      <c r="E5" s="25" t="s">
        <v>26</v>
      </c>
      <c r="F5" s="23" t="s">
        <v>27</v>
      </c>
      <c r="G5" s="26" t="s">
        <v>4</v>
      </c>
      <c r="H5" s="25" t="s">
        <v>26</v>
      </c>
      <c r="I5" s="23" t="s">
        <v>27</v>
      </c>
      <c r="J5" s="26" t="s">
        <v>4</v>
      </c>
      <c r="K5" s="25" t="s">
        <v>26</v>
      </c>
      <c r="L5" s="23" t="s">
        <v>27</v>
      </c>
      <c r="M5" s="26" t="s">
        <v>4</v>
      </c>
      <c r="N5" s="25" t="s">
        <v>26</v>
      </c>
      <c r="O5" s="23" t="s">
        <v>27</v>
      </c>
      <c r="P5" s="26" t="s">
        <v>4</v>
      </c>
      <c r="Q5" s="25" t="s">
        <v>26</v>
      </c>
      <c r="R5" s="23" t="s">
        <v>27</v>
      </c>
      <c r="S5" s="26" t="s">
        <v>4</v>
      </c>
      <c r="T5" s="25" t="s">
        <v>26</v>
      </c>
      <c r="U5" s="23" t="s">
        <v>27</v>
      </c>
      <c r="V5" s="26" t="s">
        <v>4</v>
      </c>
      <c r="W5" s="25" t="s">
        <v>26</v>
      </c>
      <c r="X5" s="23" t="s">
        <v>27</v>
      </c>
      <c r="Y5" s="26" t="s">
        <v>4</v>
      </c>
      <c r="Z5" s="25" t="s">
        <v>26</v>
      </c>
      <c r="AA5" s="23" t="s">
        <v>27</v>
      </c>
      <c r="AB5" s="26" t="s">
        <v>4</v>
      </c>
      <c r="AC5" s="25" t="s">
        <v>26</v>
      </c>
      <c r="AD5" s="23" t="s">
        <v>27</v>
      </c>
      <c r="AE5" s="26" t="s">
        <v>4</v>
      </c>
      <c r="AF5" s="22" t="s">
        <v>26</v>
      </c>
      <c r="AG5" s="23" t="s">
        <v>27</v>
      </c>
      <c r="AH5" s="26" t="s">
        <v>4</v>
      </c>
      <c r="AI5" s="22" t="s">
        <v>26</v>
      </c>
      <c r="AJ5" s="23" t="s">
        <v>27</v>
      </c>
      <c r="AK5" s="26" t="s">
        <v>4</v>
      </c>
      <c r="AL5" s="50"/>
    </row>
    <row r="6" spans="1:39" ht="24" thickBot="1" x14ac:dyDescent="0.3">
      <c r="A6" s="21" t="s">
        <v>16</v>
      </c>
      <c r="B6" s="17">
        <v>62.5</v>
      </c>
      <c r="C6" s="11">
        <v>95</v>
      </c>
      <c r="D6" s="15">
        <v>78.8</v>
      </c>
      <c r="E6" s="10">
        <v>16</v>
      </c>
      <c r="F6" s="11">
        <v>50</v>
      </c>
      <c r="G6" s="12">
        <f>(E6+F6)/2</f>
        <v>33</v>
      </c>
      <c r="H6" s="10">
        <v>73.400000000000006</v>
      </c>
      <c r="I6" s="11"/>
      <c r="J6" s="12">
        <v>73.400000000000006</v>
      </c>
      <c r="L6" s="11">
        <v>18.5</v>
      </c>
      <c r="M6" s="29">
        <f>L6*10/3</f>
        <v>61.666666666666664</v>
      </c>
      <c r="N6" s="10"/>
      <c r="O6" s="11">
        <v>22</v>
      </c>
      <c r="P6" s="12">
        <f t="shared" ref="P6:P16" si="0">O6*10/4</f>
        <v>55</v>
      </c>
      <c r="Q6" s="10"/>
      <c r="R6" s="11">
        <v>43</v>
      </c>
      <c r="S6" s="12">
        <f t="shared" ref="S6:S14" si="1">R6*10/5</f>
        <v>86</v>
      </c>
      <c r="T6" s="10"/>
      <c r="U6" s="11">
        <v>23</v>
      </c>
      <c r="V6" s="12">
        <f t="shared" ref="V6:V16" si="2">U6*10/3</f>
        <v>76.666666666666671</v>
      </c>
      <c r="W6" s="10"/>
      <c r="X6" s="11">
        <v>75</v>
      </c>
      <c r="Y6" s="12">
        <f t="shared" ref="Y6:Y16" si="3">(X6*10/12)</f>
        <v>62.5</v>
      </c>
      <c r="Z6" s="10"/>
      <c r="AA6" s="12">
        <v>66.992000000000004</v>
      </c>
      <c r="AB6" s="12">
        <f t="shared" ref="AB6:AB16" si="4">AA6*10/14</f>
        <v>47.851428571428578</v>
      </c>
      <c r="AC6" s="10"/>
      <c r="AD6" s="11">
        <v>62</v>
      </c>
      <c r="AE6" s="12">
        <f t="shared" ref="AE6:AE16" si="5">(AD6*10/12)</f>
        <v>51.666666666666664</v>
      </c>
      <c r="AF6" s="17"/>
      <c r="AG6" s="11">
        <v>90</v>
      </c>
      <c r="AH6" s="12">
        <f t="shared" ref="AH6:AH16" si="6">AG6*10/12</f>
        <v>75</v>
      </c>
      <c r="AI6" s="17"/>
      <c r="AJ6" s="11">
        <v>67.668999999999997</v>
      </c>
      <c r="AK6" s="12">
        <f t="shared" ref="AK6:AK16" si="7">AJ6*10/14</f>
        <v>48.334999999999994</v>
      </c>
      <c r="AL6" s="27">
        <f t="shared" ref="AL6:AL17" si="8">D6*$B$4+G6*$E$4+J6*$H$4+M6*$K$4+P6*$N$4+S6*$Q$4+V6*$T$4+Y6*$W$4+AB6*$Z$4+AE6*$AC$4+AH6*$AF$4+AK6*$AI$4</f>
        <v>6079.6220238095239</v>
      </c>
      <c r="AM6" s="2">
        <f t="shared" ref="AM6:AM15" si="9">AL5-AL6</f>
        <v>-6079.6220238095239</v>
      </c>
    </row>
    <row r="7" spans="1:39" ht="24" thickBot="1" x14ac:dyDescent="0.3">
      <c r="A7" s="18" t="s">
        <v>18</v>
      </c>
      <c r="B7" s="4">
        <v>51.39</v>
      </c>
      <c r="C7" s="1">
        <v>50</v>
      </c>
      <c r="D7" s="3">
        <v>50.7</v>
      </c>
      <c r="E7" s="5">
        <v>29.33</v>
      </c>
      <c r="F7" s="1">
        <v>0</v>
      </c>
      <c r="G7" s="6">
        <f>(E7+F7)/2</f>
        <v>14.664999999999999</v>
      </c>
      <c r="H7" s="5">
        <v>72.2</v>
      </c>
      <c r="I7" s="1"/>
      <c r="J7" s="3">
        <v>72.2</v>
      </c>
      <c r="K7" s="5"/>
      <c r="L7" s="1">
        <v>21</v>
      </c>
      <c r="M7" s="29">
        <f>L7*10/3</f>
        <v>70</v>
      </c>
      <c r="N7" s="5"/>
      <c r="O7" s="1">
        <v>15</v>
      </c>
      <c r="P7" s="12">
        <f t="shared" si="0"/>
        <v>37.5</v>
      </c>
      <c r="Q7" s="5"/>
      <c r="R7" s="1">
        <v>40</v>
      </c>
      <c r="S7" s="12">
        <f t="shared" si="1"/>
        <v>80</v>
      </c>
      <c r="T7" s="5"/>
      <c r="U7" s="11">
        <v>14</v>
      </c>
      <c r="V7" s="12">
        <f t="shared" si="2"/>
        <v>46.666666666666664</v>
      </c>
      <c r="W7" s="5"/>
      <c r="X7" s="1">
        <v>65</v>
      </c>
      <c r="Y7" s="12">
        <f t="shared" si="3"/>
        <v>54.166666666666664</v>
      </c>
      <c r="Z7" s="5"/>
      <c r="AA7" s="6">
        <v>64.204999999999998</v>
      </c>
      <c r="AB7" s="12">
        <f t="shared" si="4"/>
        <v>45.86071428571428</v>
      </c>
      <c r="AC7" s="5"/>
      <c r="AD7" s="1">
        <v>74</v>
      </c>
      <c r="AE7" s="12">
        <f t="shared" si="5"/>
        <v>61.666666666666664</v>
      </c>
      <c r="AF7" s="4"/>
      <c r="AG7" s="1">
        <v>76</v>
      </c>
      <c r="AH7" s="12">
        <f t="shared" si="6"/>
        <v>63.333333333333336</v>
      </c>
      <c r="AI7" s="4"/>
      <c r="AJ7" s="1">
        <v>53.831000000000003</v>
      </c>
      <c r="AK7" s="12">
        <f t="shared" si="7"/>
        <v>38.450714285714291</v>
      </c>
      <c r="AL7" s="27">
        <f t="shared" si="8"/>
        <v>5278.2574404761899</v>
      </c>
      <c r="AM7" s="2">
        <f t="shared" si="9"/>
        <v>801.36458333333394</v>
      </c>
    </row>
    <row r="8" spans="1:39" ht="24" thickBot="1" x14ac:dyDescent="0.3">
      <c r="A8" s="18" t="s">
        <v>21</v>
      </c>
      <c r="B8" s="4">
        <v>52.78</v>
      </c>
      <c r="C8" s="1">
        <v>30</v>
      </c>
      <c r="D8" s="3">
        <v>41.2</v>
      </c>
      <c r="E8" s="5">
        <v>42.67</v>
      </c>
      <c r="F8" s="1">
        <v>30</v>
      </c>
      <c r="G8" s="6">
        <f>(E8+F8)/2</f>
        <v>36.335000000000001</v>
      </c>
      <c r="H8" s="5">
        <v>95.5</v>
      </c>
      <c r="I8" s="1"/>
      <c r="J8" s="6">
        <v>95.5</v>
      </c>
      <c r="K8" s="31"/>
      <c r="L8" s="1">
        <v>14.5</v>
      </c>
      <c r="M8" s="29">
        <f>L8*10/3</f>
        <v>48.333333333333336</v>
      </c>
      <c r="N8" s="5"/>
      <c r="O8" s="1">
        <v>18</v>
      </c>
      <c r="P8" s="12">
        <f t="shared" si="0"/>
        <v>45</v>
      </c>
      <c r="Q8" s="5"/>
      <c r="R8" s="1">
        <v>22</v>
      </c>
      <c r="S8" s="12">
        <f t="shared" si="1"/>
        <v>44</v>
      </c>
      <c r="T8" s="5"/>
      <c r="U8" s="11">
        <v>26</v>
      </c>
      <c r="V8" s="12">
        <f t="shared" si="2"/>
        <v>86.666666666666671</v>
      </c>
      <c r="W8" s="5"/>
      <c r="X8" s="1">
        <v>56</v>
      </c>
      <c r="Y8" s="12">
        <f t="shared" si="3"/>
        <v>46.666666666666664</v>
      </c>
      <c r="Z8" s="5"/>
      <c r="AA8" s="6">
        <v>56.164999999999999</v>
      </c>
      <c r="AB8" s="12">
        <f t="shared" si="4"/>
        <v>40.11785714285714</v>
      </c>
      <c r="AC8" s="5"/>
      <c r="AD8" s="1">
        <v>49</v>
      </c>
      <c r="AE8" s="12">
        <f t="shared" si="5"/>
        <v>40.833333333333336</v>
      </c>
      <c r="AF8" s="4"/>
      <c r="AG8" s="1">
        <v>85</v>
      </c>
      <c r="AH8" s="12">
        <f t="shared" si="6"/>
        <v>70.833333333333329</v>
      </c>
      <c r="AI8" s="4"/>
      <c r="AJ8" s="1">
        <v>59.168999999999997</v>
      </c>
      <c r="AK8" s="12">
        <f t="shared" si="7"/>
        <v>42.263571428571424</v>
      </c>
      <c r="AL8" s="27">
        <f t="shared" si="8"/>
        <v>5198.7366071428569</v>
      </c>
      <c r="AM8" s="2">
        <f t="shared" si="9"/>
        <v>79.52083333333303</v>
      </c>
    </row>
    <row r="9" spans="1:39" ht="24" thickBot="1" x14ac:dyDescent="0.3">
      <c r="A9" s="18" t="s">
        <v>17</v>
      </c>
      <c r="B9" s="4">
        <v>73.61</v>
      </c>
      <c r="C9" s="1">
        <v>40</v>
      </c>
      <c r="D9" s="3">
        <v>56.8</v>
      </c>
      <c r="E9" s="5">
        <v>30.67</v>
      </c>
      <c r="F9" s="1">
        <v>40</v>
      </c>
      <c r="G9" s="6">
        <f>(E9+F9)/2</f>
        <v>35.335000000000001</v>
      </c>
      <c r="H9" s="5">
        <v>75</v>
      </c>
      <c r="I9" s="1"/>
      <c r="J9" s="6">
        <v>75</v>
      </c>
      <c r="K9" s="28"/>
      <c r="L9" s="1">
        <v>14</v>
      </c>
      <c r="M9" s="29">
        <f>L9*10/3</f>
        <v>46.666666666666664</v>
      </c>
      <c r="N9" s="5"/>
      <c r="O9" s="1">
        <v>5</v>
      </c>
      <c r="P9" s="12">
        <f t="shared" si="0"/>
        <v>12.5</v>
      </c>
      <c r="Q9" s="5"/>
      <c r="R9" s="1">
        <v>23</v>
      </c>
      <c r="S9" s="12">
        <f t="shared" si="1"/>
        <v>46</v>
      </c>
      <c r="T9" s="5"/>
      <c r="U9" s="11">
        <v>28</v>
      </c>
      <c r="V9" s="12">
        <f t="shared" si="2"/>
        <v>93.333333333333329</v>
      </c>
      <c r="W9" s="5"/>
      <c r="X9" s="1">
        <v>71</v>
      </c>
      <c r="Y9" s="12">
        <f t="shared" si="3"/>
        <v>59.166666666666664</v>
      </c>
      <c r="Z9" s="5"/>
      <c r="AA9" s="6">
        <v>34.070999999999998</v>
      </c>
      <c r="AB9" s="12">
        <f t="shared" si="4"/>
        <v>24.33642857142857</v>
      </c>
      <c r="AC9" s="5"/>
      <c r="AD9" s="1">
        <v>67</v>
      </c>
      <c r="AE9" s="12">
        <f t="shared" si="5"/>
        <v>55.833333333333336</v>
      </c>
      <c r="AF9" s="4"/>
      <c r="AG9" s="1">
        <v>77</v>
      </c>
      <c r="AH9" s="12">
        <f t="shared" si="6"/>
        <v>64.166666666666671</v>
      </c>
      <c r="AI9" s="4"/>
      <c r="AJ9" s="1">
        <v>64.581000000000003</v>
      </c>
      <c r="AK9" s="12">
        <f t="shared" si="7"/>
        <v>46.129285714285722</v>
      </c>
      <c r="AL9" s="27">
        <f t="shared" si="8"/>
        <v>5035.8318452380954</v>
      </c>
      <c r="AM9" s="2">
        <f t="shared" si="9"/>
        <v>162.90476190476147</v>
      </c>
    </row>
    <row r="10" spans="1:39" ht="24" thickBot="1" x14ac:dyDescent="0.3">
      <c r="A10" s="18" t="s">
        <v>23</v>
      </c>
      <c r="B10" s="4">
        <v>18.05</v>
      </c>
      <c r="C10" s="1">
        <v>50</v>
      </c>
      <c r="D10" s="3">
        <v>34</v>
      </c>
      <c r="E10" s="5">
        <v>16</v>
      </c>
      <c r="F10" s="1">
        <v>35</v>
      </c>
      <c r="G10" s="6">
        <f>(E10+F10)/2</f>
        <v>25.5</v>
      </c>
      <c r="H10" s="5">
        <v>64.5</v>
      </c>
      <c r="I10" s="1"/>
      <c r="J10" s="6">
        <v>64.5</v>
      </c>
      <c r="K10" s="28"/>
      <c r="L10" s="1">
        <v>17.5</v>
      </c>
      <c r="M10" s="29">
        <f>L10*10/3</f>
        <v>58.333333333333336</v>
      </c>
      <c r="N10" s="5"/>
      <c r="O10" s="1">
        <v>16</v>
      </c>
      <c r="P10" s="12">
        <f t="shared" si="0"/>
        <v>40</v>
      </c>
      <c r="Q10" s="5"/>
      <c r="R10" s="1">
        <v>36</v>
      </c>
      <c r="S10" s="12">
        <f t="shared" si="1"/>
        <v>72</v>
      </c>
      <c r="T10" s="5"/>
      <c r="U10" s="11">
        <v>10</v>
      </c>
      <c r="V10" s="12">
        <f t="shared" si="2"/>
        <v>33.333333333333336</v>
      </c>
      <c r="W10" s="5"/>
      <c r="X10" s="1">
        <v>81.5</v>
      </c>
      <c r="Y10" s="12">
        <f t="shared" si="3"/>
        <v>67.916666666666671</v>
      </c>
      <c r="Z10" s="5"/>
      <c r="AA10" s="6">
        <v>51.551000000000002</v>
      </c>
      <c r="AB10" s="12">
        <f t="shared" si="4"/>
        <v>36.822142857142858</v>
      </c>
      <c r="AC10" s="5"/>
      <c r="AD10" s="1">
        <v>47</v>
      </c>
      <c r="AE10" s="12">
        <f t="shared" si="5"/>
        <v>39.166666666666664</v>
      </c>
      <c r="AF10" s="4"/>
      <c r="AG10" s="1">
        <v>93</v>
      </c>
      <c r="AH10" s="12">
        <f t="shared" si="6"/>
        <v>77.5</v>
      </c>
      <c r="AI10" s="4"/>
      <c r="AJ10" s="1">
        <v>44</v>
      </c>
      <c r="AK10" s="12">
        <f t="shared" si="7"/>
        <v>31.428571428571427</v>
      </c>
      <c r="AL10" s="27">
        <f t="shared" si="8"/>
        <v>4783.8630952380954</v>
      </c>
      <c r="AM10" s="2">
        <f t="shared" si="9"/>
        <v>251.96875</v>
      </c>
    </row>
    <row r="11" spans="1:39" ht="24" thickBot="1" x14ac:dyDescent="0.3">
      <c r="A11" s="18" t="s">
        <v>29</v>
      </c>
      <c r="B11" s="4"/>
      <c r="C11" s="1"/>
      <c r="D11" s="3">
        <v>0</v>
      </c>
      <c r="E11" s="5"/>
      <c r="F11" s="1"/>
      <c r="G11" s="6">
        <v>0</v>
      </c>
      <c r="H11" s="5"/>
      <c r="I11" s="1"/>
      <c r="J11" s="6">
        <v>0</v>
      </c>
      <c r="K11" s="28"/>
      <c r="L11" s="1"/>
      <c r="M11" s="32">
        <v>0</v>
      </c>
      <c r="N11" s="5"/>
      <c r="O11" s="1">
        <v>0</v>
      </c>
      <c r="P11" s="12">
        <f t="shared" si="0"/>
        <v>0</v>
      </c>
      <c r="Q11" s="5"/>
      <c r="R11" s="1">
        <v>42</v>
      </c>
      <c r="S11" s="12">
        <f t="shared" si="1"/>
        <v>84</v>
      </c>
      <c r="T11" s="5"/>
      <c r="U11" s="11">
        <v>29</v>
      </c>
      <c r="V11" s="12">
        <f t="shared" si="2"/>
        <v>96.666666666666671</v>
      </c>
      <c r="W11" s="5"/>
      <c r="X11" s="1">
        <v>64</v>
      </c>
      <c r="Y11" s="12">
        <f t="shared" si="3"/>
        <v>53.333333333333336</v>
      </c>
      <c r="Z11" s="5"/>
      <c r="AA11" s="6">
        <v>71.512</v>
      </c>
      <c r="AB11" s="12">
        <f t="shared" si="4"/>
        <v>51.08</v>
      </c>
      <c r="AC11" s="5"/>
      <c r="AD11" s="1">
        <v>58</v>
      </c>
      <c r="AE11" s="12">
        <f t="shared" si="5"/>
        <v>48.333333333333336</v>
      </c>
      <c r="AF11" s="4"/>
      <c r="AG11" s="1">
        <v>78</v>
      </c>
      <c r="AH11" s="12">
        <f t="shared" si="6"/>
        <v>65</v>
      </c>
      <c r="AI11" s="4"/>
      <c r="AJ11" s="1">
        <v>65.168999999999997</v>
      </c>
      <c r="AK11" s="12">
        <f t="shared" si="7"/>
        <v>46.549285714285709</v>
      </c>
      <c r="AL11" s="27">
        <f t="shared" si="8"/>
        <v>4099.5327380952385</v>
      </c>
      <c r="AM11" s="2">
        <f t="shared" si="9"/>
        <v>684.33035714285688</v>
      </c>
    </row>
    <row r="12" spans="1:39" ht="24" thickBot="1" x14ac:dyDescent="0.3">
      <c r="A12" s="18" t="s">
        <v>19</v>
      </c>
      <c r="B12" s="4">
        <v>56.94</v>
      </c>
      <c r="C12" s="1">
        <v>40</v>
      </c>
      <c r="D12" s="3">
        <v>48.5</v>
      </c>
      <c r="E12" s="5">
        <v>0</v>
      </c>
      <c r="F12" s="1">
        <v>0</v>
      </c>
      <c r="G12" s="6">
        <v>0</v>
      </c>
      <c r="H12" s="5">
        <v>0</v>
      </c>
      <c r="I12" s="1">
        <v>0</v>
      </c>
      <c r="J12" s="6">
        <v>0</v>
      </c>
      <c r="K12" s="5"/>
      <c r="L12" s="1">
        <v>21.5</v>
      </c>
      <c r="M12" s="29">
        <f>L12*10/3</f>
        <v>71.666666666666671</v>
      </c>
      <c r="N12" s="5"/>
      <c r="O12" s="1">
        <v>12</v>
      </c>
      <c r="P12" s="12">
        <f t="shared" si="0"/>
        <v>30</v>
      </c>
      <c r="Q12" s="5"/>
      <c r="R12" s="1">
        <v>30</v>
      </c>
      <c r="S12" s="12">
        <f t="shared" si="1"/>
        <v>60</v>
      </c>
      <c r="T12" s="5"/>
      <c r="U12" s="11">
        <v>12</v>
      </c>
      <c r="V12" s="12">
        <f t="shared" si="2"/>
        <v>40</v>
      </c>
      <c r="W12" s="5"/>
      <c r="X12" s="1">
        <v>58</v>
      </c>
      <c r="Y12" s="12">
        <f t="shared" si="3"/>
        <v>48.333333333333336</v>
      </c>
      <c r="Z12" s="5"/>
      <c r="AA12" s="6">
        <v>46.008000000000003</v>
      </c>
      <c r="AB12" s="12">
        <f t="shared" si="4"/>
        <v>32.862857142857145</v>
      </c>
      <c r="AC12" s="5"/>
      <c r="AD12" s="1">
        <v>67</v>
      </c>
      <c r="AE12" s="12">
        <f t="shared" si="5"/>
        <v>55.833333333333336</v>
      </c>
      <c r="AF12" s="4"/>
      <c r="AG12" s="1">
        <v>58</v>
      </c>
      <c r="AH12" s="12">
        <f t="shared" si="6"/>
        <v>48.333333333333336</v>
      </c>
      <c r="AI12" s="4"/>
      <c r="AJ12" s="1">
        <v>52.331000000000003</v>
      </c>
      <c r="AK12" s="12">
        <f t="shared" si="7"/>
        <v>37.379285714285722</v>
      </c>
      <c r="AL12" s="27">
        <f t="shared" si="8"/>
        <v>4045.7351190476193</v>
      </c>
      <c r="AM12" s="2">
        <f t="shared" si="9"/>
        <v>53.797619047619264</v>
      </c>
    </row>
    <row r="13" spans="1:39" ht="24" thickBot="1" x14ac:dyDescent="0.3">
      <c r="A13" s="18" t="s">
        <v>20</v>
      </c>
      <c r="B13" s="4">
        <v>45.83</v>
      </c>
      <c r="C13" s="1">
        <v>50</v>
      </c>
      <c r="D13" s="3">
        <v>47.9</v>
      </c>
      <c r="E13" s="5">
        <v>13.33</v>
      </c>
      <c r="F13" s="1">
        <v>5</v>
      </c>
      <c r="G13" s="6">
        <f>(E13+F13)/2</f>
        <v>9.1649999999999991</v>
      </c>
      <c r="H13" s="5">
        <v>70</v>
      </c>
      <c r="I13" s="1"/>
      <c r="J13" s="6">
        <v>70</v>
      </c>
      <c r="K13" s="28"/>
      <c r="L13" s="1">
        <v>19</v>
      </c>
      <c r="M13" s="29">
        <f>L13*10/3</f>
        <v>63.333333333333336</v>
      </c>
      <c r="N13" s="5"/>
      <c r="O13" s="1">
        <v>8</v>
      </c>
      <c r="P13" s="12">
        <f t="shared" si="0"/>
        <v>20</v>
      </c>
      <c r="Q13" s="5"/>
      <c r="R13" s="1">
        <v>21</v>
      </c>
      <c r="S13" s="12">
        <f t="shared" si="1"/>
        <v>42</v>
      </c>
      <c r="T13" s="5"/>
      <c r="U13" s="11">
        <v>13</v>
      </c>
      <c r="V13" s="12">
        <f t="shared" si="2"/>
        <v>43.333333333333336</v>
      </c>
      <c r="W13" s="5"/>
      <c r="X13" s="1">
        <v>39</v>
      </c>
      <c r="Y13" s="12">
        <f t="shared" si="3"/>
        <v>32.5</v>
      </c>
      <c r="Z13" s="5"/>
      <c r="AA13" s="6">
        <v>20.567</v>
      </c>
      <c r="AB13" s="12">
        <f t="shared" si="4"/>
        <v>14.690714285714288</v>
      </c>
      <c r="AC13" s="5"/>
      <c r="AD13" s="1">
        <v>58</v>
      </c>
      <c r="AE13" s="12">
        <f t="shared" si="5"/>
        <v>48.333333333333336</v>
      </c>
      <c r="AF13" s="4"/>
      <c r="AG13" s="1">
        <v>84</v>
      </c>
      <c r="AH13" s="12">
        <f t="shared" si="6"/>
        <v>70</v>
      </c>
      <c r="AI13" s="4"/>
      <c r="AJ13" s="1">
        <v>25.75</v>
      </c>
      <c r="AK13" s="12">
        <f t="shared" si="7"/>
        <v>18.392857142857142</v>
      </c>
      <c r="AL13" s="27">
        <f t="shared" si="8"/>
        <v>3944.1592261904766</v>
      </c>
      <c r="AM13" s="2">
        <f t="shared" si="9"/>
        <v>101.57589285714266</v>
      </c>
    </row>
    <row r="14" spans="1:39" ht="24" thickBot="1" x14ac:dyDescent="0.3">
      <c r="A14" s="18" t="s">
        <v>25</v>
      </c>
      <c r="B14" s="4">
        <v>50</v>
      </c>
      <c r="C14" s="1">
        <v>15</v>
      </c>
      <c r="D14" s="3">
        <v>32.5</v>
      </c>
      <c r="E14" s="5">
        <v>14.67</v>
      </c>
      <c r="F14" s="1">
        <v>10</v>
      </c>
      <c r="G14" s="6">
        <f>(E14+F14)/2</f>
        <v>12.335000000000001</v>
      </c>
      <c r="H14" s="5">
        <v>66.7</v>
      </c>
      <c r="I14" s="1"/>
      <c r="J14" s="6">
        <v>66.7</v>
      </c>
      <c r="K14" s="28"/>
      <c r="L14" s="1">
        <v>11.5</v>
      </c>
      <c r="M14" s="29">
        <f>L14*10/3</f>
        <v>38.333333333333336</v>
      </c>
      <c r="N14" s="5"/>
      <c r="O14" s="1">
        <v>6</v>
      </c>
      <c r="P14" s="12">
        <f t="shared" si="0"/>
        <v>15</v>
      </c>
      <c r="Q14" s="5"/>
      <c r="R14" s="1">
        <v>31</v>
      </c>
      <c r="S14" s="12">
        <f t="shared" si="1"/>
        <v>62</v>
      </c>
      <c r="T14" s="5"/>
      <c r="U14" s="11">
        <v>14</v>
      </c>
      <c r="V14" s="12">
        <f t="shared" si="2"/>
        <v>46.666666666666664</v>
      </c>
      <c r="W14" s="5"/>
      <c r="X14" s="1">
        <v>39.5</v>
      </c>
      <c r="Y14" s="12">
        <f t="shared" si="3"/>
        <v>32.916666666666664</v>
      </c>
      <c r="Z14" s="5"/>
      <c r="AA14" s="6">
        <v>39.008000000000003</v>
      </c>
      <c r="AB14" s="12">
        <f t="shared" si="4"/>
        <v>27.862857142857145</v>
      </c>
      <c r="AC14" s="5"/>
      <c r="AD14" s="1">
        <v>66</v>
      </c>
      <c r="AE14" s="12">
        <f t="shared" si="5"/>
        <v>55</v>
      </c>
      <c r="AF14" s="4"/>
      <c r="AG14" s="1">
        <v>50</v>
      </c>
      <c r="AH14" s="12">
        <f t="shared" si="6"/>
        <v>41.666666666666664</v>
      </c>
      <c r="AI14" s="4"/>
      <c r="AJ14" s="1">
        <v>44.918999999999997</v>
      </c>
      <c r="AK14" s="12">
        <f t="shared" si="7"/>
        <v>32.084999999999994</v>
      </c>
      <c r="AL14" s="27">
        <f t="shared" si="8"/>
        <v>3873.0044642857147</v>
      </c>
      <c r="AM14" s="2">
        <f t="shared" si="9"/>
        <v>71.154761904761926</v>
      </c>
    </row>
    <row r="15" spans="1:39" ht="24" thickBot="1" x14ac:dyDescent="0.3">
      <c r="A15" s="18" t="s">
        <v>22</v>
      </c>
      <c r="B15" s="4">
        <v>50</v>
      </c>
      <c r="C15" s="1">
        <v>30</v>
      </c>
      <c r="D15" s="3">
        <v>40</v>
      </c>
      <c r="E15" s="5">
        <v>14.67</v>
      </c>
      <c r="F15" s="1">
        <v>10</v>
      </c>
      <c r="G15" s="6">
        <f>(E15+F15)/2</f>
        <v>12.335000000000001</v>
      </c>
      <c r="H15" s="5">
        <v>78.900000000000006</v>
      </c>
      <c r="I15" s="1"/>
      <c r="J15" s="6">
        <v>78.900000000000006</v>
      </c>
      <c r="K15" s="5"/>
      <c r="L15" s="1">
        <v>11</v>
      </c>
      <c r="M15" s="29">
        <f>L15*10/3</f>
        <v>36.666666666666664</v>
      </c>
      <c r="N15" s="5"/>
      <c r="O15" s="1">
        <v>10</v>
      </c>
      <c r="P15" s="12">
        <f t="shared" si="0"/>
        <v>25</v>
      </c>
      <c r="Q15" s="5"/>
      <c r="R15" s="1">
        <v>0</v>
      </c>
      <c r="S15" s="12">
        <v>0</v>
      </c>
      <c r="T15" s="5"/>
      <c r="U15" s="11">
        <v>25</v>
      </c>
      <c r="V15" s="12">
        <f t="shared" si="2"/>
        <v>83.333333333333329</v>
      </c>
      <c r="W15" s="5"/>
      <c r="X15" s="1">
        <v>57</v>
      </c>
      <c r="Y15" s="12">
        <f t="shared" si="3"/>
        <v>47.5</v>
      </c>
      <c r="Z15" s="5"/>
      <c r="AA15" s="6">
        <v>35.667000000000002</v>
      </c>
      <c r="AB15" s="12">
        <f t="shared" si="4"/>
        <v>25.476428571428574</v>
      </c>
      <c r="AC15" s="5"/>
      <c r="AD15" s="1">
        <v>62</v>
      </c>
      <c r="AE15" s="12">
        <f t="shared" si="5"/>
        <v>51.666666666666664</v>
      </c>
      <c r="AF15" s="4"/>
      <c r="AG15" s="1">
        <v>42</v>
      </c>
      <c r="AH15" s="12">
        <f t="shared" si="6"/>
        <v>35</v>
      </c>
      <c r="AI15" s="4"/>
      <c r="AJ15" s="1">
        <v>32.581000000000003</v>
      </c>
      <c r="AK15" s="12">
        <f t="shared" si="7"/>
        <v>23.27214285714286</v>
      </c>
      <c r="AL15" s="27">
        <f t="shared" si="8"/>
        <v>3716.0342261904766</v>
      </c>
      <c r="AM15" s="2">
        <f t="shared" si="9"/>
        <v>156.97023809523807</v>
      </c>
    </row>
    <row r="16" spans="1:39" ht="24" thickBot="1" x14ac:dyDescent="0.3">
      <c r="A16" s="19" t="s">
        <v>24</v>
      </c>
      <c r="B16" s="7">
        <v>51.39</v>
      </c>
      <c r="C16" s="8">
        <v>15</v>
      </c>
      <c r="D16" s="9">
        <v>33.200000000000003</v>
      </c>
      <c r="E16" s="7">
        <v>-4</v>
      </c>
      <c r="F16" s="8">
        <v>25</v>
      </c>
      <c r="G16" s="9">
        <f>(E16+F16)/2</f>
        <v>10.5</v>
      </c>
      <c r="H16" s="7">
        <v>61.1</v>
      </c>
      <c r="I16" s="8"/>
      <c r="J16" s="9">
        <v>61.1</v>
      </c>
      <c r="K16" s="7"/>
      <c r="L16" s="8">
        <v>11.5</v>
      </c>
      <c r="M16" s="30">
        <f>L16*10/3</f>
        <v>38.333333333333336</v>
      </c>
      <c r="N16" s="7"/>
      <c r="O16" s="8">
        <v>9</v>
      </c>
      <c r="P16" s="12">
        <f t="shared" si="0"/>
        <v>22.5</v>
      </c>
      <c r="Q16" s="7"/>
      <c r="R16" s="8">
        <v>33</v>
      </c>
      <c r="S16" s="12">
        <f>R16*10/5</f>
        <v>66</v>
      </c>
      <c r="T16" s="7"/>
      <c r="U16" s="11">
        <v>20</v>
      </c>
      <c r="V16" s="12">
        <f t="shared" si="2"/>
        <v>66.666666666666671</v>
      </c>
      <c r="W16" s="7"/>
      <c r="X16" s="8">
        <v>57</v>
      </c>
      <c r="Y16" s="12">
        <f t="shared" si="3"/>
        <v>47.5</v>
      </c>
      <c r="Z16" s="7"/>
      <c r="AA16" s="9">
        <v>40.857999999999997</v>
      </c>
      <c r="AB16" s="12">
        <f t="shared" si="4"/>
        <v>29.184285714285714</v>
      </c>
      <c r="AC16" s="7"/>
      <c r="AD16" s="8">
        <v>45</v>
      </c>
      <c r="AE16" s="12">
        <f t="shared" si="5"/>
        <v>37.5</v>
      </c>
      <c r="AF16" s="14"/>
      <c r="AG16" s="13">
        <v>31</v>
      </c>
      <c r="AH16" s="12">
        <f t="shared" si="6"/>
        <v>25.833333333333332</v>
      </c>
      <c r="AI16" s="28"/>
      <c r="AJ16" s="13">
        <v>39.331000000000003</v>
      </c>
      <c r="AK16" s="65">
        <f t="shared" si="7"/>
        <v>28.093571428571433</v>
      </c>
      <c r="AL16" s="66">
        <f t="shared" si="8"/>
        <v>3668.8898809523807</v>
      </c>
      <c r="AM16" s="2">
        <f>AL15-AL16</f>
        <v>47.144345238095866</v>
      </c>
    </row>
    <row r="17" spans="1:38" ht="24" thickBot="1" x14ac:dyDescent="0.3">
      <c r="A17" s="20" t="s">
        <v>28</v>
      </c>
      <c r="B17" s="61">
        <v>100</v>
      </c>
      <c r="C17" s="62"/>
      <c r="D17" s="63"/>
      <c r="E17" s="42">
        <v>100</v>
      </c>
      <c r="F17" s="43"/>
      <c r="G17" s="44"/>
      <c r="H17" s="42">
        <v>100</v>
      </c>
      <c r="I17" s="43"/>
      <c r="J17" s="44"/>
      <c r="K17" s="36">
        <v>30</v>
      </c>
      <c r="L17" s="37"/>
      <c r="M17" s="38"/>
      <c r="N17" s="36">
        <v>40</v>
      </c>
      <c r="O17" s="37"/>
      <c r="P17" s="38"/>
      <c r="Q17" s="36">
        <v>50</v>
      </c>
      <c r="R17" s="37"/>
      <c r="S17" s="38"/>
      <c r="T17" s="36">
        <v>30</v>
      </c>
      <c r="U17" s="37"/>
      <c r="V17" s="38"/>
      <c r="W17" s="36">
        <v>120</v>
      </c>
      <c r="X17" s="37"/>
      <c r="Y17" s="38"/>
      <c r="Z17" s="36">
        <v>140</v>
      </c>
      <c r="AA17" s="37"/>
      <c r="AB17" s="38"/>
      <c r="AC17" s="36">
        <v>120</v>
      </c>
      <c r="AD17" s="37"/>
      <c r="AE17" s="38"/>
      <c r="AF17" s="36">
        <v>120</v>
      </c>
      <c r="AG17" s="37"/>
      <c r="AH17" s="38"/>
      <c r="AI17" s="36">
        <v>140</v>
      </c>
      <c r="AJ17" s="37"/>
      <c r="AK17" s="38"/>
      <c r="AL17" s="67">
        <f>B17*$B$4+E17*$E$4+H17*$H$4+K17*$K$4+N17*$N$4+Q17*$Q$4+T17*$T$4+W17*$W$4+Z17*$Z$4+AC17*$AC$4+AF17*$AF$4+AI17*$AI$4</f>
        <v>10062.5</v>
      </c>
    </row>
    <row r="19" spans="1:38" x14ac:dyDescent="0.25">
      <c r="R19"/>
      <c r="S19"/>
    </row>
    <row r="20" spans="1:38" x14ac:dyDescent="0.25">
      <c r="R20"/>
      <c r="S20"/>
    </row>
    <row r="21" spans="1:38" x14ac:dyDescent="0.25">
      <c r="R21"/>
      <c r="S21"/>
    </row>
    <row r="22" spans="1:38" x14ac:dyDescent="0.25">
      <c r="R22"/>
      <c r="S22"/>
    </row>
    <row r="23" spans="1:38" x14ac:dyDescent="0.25">
      <c r="R23"/>
      <c r="S23"/>
    </row>
    <row r="24" spans="1:38" x14ac:dyDescent="0.25">
      <c r="R24"/>
      <c r="S24"/>
    </row>
    <row r="25" spans="1:38" x14ac:dyDescent="0.25">
      <c r="R25"/>
      <c r="S25"/>
    </row>
    <row r="26" spans="1:38" x14ac:dyDescent="0.25">
      <c r="R26"/>
      <c r="S26"/>
    </row>
    <row r="27" spans="1:38" x14ac:dyDescent="0.25">
      <c r="R27"/>
      <c r="S27"/>
    </row>
    <row r="28" spans="1:38" x14ac:dyDescent="0.25">
      <c r="R28"/>
      <c r="S28"/>
    </row>
    <row r="29" spans="1:38" x14ac:dyDescent="0.25">
      <c r="R29"/>
      <c r="S29"/>
    </row>
    <row r="30" spans="1:38" x14ac:dyDescent="0.25">
      <c r="R30"/>
      <c r="S30"/>
    </row>
  </sheetData>
  <sortState ref="A6:AL16">
    <sortCondition descending="1" ref="AL16"/>
  </sortState>
  <mergeCells count="38">
    <mergeCell ref="AF17:AH17"/>
    <mergeCell ref="AI17:AK17"/>
    <mergeCell ref="Q17:S17"/>
    <mergeCell ref="T17:V17"/>
    <mergeCell ref="W17:Y17"/>
    <mergeCell ref="Z17:AB17"/>
    <mergeCell ref="AC17:AE17"/>
    <mergeCell ref="B17:D17"/>
    <mergeCell ref="E17:G17"/>
    <mergeCell ref="H17:J17"/>
    <mergeCell ref="K17:M17"/>
    <mergeCell ref="N17:P17"/>
    <mergeCell ref="A2:AL2"/>
    <mergeCell ref="AL3:AL5"/>
    <mergeCell ref="E3:G3"/>
    <mergeCell ref="E4:G4"/>
    <mergeCell ref="H3:J3"/>
    <mergeCell ref="H4:J4"/>
    <mergeCell ref="K3:M3"/>
    <mergeCell ref="K4:M4"/>
    <mergeCell ref="T3:V3"/>
    <mergeCell ref="T4:V4"/>
    <mergeCell ref="W4:Y4"/>
    <mergeCell ref="W3:Y3"/>
    <mergeCell ref="B3:D3"/>
    <mergeCell ref="B4:D4"/>
    <mergeCell ref="AF3:AH3"/>
    <mergeCell ref="AF4:AH4"/>
    <mergeCell ref="N3:P3"/>
    <mergeCell ref="N4:P4"/>
    <mergeCell ref="Q3:S3"/>
    <mergeCell ref="Q4:S4"/>
    <mergeCell ref="AI3:AK3"/>
    <mergeCell ref="AI4:AK4"/>
    <mergeCell ref="AC3:AE3"/>
    <mergeCell ref="AC4:AE4"/>
    <mergeCell ref="Z3:AB3"/>
    <mergeCell ref="Z4:AB4"/>
  </mergeCells>
  <printOptions horizontalCentered="1" verticalCentered="1"/>
  <pageMargins left="0.7" right="0.7" top="0.75" bottom="0.75" header="0.3" footer="0.3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RadeB</dc:creator>
  <cp:lastModifiedBy>RadeB</cp:lastModifiedBy>
  <cp:lastPrinted>2015-09-19T14:05:43Z</cp:lastPrinted>
  <dcterms:created xsi:type="dcterms:W3CDTF">2015-06-18T10:17:04Z</dcterms:created>
  <dcterms:modified xsi:type="dcterms:W3CDTF">2015-09-19T14:19:06Z</dcterms:modified>
</cp:coreProperties>
</file>