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2000" windowHeight="10065" activeTab="1"/>
  </bookViews>
  <sheets>
    <sheet name="محصولات" sheetId="1" r:id="rId1"/>
    <sheet name="فاکتور" sheetId="2" r:id="rId2"/>
  </sheets>
  <definedNames>
    <definedName name="info">Table1[کالا]</definedName>
    <definedName name="_xlnm.Print_Area" localSheetId="1">فاکتور!$B$3:$L$43</definedName>
  </definedNames>
  <calcPr calcId="144525"/>
</workbook>
</file>

<file path=xl/calcChain.xml><?xml version="1.0" encoding="utf-8"?>
<calcChain xmlns="http://schemas.openxmlformats.org/spreadsheetml/2006/main">
  <c r="J33" i="2" l="1"/>
  <c r="G33" i="2"/>
  <c r="H21" i="2" l="1"/>
  <c r="K21" i="2" s="1"/>
  <c r="H22" i="2"/>
  <c r="K22" i="2" s="1"/>
  <c r="H23" i="2"/>
  <c r="K23" i="2" s="1"/>
  <c r="H24" i="2"/>
  <c r="K24" i="2" s="1"/>
  <c r="H25" i="2"/>
  <c r="K25" i="2" s="1"/>
  <c r="H26" i="2"/>
  <c r="K26" i="2" s="1"/>
  <c r="H27" i="2"/>
  <c r="K27" i="2" s="1"/>
  <c r="H28" i="2"/>
  <c r="K28" i="2" s="1"/>
  <c r="H20" i="2"/>
  <c r="K20" i="2" s="1"/>
  <c r="C21" i="2"/>
  <c r="C22" i="2"/>
  <c r="C23" i="2"/>
  <c r="C24" i="2"/>
  <c r="C25" i="2"/>
  <c r="C26" i="2"/>
  <c r="C20" i="2"/>
  <c r="K29" i="2" l="1"/>
  <c r="K31" i="2" l="1"/>
</calcChain>
</file>

<file path=xl/sharedStrings.xml><?xml version="1.0" encoding="utf-8"?>
<sst xmlns="http://schemas.openxmlformats.org/spreadsheetml/2006/main" count="47" uniqueCount="40">
  <si>
    <t>کد</t>
  </si>
  <si>
    <t>نام کالا</t>
  </si>
  <si>
    <t>قیمت</t>
  </si>
  <si>
    <t>کالا</t>
  </si>
  <si>
    <t>قالب فاکتور</t>
  </si>
  <si>
    <t>فاکتور فروش</t>
  </si>
  <si>
    <t>تعداد</t>
  </si>
  <si>
    <t>تخفیف</t>
  </si>
  <si>
    <t>نرخ مالیات</t>
  </si>
  <si>
    <t>جمع کل</t>
  </si>
  <si>
    <t>نحوه پرداخت</t>
  </si>
  <si>
    <t>نام تحویل گیرنده :</t>
  </si>
  <si>
    <t>آدرس :</t>
  </si>
  <si>
    <t>ایمیل :</t>
  </si>
  <si>
    <t>تلفن :</t>
  </si>
  <si>
    <t>نام:</t>
  </si>
  <si>
    <t>آدرس:</t>
  </si>
  <si>
    <t>ایمیل:</t>
  </si>
  <si>
    <t>تلفن:</t>
  </si>
  <si>
    <t>دستور العمل :</t>
  </si>
  <si>
    <t>2.در این فاکتور اجناس وارد شده را می توانید انتخاب کنید.</t>
  </si>
  <si>
    <t>3.این فاکتور امکان محاسبه نرخ مالیات را به شما می دهد و وارد کردن آن اجباری است</t>
  </si>
  <si>
    <t>4.می توانید این فاکتور را پرینت کرده یا به صورت pdf ذخیره نمایید.</t>
  </si>
  <si>
    <t>محل ورود اطلاعات فاکتور</t>
  </si>
  <si>
    <t>R</t>
  </si>
  <si>
    <t>شیر نایلون 900 گرمی پاستوریزه</t>
  </si>
  <si>
    <t>خامه 200 گرمی</t>
  </si>
  <si>
    <t>پنیر 400 گرمی</t>
  </si>
  <si>
    <t>کره 100 گرمی</t>
  </si>
  <si>
    <t>دوغ 1 لیتری گازدار</t>
  </si>
  <si>
    <t>عسل 450 گرمی</t>
  </si>
  <si>
    <t>ماست 650 گرمی سورماس</t>
  </si>
  <si>
    <t xml:space="preserve">مشخصات فروشنده </t>
  </si>
  <si>
    <t>مشخصات خریدار</t>
  </si>
  <si>
    <t>1. به شیت محصولات بروید و اطلاعات مربوط به خود را کامل نمایید.</t>
  </si>
  <si>
    <t xml:space="preserve">قیمت کل </t>
  </si>
  <si>
    <t>قیمت واحد</t>
  </si>
  <si>
    <t>شماره:</t>
  </si>
  <si>
    <t>تاریخ:</t>
  </si>
  <si>
    <t>95/03/25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</si>
</sst>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ريال&quot;&quot; &quot;#,##0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b/>
      <sz val="18"/>
      <color theme="0"/>
      <name val="B Nazanin"/>
      <charset val="178"/>
    </font>
    <font>
      <b/>
      <sz val="12"/>
      <color theme="1"/>
      <name val="B Nazanin"/>
      <charset val="178"/>
    </font>
    <font>
      <b/>
      <sz val="14"/>
      <color theme="1"/>
      <name val="B Nazanin"/>
      <charset val="178"/>
    </font>
    <font>
      <b/>
      <sz val="16"/>
      <color theme="1"/>
      <name val="B Nazanin"/>
      <charset val="178"/>
    </font>
    <font>
      <b/>
      <sz val="18"/>
      <color theme="1"/>
      <name val="B Nazanin"/>
      <charset val="178"/>
    </font>
    <font>
      <b/>
      <sz val="18"/>
      <color theme="1" tint="0.499984740745262"/>
      <name val="B Nazanin"/>
      <charset val="178"/>
    </font>
    <font>
      <b/>
      <sz val="18"/>
      <color rgb="FFFF0000"/>
      <name val="B Nazanin"/>
      <charset val="178"/>
    </font>
    <font>
      <b/>
      <sz val="11"/>
      <name val="B Nazanin"/>
      <charset val="178"/>
    </font>
    <font>
      <b/>
      <sz val="14"/>
      <color rgb="FFFF0000"/>
      <name val="B Nazanin"/>
      <charset val="178"/>
    </font>
    <font>
      <b/>
      <sz val="12"/>
      <color rgb="FFFF0000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/>
      <top style="medium">
        <color theme="0" tint="-0.14999847407452621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/>
      <bottom/>
      <diagonal/>
    </border>
    <border>
      <left/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/>
      <bottom style="medium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6" fillId="0" borderId="21" xfId="0" applyFont="1" applyBorder="1"/>
    <xf numFmtId="0" fontId="7" fillId="0" borderId="21" xfId="0" applyFont="1" applyBorder="1" applyAlignment="1">
      <alignment horizontal="left" indent="1"/>
    </xf>
    <xf numFmtId="0" fontId="7" fillId="0" borderId="22" xfId="0" applyFont="1" applyBorder="1" applyAlignment="1">
      <alignment horizontal="left" indent="1"/>
    </xf>
    <xf numFmtId="0" fontId="7" fillId="0" borderId="21" xfId="0" applyFont="1" applyBorder="1" applyAlignment="1">
      <alignment horizontal="right" readingOrder="2"/>
    </xf>
    <xf numFmtId="0" fontId="2" fillId="0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Alignment="1">
      <alignment horizontal="right" vertical="center"/>
    </xf>
    <xf numFmtId="0" fontId="8" fillId="0" borderId="21" xfId="0" applyFont="1" applyBorder="1" applyAlignment="1">
      <alignment horizontal="right" readingOrder="2"/>
    </xf>
    <xf numFmtId="0" fontId="1" fillId="5" borderId="9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vertical="center"/>
    </xf>
    <xf numFmtId="0" fontId="2" fillId="5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1" fillId="6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9" fontId="1" fillId="0" borderId="12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5" fillId="5" borderId="12" xfId="0" applyNumberFormat="1" applyFont="1" applyFill="1" applyBorder="1" applyAlignment="1">
      <alignment horizontal="center" vertical="center"/>
    </xf>
    <xf numFmtId="164" fontId="5" fillId="5" borderId="11" xfId="0" applyNumberFormat="1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right" readingOrder="2"/>
    </xf>
    <xf numFmtId="0" fontId="3" fillId="5" borderId="14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right" vertical="center"/>
    </xf>
  </cellXfs>
  <cellStyles count="1">
    <cellStyle name="Normal" xfId="0" builtinId="0"/>
  </cellStyles>
  <dxfs count="6">
    <dxf>
      <fill>
        <patternFill>
          <bgColor rgb="FFEAEAEA"/>
        </patternFill>
      </fill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righ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Medium9"/>
  <colors>
    <mruColors>
      <color rgb="FFD3E6D2"/>
      <color rgb="FF009999"/>
      <color rgb="FFCCFFCC"/>
      <color rgb="FFEAEAEA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</xdr:row>
      <xdr:rowOff>142875</xdr:rowOff>
    </xdr:from>
    <xdr:to>
      <xdr:col>7</xdr:col>
      <xdr:colOff>133350</xdr:colOff>
      <xdr:row>6</xdr:row>
      <xdr:rowOff>238125</xdr:rowOff>
    </xdr:to>
    <xdr:sp macro="" textlink="">
      <xdr:nvSpPr>
        <xdr:cNvPr id="2" name="Rectangular Callout 1"/>
        <xdr:cNvSpPr/>
      </xdr:nvSpPr>
      <xdr:spPr>
        <a:xfrm>
          <a:off x="11231213250" y="771525"/>
          <a:ext cx="2057400" cy="1085850"/>
        </a:xfrm>
        <a:prstGeom prst="wedgeRectCallout">
          <a:avLst>
            <a:gd name="adj1" fmla="val 73090"/>
            <a:gd name="adj2" fmla="val -20701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lang="fa-IR" sz="1100">
              <a:cs typeface="B Nazanin" pitchFamily="2" charset="-78"/>
            </a:rPr>
            <a:t>شما</a:t>
          </a:r>
          <a:r>
            <a:rPr lang="fa-IR" sz="1100" baseline="0">
              <a:cs typeface="B Nazanin" pitchFamily="2" charset="-78"/>
            </a:rPr>
            <a:t> میتوانید سطر ها را حذف و یا اضافه کنید.</a:t>
          </a:r>
        </a:p>
        <a:p>
          <a:pPr algn="r"/>
          <a:r>
            <a:rPr lang="fa-IR" sz="1100" baseline="0">
              <a:cs typeface="B Nazanin" pitchFamily="2" charset="-78"/>
            </a:rPr>
            <a:t>برای ورود اطلاعات جدید کافی است اطلاعات را زیر آخرین سطر تایپ نمایید</a:t>
          </a:r>
          <a:endParaRPr lang="en-US" sz="1100">
            <a:cs typeface="B Nazanin" pitchFamily="2" charset="-7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425166</xdr:colOff>
      <xdr:row>2</xdr:row>
      <xdr:rowOff>123825</xdr:rowOff>
    </xdr:from>
    <xdr:to>
      <xdr:col>10</xdr:col>
      <xdr:colOff>609599</xdr:colOff>
      <xdr:row>4</xdr:row>
      <xdr:rowOff>133350</xdr:rowOff>
    </xdr:to>
    <xdr:sp macro="" textlink="">
      <xdr:nvSpPr>
        <xdr:cNvPr id="2" name="Rectangle 1"/>
        <xdr:cNvSpPr/>
      </xdr:nvSpPr>
      <xdr:spPr>
        <a:xfrm>
          <a:off x="9829895251" y="762000"/>
          <a:ext cx="784508" cy="61912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800" b="1" baseline="0">
              <a:solidFill>
                <a:schemeClr val="tx1"/>
              </a:solidFill>
              <a:cs typeface="B Nazanin" pitchFamily="2" charset="-78"/>
            </a:rPr>
            <a:t>لوگو شرکت</a:t>
          </a:r>
          <a:endParaRPr lang="en-US" sz="1800" b="1">
            <a:solidFill>
              <a:schemeClr val="tx1"/>
            </a:solidFill>
            <a:cs typeface="B Nazanin" pitchFamily="2" charset="-7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3:C10" totalsRowShown="0" headerRowDxfId="5" dataDxfId="4">
  <autoFilter ref="A3:C10"/>
  <tableColumns count="3">
    <tableColumn id="1" name="کد" dataDxfId="3"/>
    <tableColumn id="2" name="کالا" dataDxfId="2"/>
    <tableColumn id="3" name="قیمت" dataDxfId="1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rightToLeft="1" workbookViewId="0">
      <selection activeCell="B15" sqref="B15"/>
    </sheetView>
  </sheetViews>
  <sheetFormatPr defaultRowHeight="19.5" x14ac:dyDescent="0.25"/>
  <cols>
    <col min="1" max="1" width="6.85546875" style="1" bestFit="1" customWidth="1"/>
    <col min="2" max="2" width="40.140625" style="1" customWidth="1"/>
    <col min="3" max="3" width="16" style="1" customWidth="1"/>
  </cols>
  <sheetData>
    <row r="1" spans="1:10" ht="30" x14ac:dyDescent="0.25">
      <c r="A1" s="44" t="s">
        <v>23</v>
      </c>
      <c r="B1" s="44"/>
      <c r="C1" s="44"/>
      <c r="D1" s="44"/>
      <c r="E1" s="44"/>
      <c r="F1" s="44"/>
      <c r="G1" s="44"/>
      <c r="H1" s="30"/>
      <c r="I1" s="30"/>
      <c r="J1" s="30"/>
    </row>
    <row r="2" spans="1:10" x14ac:dyDescent="0.25">
      <c r="H2" s="31"/>
      <c r="I2" s="31"/>
      <c r="J2" s="31"/>
    </row>
    <row r="3" spans="1:10" x14ac:dyDescent="0.25">
      <c r="A3" s="39" t="s">
        <v>0</v>
      </c>
      <c r="B3" s="39" t="s">
        <v>3</v>
      </c>
      <c r="C3" s="39" t="s">
        <v>2</v>
      </c>
    </row>
    <row r="4" spans="1:10" x14ac:dyDescent="0.25">
      <c r="A4" s="1">
        <v>1100</v>
      </c>
      <c r="B4" s="32" t="s">
        <v>25</v>
      </c>
      <c r="C4" s="40">
        <v>15000</v>
      </c>
    </row>
    <row r="5" spans="1:10" x14ac:dyDescent="0.25">
      <c r="A5" s="1">
        <v>1101</v>
      </c>
      <c r="B5" s="32" t="s">
        <v>26</v>
      </c>
      <c r="C5" s="40">
        <v>30000</v>
      </c>
    </row>
    <row r="6" spans="1:10" x14ac:dyDescent="0.25">
      <c r="A6" s="1">
        <v>1102</v>
      </c>
      <c r="B6" s="32" t="s">
        <v>27</v>
      </c>
      <c r="C6" s="40">
        <v>45000</v>
      </c>
    </row>
    <row r="7" spans="1:10" x14ac:dyDescent="0.25">
      <c r="A7" s="1">
        <v>1103</v>
      </c>
      <c r="B7" s="32" t="s">
        <v>28</v>
      </c>
      <c r="C7" s="40">
        <v>25000</v>
      </c>
    </row>
    <row r="8" spans="1:10" x14ac:dyDescent="0.25">
      <c r="A8" s="24">
        <v>1104</v>
      </c>
      <c r="B8" s="25" t="s">
        <v>29</v>
      </c>
      <c r="C8" s="36">
        <v>30000</v>
      </c>
    </row>
    <row r="9" spans="1:10" x14ac:dyDescent="0.25">
      <c r="A9" s="24">
        <v>1105</v>
      </c>
      <c r="B9" s="25" t="s">
        <v>30</v>
      </c>
      <c r="C9" s="36">
        <v>60000</v>
      </c>
    </row>
    <row r="10" spans="1:10" x14ac:dyDescent="0.25">
      <c r="A10" s="24">
        <v>1106</v>
      </c>
      <c r="B10" s="25" t="s">
        <v>31</v>
      </c>
      <c r="C10" s="36">
        <v>20000</v>
      </c>
    </row>
  </sheetData>
  <mergeCells count="1">
    <mergeCell ref="A1:G1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showGridLines="0" rightToLeft="1" tabSelected="1" topLeftCell="A13" zoomScaleNormal="100" workbookViewId="0">
      <selection activeCell="H12" sqref="H12:K12"/>
    </sheetView>
  </sheetViews>
  <sheetFormatPr defaultColWidth="9" defaultRowHeight="19.5" x14ac:dyDescent="0.25"/>
  <cols>
    <col min="1" max="1" width="3.140625" style="1" customWidth="1"/>
    <col min="2" max="2" width="1.7109375" style="1" customWidth="1"/>
    <col min="3" max="10" width="9" style="1"/>
    <col min="11" max="11" width="11.28515625" style="1" bestFit="1" customWidth="1"/>
    <col min="12" max="12" width="2.28515625" style="1" customWidth="1"/>
    <col min="13" max="13" width="4.7109375" style="1" customWidth="1"/>
    <col min="14" max="14" width="9" style="1"/>
    <col min="15" max="15" width="117.5703125" style="1" customWidth="1"/>
    <col min="16" max="16384" width="9" style="1"/>
  </cols>
  <sheetData>
    <row r="1" spans="1:15" ht="30" x14ac:dyDescent="0.25">
      <c r="A1" s="45" t="s">
        <v>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5" ht="20.25" thickBot="1" x14ac:dyDescent="0.3"/>
    <row r="3" spans="1:15" x14ac:dyDescent="0.25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1:15" ht="28.5" customHeight="1" x14ac:dyDescent="0.25">
      <c r="B4" s="2"/>
      <c r="C4" s="52" t="s">
        <v>5</v>
      </c>
      <c r="D4" s="52"/>
      <c r="E4" s="52"/>
      <c r="F4" s="52"/>
      <c r="G4" s="52"/>
      <c r="H4" s="52"/>
      <c r="I4" s="52"/>
      <c r="J4" s="52"/>
      <c r="K4" s="52"/>
      <c r="L4" s="4"/>
      <c r="O4" s="64" t="s">
        <v>19</v>
      </c>
    </row>
    <row r="5" spans="1:15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4"/>
      <c r="O5" s="65"/>
    </row>
    <row r="6" spans="1:15" ht="19.5" customHeight="1" x14ac:dyDescent="0.25">
      <c r="B6" s="2"/>
      <c r="C6" s="3"/>
      <c r="D6" s="3"/>
      <c r="E6" s="41"/>
      <c r="F6" s="42"/>
      <c r="G6" s="42"/>
      <c r="H6" s="43"/>
      <c r="I6" s="43"/>
      <c r="J6" s="43" t="s">
        <v>37</v>
      </c>
      <c r="K6" s="43">
        <v>1001</v>
      </c>
      <c r="L6" s="4"/>
      <c r="O6" s="65"/>
    </row>
    <row r="7" spans="1:15" ht="30" x14ac:dyDescent="0.75">
      <c r="B7" s="2"/>
      <c r="C7" s="3"/>
      <c r="D7" s="3"/>
      <c r="E7" s="41"/>
      <c r="F7" s="42"/>
      <c r="G7" s="42"/>
      <c r="H7" s="43"/>
      <c r="I7" s="43"/>
      <c r="J7" s="43" t="s">
        <v>38</v>
      </c>
      <c r="K7" s="43" t="s">
        <v>39</v>
      </c>
      <c r="L7" s="4"/>
      <c r="O7" s="26"/>
    </row>
    <row r="8" spans="1:15" ht="30" x14ac:dyDescent="0.75">
      <c r="B8" s="2"/>
      <c r="C8" s="3"/>
      <c r="D8" s="3"/>
      <c r="E8" s="41"/>
      <c r="F8" s="42"/>
      <c r="G8" s="42"/>
      <c r="H8" s="43"/>
      <c r="I8" s="43"/>
      <c r="J8" s="43"/>
      <c r="K8" s="43"/>
      <c r="L8" s="4"/>
      <c r="O8" s="29" t="s">
        <v>34</v>
      </c>
    </row>
    <row r="9" spans="1:15" ht="30" customHeight="1" x14ac:dyDescent="0.25">
      <c r="B9" s="2"/>
      <c r="C9" s="3"/>
      <c r="D9" s="3"/>
      <c r="E9" s="41"/>
      <c r="F9" s="42"/>
      <c r="G9" s="42"/>
      <c r="H9" s="51"/>
      <c r="I9" s="51"/>
      <c r="J9" s="51"/>
      <c r="K9" s="51"/>
      <c r="L9" s="4"/>
      <c r="O9" s="66" t="s">
        <v>20</v>
      </c>
    </row>
    <row r="10" spans="1:15" ht="14.25" customHeight="1" x14ac:dyDescent="0.25">
      <c r="B10" s="2"/>
      <c r="C10" s="3"/>
      <c r="D10" s="3"/>
      <c r="E10" s="3"/>
      <c r="F10" s="3"/>
      <c r="G10" s="3"/>
      <c r="H10" s="3"/>
      <c r="I10" s="3"/>
      <c r="J10" s="3"/>
      <c r="K10" s="3"/>
      <c r="L10" s="4"/>
      <c r="O10" s="66"/>
    </row>
    <row r="11" spans="1:15" ht="14.25" customHeight="1" x14ac:dyDescent="0.25">
      <c r="B11" s="2"/>
      <c r="C11" s="3"/>
      <c r="D11" s="3"/>
      <c r="E11" s="3"/>
      <c r="F11" s="3"/>
      <c r="G11" s="3"/>
      <c r="H11" s="3"/>
      <c r="I11" s="3"/>
      <c r="J11" s="3"/>
      <c r="K11" s="3"/>
      <c r="L11" s="4"/>
      <c r="O11" s="66" t="s">
        <v>21</v>
      </c>
    </row>
    <row r="12" spans="1:15" x14ac:dyDescent="0.25">
      <c r="B12" s="2"/>
      <c r="C12" s="53" t="s">
        <v>32</v>
      </c>
      <c r="D12" s="54"/>
      <c r="E12" s="54"/>
      <c r="F12" s="55"/>
      <c r="G12" s="3"/>
      <c r="H12" s="53" t="s">
        <v>33</v>
      </c>
      <c r="I12" s="54"/>
      <c r="J12" s="54"/>
      <c r="K12" s="55"/>
      <c r="L12" s="4"/>
      <c r="O12" s="66"/>
    </row>
    <row r="13" spans="1:15" ht="30" x14ac:dyDescent="0.75">
      <c r="B13" s="2"/>
      <c r="C13" s="13" t="s">
        <v>15</v>
      </c>
      <c r="D13" s="3"/>
      <c r="E13" s="3"/>
      <c r="F13" s="10"/>
      <c r="G13" s="3"/>
      <c r="H13" s="49" t="s">
        <v>11</v>
      </c>
      <c r="I13" s="50"/>
      <c r="J13" s="15"/>
      <c r="K13" s="16"/>
      <c r="L13" s="4"/>
      <c r="O13" s="29" t="s">
        <v>22</v>
      </c>
    </row>
    <row r="14" spans="1:15" ht="30" x14ac:dyDescent="0.75">
      <c r="B14" s="2"/>
      <c r="C14" s="13" t="s">
        <v>16</v>
      </c>
      <c r="D14" s="3"/>
      <c r="E14" s="3"/>
      <c r="F14" s="10"/>
      <c r="G14" s="3"/>
      <c r="H14" s="13" t="s">
        <v>12</v>
      </c>
      <c r="I14" s="15"/>
      <c r="J14" s="15"/>
      <c r="K14" s="16"/>
      <c r="L14" s="4"/>
      <c r="O14" s="33"/>
    </row>
    <row r="15" spans="1:15" ht="30" x14ac:dyDescent="0.75">
      <c r="B15" s="2"/>
      <c r="C15" s="13" t="s">
        <v>17</v>
      </c>
      <c r="D15" s="3"/>
      <c r="E15" s="3"/>
      <c r="F15" s="10"/>
      <c r="G15" s="3"/>
      <c r="H15" s="13" t="s">
        <v>13</v>
      </c>
      <c r="I15" s="15"/>
      <c r="J15" s="15"/>
      <c r="K15" s="16"/>
      <c r="L15" s="4"/>
      <c r="O15" s="27"/>
    </row>
    <row r="16" spans="1:15" ht="30" x14ac:dyDescent="0.75">
      <c r="B16" s="2"/>
      <c r="C16" s="14" t="s">
        <v>18</v>
      </c>
      <c r="D16" s="7"/>
      <c r="E16" s="7"/>
      <c r="F16" s="12"/>
      <c r="G16" s="3"/>
      <c r="H16" s="14" t="s">
        <v>14</v>
      </c>
      <c r="I16" s="17"/>
      <c r="J16" s="17"/>
      <c r="K16" s="18"/>
      <c r="L16" s="4"/>
      <c r="O16" s="27"/>
    </row>
    <row r="17" spans="2:15" ht="30" x14ac:dyDescent="0.75">
      <c r="B17" s="2"/>
      <c r="C17" s="3"/>
      <c r="D17" s="3"/>
      <c r="E17" s="3"/>
      <c r="F17" s="3"/>
      <c r="G17" s="3"/>
      <c r="H17" s="3"/>
      <c r="I17" s="3"/>
      <c r="J17" s="3"/>
      <c r="K17" s="3"/>
      <c r="L17" s="4"/>
      <c r="O17" s="28"/>
    </row>
    <row r="18" spans="2:15" x14ac:dyDescent="0.25">
      <c r="B18" s="2"/>
      <c r="C18" s="3"/>
      <c r="D18" s="3"/>
      <c r="E18" s="3"/>
      <c r="F18" s="3"/>
      <c r="G18" s="3"/>
      <c r="H18" s="3"/>
      <c r="I18" s="3"/>
      <c r="J18" s="3"/>
      <c r="K18" s="3"/>
      <c r="L18" s="4"/>
      <c r="O18"/>
    </row>
    <row r="19" spans="2:15" x14ac:dyDescent="0.25">
      <c r="B19" s="2"/>
      <c r="C19" s="38" t="s">
        <v>24</v>
      </c>
      <c r="D19" s="48" t="s">
        <v>1</v>
      </c>
      <c r="E19" s="48"/>
      <c r="F19" s="48"/>
      <c r="G19" s="38" t="s">
        <v>6</v>
      </c>
      <c r="H19" s="48" t="s">
        <v>36</v>
      </c>
      <c r="I19" s="48"/>
      <c r="J19" s="38" t="s">
        <v>7</v>
      </c>
      <c r="K19" s="38" t="s">
        <v>35</v>
      </c>
      <c r="L19" s="4"/>
      <c r="O19"/>
    </row>
    <row r="20" spans="2:15" x14ac:dyDescent="0.25">
      <c r="B20" s="2"/>
      <c r="C20" s="3">
        <f>IF(D20="","",ROW()-ROW($C$19))</f>
        <v>1</v>
      </c>
      <c r="D20" s="47" t="s">
        <v>25</v>
      </c>
      <c r="E20" s="47"/>
      <c r="F20" s="47"/>
      <c r="G20" s="3">
        <v>15</v>
      </c>
      <c r="H20" s="46">
        <f>IFERROR(VLOOKUP(D20,Table1[[کالا]:[قیمت]],2,FALSE),"")</f>
        <v>15000</v>
      </c>
      <c r="I20" s="46"/>
      <c r="J20" s="22"/>
      <c r="K20" s="36">
        <f>IFERROR((1-J20)*H20*G20,"")</f>
        <v>225000</v>
      </c>
      <c r="L20" s="4"/>
      <c r="O20"/>
    </row>
    <row r="21" spans="2:15" x14ac:dyDescent="0.25">
      <c r="B21" s="2"/>
      <c r="C21" s="3">
        <f t="shared" ref="C21:C26" si="0">IF(D21="","",ROW()-ROW($C$19))</f>
        <v>2</v>
      </c>
      <c r="D21" s="47" t="s">
        <v>26</v>
      </c>
      <c r="E21" s="47"/>
      <c r="F21" s="47"/>
      <c r="G21" s="3">
        <v>18</v>
      </c>
      <c r="H21" s="46">
        <f>IFERROR(VLOOKUP(D21,Table1[[کالا]:[قیمت]],2,FALSE),"")</f>
        <v>30000</v>
      </c>
      <c r="I21" s="46"/>
      <c r="J21" s="22">
        <v>0.04</v>
      </c>
      <c r="K21" s="36">
        <f t="shared" ref="K21:K28" si="1">IFERROR((1-J21)*H21*G21,"")</f>
        <v>518400</v>
      </c>
      <c r="L21" s="4"/>
      <c r="O21"/>
    </row>
    <row r="22" spans="2:15" x14ac:dyDescent="0.25">
      <c r="B22" s="2"/>
      <c r="C22" s="3">
        <f t="shared" si="0"/>
        <v>3</v>
      </c>
      <c r="D22" s="47" t="s">
        <v>27</v>
      </c>
      <c r="E22" s="47"/>
      <c r="F22" s="47"/>
      <c r="G22" s="3">
        <v>80</v>
      </c>
      <c r="H22" s="46">
        <f>IFERROR(VLOOKUP(D22,Table1[[کالا]:[قیمت]],2,FALSE),"")</f>
        <v>45000</v>
      </c>
      <c r="I22" s="46"/>
      <c r="J22" s="22">
        <v>0.02</v>
      </c>
      <c r="K22" s="36">
        <f t="shared" si="1"/>
        <v>3528000</v>
      </c>
      <c r="L22" s="4"/>
      <c r="O22"/>
    </row>
    <row r="23" spans="2:15" x14ac:dyDescent="0.25">
      <c r="B23" s="2"/>
      <c r="C23" s="3">
        <f t="shared" si="0"/>
        <v>4</v>
      </c>
      <c r="D23" s="47" t="s">
        <v>28</v>
      </c>
      <c r="E23" s="47"/>
      <c r="F23" s="47"/>
      <c r="G23" s="3">
        <v>100</v>
      </c>
      <c r="H23" s="46">
        <f>IFERROR(VLOOKUP(D23,Table1[[کالا]:[قیمت]],2,FALSE),"")</f>
        <v>25000</v>
      </c>
      <c r="I23" s="46"/>
      <c r="J23" s="22"/>
      <c r="K23" s="36">
        <f t="shared" si="1"/>
        <v>2500000</v>
      </c>
      <c r="L23" s="4"/>
      <c r="O23"/>
    </row>
    <row r="24" spans="2:15" x14ac:dyDescent="0.25">
      <c r="B24" s="2"/>
      <c r="C24" s="3">
        <f t="shared" si="0"/>
        <v>5</v>
      </c>
      <c r="D24" s="47" t="s">
        <v>29</v>
      </c>
      <c r="E24" s="47"/>
      <c r="F24" s="47"/>
      <c r="G24" s="3">
        <v>12</v>
      </c>
      <c r="H24" s="46">
        <f>IFERROR(VLOOKUP(D24,Table1[[کالا]:[قیمت]],2,FALSE),"")</f>
        <v>30000</v>
      </c>
      <c r="I24" s="46"/>
      <c r="J24" s="22"/>
      <c r="K24" s="36">
        <f t="shared" si="1"/>
        <v>360000</v>
      </c>
      <c r="L24" s="4"/>
      <c r="O24"/>
    </row>
    <row r="25" spans="2:15" x14ac:dyDescent="0.25">
      <c r="B25" s="2"/>
      <c r="C25" s="3">
        <f t="shared" si="0"/>
        <v>6</v>
      </c>
      <c r="D25" s="47" t="s">
        <v>30</v>
      </c>
      <c r="E25" s="47"/>
      <c r="F25" s="47"/>
      <c r="G25" s="3">
        <v>10</v>
      </c>
      <c r="H25" s="46">
        <f>IFERROR(VLOOKUP(D25,Table1[[کالا]:[قیمت]],2,FALSE),"")</f>
        <v>60000</v>
      </c>
      <c r="I25" s="46"/>
      <c r="J25" s="22">
        <v>0.01</v>
      </c>
      <c r="K25" s="36">
        <f t="shared" si="1"/>
        <v>594000</v>
      </c>
      <c r="L25" s="4"/>
    </row>
    <row r="26" spans="2:15" x14ac:dyDescent="0.25">
      <c r="B26" s="2"/>
      <c r="C26" s="3">
        <f t="shared" si="0"/>
        <v>7</v>
      </c>
      <c r="D26" s="47" t="s">
        <v>31</v>
      </c>
      <c r="E26" s="47"/>
      <c r="F26" s="47"/>
      <c r="G26" s="3">
        <v>120</v>
      </c>
      <c r="H26" s="46">
        <f>IFERROR(VLOOKUP(D26,Table1[[کالا]:[قیمت]],2,FALSE),"")</f>
        <v>20000</v>
      </c>
      <c r="I26" s="46"/>
      <c r="J26" s="22"/>
      <c r="K26" s="36">
        <f t="shared" si="1"/>
        <v>2400000</v>
      </c>
      <c r="L26" s="4"/>
    </row>
    <row r="27" spans="2:15" x14ac:dyDescent="0.25">
      <c r="B27" s="2"/>
      <c r="C27" s="3">
        <v>8</v>
      </c>
      <c r="D27" s="47"/>
      <c r="E27" s="47"/>
      <c r="F27" s="47"/>
      <c r="G27" s="3"/>
      <c r="H27" s="46" t="str">
        <f>IFERROR(VLOOKUP(D27,Table1[[کالا]:[قیمت]],2,FALSE),"")</f>
        <v/>
      </c>
      <c r="I27" s="46"/>
      <c r="J27" s="22"/>
      <c r="K27" s="36" t="str">
        <f t="shared" si="1"/>
        <v/>
      </c>
      <c r="L27" s="4"/>
    </row>
    <row r="28" spans="2:15" x14ac:dyDescent="0.25">
      <c r="B28" s="2"/>
      <c r="C28" s="3">
        <v>9</v>
      </c>
      <c r="D28" s="47"/>
      <c r="E28" s="47"/>
      <c r="F28" s="47"/>
      <c r="G28" s="3"/>
      <c r="H28" s="46" t="str">
        <f>IFERROR(VLOOKUP(D28,Table1[[کالا]:[قیمت]],2,FALSE),"")</f>
        <v/>
      </c>
      <c r="I28" s="46"/>
      <c r="J28" s="22"/>
      <c r="K28" s="36" t="str">
        <f t="shared" si="1"/>
        <v/>
      </c>
      <c r="L28" s="4"/>
    </row>
    <row r="29" spans="2:15" x14ac:dyDescent="0.25">
      <c r="B29" s="2"/>
      <c r="C29" s="3"/>
      <c r="D29" s="3"/>
      <c r="E29" s="3"/>
      <c r="F29" s="3"/>
      <c r="G29" s="3"/>
      <c r="H29" s="36"/>
      <c r="I29" s="36"/>
      <c r="J29" s="3"/>
      <c r="K29" s="36">
        <f>SUM(K20:K28)</f>
        <v>10125400</v>
      </c>
      <c r="L29" s="4"/>
    </row>
    <row r="30" spans="2:15" x14ac:dyDescent="0.25">
      <c r="B30" s="2"/>
      <c r="C30" s="3"/>
      <c r="D30" s="3"/>
      <c r="E30" s="3"/>
      <c r="F30" s="3"/>
      <c r="G30" s="3"/>
      <c r="H30" s="36"/>
      <c r="I30" s="36"/>
      <c r="J30" s="3"/>
      <c r="K30" s="36"/>
      <c r="L30" s="4"/>
    </row>
    <row r="31" spans="2:15" x14ac:dyDescent="0.25">
      <c r="B31" s="2"/>
      <c r="C31" s="57" t="s">
        <v>8</v>
      </c>
      <c r="D31" s="58"/>
      <c r="E31" s="58"/>
      <c r="F31" s="58"/>
      <c r="G31" s="59">
        <v>0.09</v>
      </c>
      <c r="H31" s="59"/>
      <c r="I31" s="59"/>
      <c r="J31" s="23"/>
      <c r="K31" s="37">
        <f>K29*G31</f>
        <v>911286</v>
      </c>
      <c r="L31" s="4"/>
    </row>
    <row r="32" spans="2:15" x14ac:dyDescent="0.25">
      <c r="B32" s="2"/>
      <c r="C32" s="3"/>
      <c r="D32" s="3"/>
      <c r="E32" s="3"/>
      <c r="F32" s="3"/>
      <c r="G32" s="3"/>
      <c r="H32" s="3"/>
      <c r="I32" s="3"/>
      <c r="J32" s="3"/>
      <c r="K32" s="36"/>
      <c r="L32" s="4"/>
    </row>
    <row r="33" spans="2:12" ht="26.25" x14ac:dyDescent="0.25">
      <c r="B33" s="2"/>
      <c r="C33" s="60" t="s">
        <v>9</v>
      </c>
      <c r="D33" s="61"/>
      <c r="E33" s="61"/>
      <c r="F33" s="61"/>
      <c r="G33" s="8">
        <f>SUM(G20:G28)</f>
        <v>355</v>
      </c>
      <c r="H33" s="8"/>
      <c r="I33" s="8"/>
      <c r="J33" s="62">
        <f>K29+K31</f>
        <v>11036686</v>
      </c>
      <c r="K33" s="63"/>
      <c r="L33" s="4"/>
    </row>
    <row r="34" spans="2:12" x14ac:dyDescent="0.25">
      <c r="B34" s="2"/>
      <c r="C34" s="3"/>
      <c r="D34" s="3"/>
      <c r="E34" s="3"/>
      <c r="F34" s="3"/>
      <c r="G34" s="3"/>
      <c r="H34" s="3"/>
      <c r="I34" s="3"/>
      <c r="J34" s="3"/>
      <c r="K34" s="3"/>
      <c r="L34" s="4"/>
    </row>
    <row r="35" spans="2:12" ht="21" x14ac:dyDescent="0.25">
      <c r="B35" s="2"/>
      <c r="C35" s="67" t="s">
        <v>10</v>
      </c>
      <c r="D35" s="68"/>
      <c r="E35" s="34"/>
      <c r="F35" s="34"/>
      <c r="G35" s="34"/>
      <c r="H35" s="35"/>
      <c r="I35" s="34"/>
      <c r="J35" s="34"/>
      <c r="K35" s="35"/>
      <c r="L35" s="4"/>
    </row>
    <row r="36" spans="2:12" x14ac:dyDescent="0.25">
      <c r="B36" s="2"/>
      <c r="C36" s="9"/>
      <c r="D36" s="3"/>
      <c r="E36" s="3"/>
      <c r="F36" s="3"/>
      <c r="G36" s="3"/>
      <c r="H36" s="3"/>
      <c r="I36" s="3"/>
      <c r="J36" s="3"/>
      <c r="K36" s="10"/>
      <c r="L36" s="4"/>
    </row>
    <row r="37" spans="2:12" x14ac:dyDescent="0.25">
      <c r="B37" s="2"/>
      <c r="C37" s="9"/>
      <c r="D37" s="3"/>
      <c r="E37" s="3"/>
      <c r="F37" s="3"/>
      <c r="G37" s="3"/>
      <c r="H37" s="3"/>
      <c r="I37" s="3"/>
      <c r="J37" s="3"/>
      <c r="K37" s="10"/>
      <c r="L37" s="4"/>
    </row>
    <row r="38" spans="2:12" x14ac:dyDescent="0.25">
      <c r="B38" s="2"/>
      <c r="C38" s="11"/>
      <c r="D38" s="7"/>
      <c r="E38" s="7"/>
      <c r="F38" s="7"/>
      <c r="G38" s="7"/>
      <c r="H38" s="7"/>
      <c r="I38" s="7"/>
      <c r="J38" s="7"/>
      <c r="K38" s="12"/>
      <c r="L38" s="4"/>
    </row>
    <row r="39" spans="2:12" x14ac:dyDescent="0.25">
      <c r="B39" s="2"/>
      <c r="C39" s="3"/>
      <c r="D39" s="3"/>
      <c r="E39" s="3"/>
      <c r="F39" s="3"/>
      <c r="G39" s="3"/>
      <c r="H39" s="3"/>
      <c r="I39" s="3"/>
      <c r="J39" s="3"/>
      <c r="K39" s="3"/>
      <c r="L39" s="4"/>
    </row>
    <row r="40" spans="2:12" x14ac:dyDescent="0.25">
      <c r="B40" s="2"/>
      <c r="C40" s="41"/>
      <c r="D40" s="41"/>
      <c r="E40" s="41"/>
      <c r="F40" s="3"/>
      <c r="G40" s="3"/>
      <c r="H40" s="3"/>
      <c r="I40" s="3"/>
      <c r="J40" s="3"/>
      <c r="K40" s="3"/>
      <c r="L40" s="4"/>
    </row>
    <row r="41" spans="2:12" x14ac:dyDescent="0.25">
      <c r="B41" s="2"/>
      <c r="C41" s="41"/>
      <c r="D41" s="41"/>
      <c r="E41" s="41"/>
      <c r="F41" s="3"/>
      <c r="G41" s="3"/>
      <c r="H41" s="3"/>
      <c r="I41" s="3"/>
      <c r="J41" s="3"/>
      <c r="K41" s="3"/>
      <c r="L41" s="4"/>
    </row>
    <row r="42" spans="2:12" x14ac:dyDescent="0.25">
      <c r="B42" s="2"/>
      <c r="C42" s="3"/>
      <c r="D42" s="3"/>
      <c r="E42" s="3"/>
      <c r="F42" s="3"/>
      <c r="G42" s="3"/>
      <c r="H42" s="3"/>
      <c r="I42" s="3"/>
      <c r="J42" s="3"/>
      <c r="K42" s="3"/>
      <c r="L42" s="4"/>
    </row>
    <row r="43" spans="2:12" ht="20.25" thickBot="1" x14ac:dyDescent="0.3">
      <c r="B43" s="5"/>
      <c r="C43" s="56"/>
      <c r="D43" s="56"/>
      <c r="E43" s="56"/>
      <c r="F43" s="56"/>
      <c r="G43" s="56"/>
      <c r="H43" s="56"/>
      <c r="I43" s="56"/>
      <c r="J43" s="56"/>
      <c r="K43" s="56"/>
      <c r="L43" s="6"/>
    </row>
  </sheetData>
  <mergeCells count="35">
    <mergeCell ref="O4:O6"/>
    <mergeCell ref="O9:O10"/>
    <mergeCell ref="O11:O12"/>
    <mergeCell ref="C35:D35"/>
    <mergeCell ref="H27:I27"/>
    <mergeCell ref="C43:K43"/>
    <mergeCell ref="D21:F21"/>
    <mergeCell ref="D22:F22"/>
    <mergeCell ref="D23:F23"/>
    <mergeCell ref="D24:F24"/>
    <mergeCell ref="D25:F25"/>
    <mergeCell ref="D26:F26"/>
    <mergeCell ref="D27:F27"/>
    <mergeCell ref="D28:F28"/>
    <mergeCell ref="C31:F31"/>
    <mergeCell ref="G31:I31"/>
    <mergeCell ref="C33:F33"/>
    <mergeCell ref="J33:K33"/>
    <mergeCell ref="H21:I21"/>
    <mergeCell ref="H28:I28"/>
    <mergeCell ref="H26:I26"/>
    <mergeCell ref="A1:M1"/>
    <mergeCell ref="H22:I22"/>
    <mergeCell ref="H23:I23"/>
    <mergeCell ref="H24:I24"/>
    <mergeCell ref="H25:I25"/>
    <mergeCell ref="D20:F20"/>
    <mergeCell ref="H20:I20"/>
    <mergeCell ref="H19:I19"/>
    <mergeCell ref="D19:F19"/>
    <mergeCell ref="H13:I13"/>
    <mergeCell ref="H9:K9"/>
    <mergeCell ref="C4:K4"/>
    <mergeCell ref="C12:F12"/>
    <mergeCell ref="H12:K12"/>
  </mergeCells>
  <conditionalFormatting sqref="C29:K29 C20:H28 J20:K28">
    <cfRule type="expression" dxfId="0" priority="1">
      <formula>MOD(ROW(),2)=0</formula>
    </cfRule>
  </conditionalFormatting>
  <dataValidations count="1">
    <dataValidation type="list" allowBlank="1" showInputMessage="1" showErrorMessage="1" sqref="D20:F28">
      <formula1>info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محصولات</vt:lpstr>
      <vt:lpstr>فاکتور</vt:lpstr>
      <vt:lpstr>info</vt:lpstr>
      <vt:lpstr>فاکتور!Print_Area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2016-06-15T06:03:17Z</dcterms:modified>
</cp:coreProperties>
</file>