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120" windowWidth="18180" windowHeight="11505" tabRatio="940" activeTab="2"/>
  </bookViews>
  <sheets>
    <sheet name="شرح وظایف  پیشنهادی" sheetId="1" r:id="rId1"/>
    <sheet name="كادر آموزشي ، تربيتي و ..." sheetId="9" r:id="rId2"/>
    <sheet name="List" sheetId="15" r:id="rId3"/>
  </sheets>
  <definedNames>
    <definedName name="_GoBack" localSheetId="0">'شرح وظایف  پیشنهادی'!$D$86</definedName>
    <definedName name="_xlnm.Print_Area" localSheetId="2">List!$B$1:$K$204</definedName>
    <definedName name="_xlnm.Print_Titles" localSheetId="2">List!$1:$4</definedName>
  </definedNames>
  <calcPr calcId="144525"/>
</workbook>
</file>

<file path=xl/calcChain.xml><?xml version="1.0" encoding="utf-8"?>
<calcChain xmlns="http://schemas.openxmlformats.org/spreadsheetml/2006/main">
  <c r="I6" i="15" l="1"/>
  <c r="I7" i="15"/>
  <c r="I8" i="15"/>
  <c r="I9" i="15"/>
  <c r="I10" i="15"/>
  <c r="I11" i="15"/>
  <c r="I12" i="15"/>
  <c r="I13" i="15"/>
  <c r="I14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BF44" i="9" l="1"/>
  <c r="BF59" i="9"/>
  <c r="BF55" i="9"/>
  <c r="BF52" i="9"/>
  <c r="AG6" i="15" l="1"/>
  <c r="AG7" i="15"/>
  <c r="AG8" i="15"/>
  <c r="AG9" i="15"/>
  <c r="AG10" i="15"/>
  <c r="AG11" i="15"/>
  <c r="AG12" i="15"/>
  <c r="AG13" i="15"/>
  <c r="AG14" i="15"/>
  <c r="AG15" i="15"/>
  <c r="I15" i="15" s="1"/>
  <c r="AG16" i="15"/>
  <c r="AG17" i="15"/>
  <c r="AG18" i="15"/>
  <c r="AG19" i="15"/>
  <c r="AG20" i="15"/>
  <c r="AG21" i="15"/>
  <c r="AG22" i="15"/>
  <c r="AG23" i="15"/>
  <c r="AG24" i="15"/>
  <c r="AG25" i="15"/>
  <c r="AG26" i="15"/>
  <c r="AG27" i="15"/>
  <c r="AG28" i="15"/>
  <c r="AG29" i="15"/>
  <c r="AG30" i="15"/>
  <c r="AG31" i="15"/>
  <c r="AG32" i="15"/>
  <c r="AG33" i="15"/>
  <c r="AG34" i="15"/>
  <c r="AG35" i="15"/>
  <c r="AG36" i="15"/>
  <c r="AG37" i="15"/>
  <c r="AG38" i="15"/>
  <c r="AG39" i="15"/>
  <c r="AG40" i="15"/>
  <c r="AG41" i="15"/>
  <c r="AG42" i="15"/>
  <c r="AG43" i="15"/>
  <c r="AG44" i="15"/>
  <c r="AG45" i="15"/>
  <c r="AG46" i="15"/>
  <c r="AG47" i="15"/>
  <c r="AG48" i="15"/>
  <c r="AG49" i="15"/>
  <c r="AG50" i="15"/>
  <c r="AG51" i="15"/>
  <c r="AG52" i="15"/>
  <c r="AG53" i="15"/>
  <c r="AG54" i="15"/>
  <c r="AG55" i="15"/>
  <c r="AG56" i="15"/>
  <c r="AG57" i="15"/>
  <c r="AG58" i="15"/>
  <c r="AG59" i="15"/>
  <c r="AG60" i="15"/>
  <c r="AG61" i="15"/>
  <c r="AG62" i="15"/>
  <c r="AG63" i="15"/>
  <c r="AG64" i="15"/>
  <c r="AG65" i="15"/>
  <c r="AG66" i="15"/>
  <c r="AG67" i="15"/>
  <c r="AG68" i="15"/>
  <c r="AG69" i="15"/>
  <c r="AG70" i="15"/>
  <c r="AG71" i="15"/>
  <c r="AG72" i="15"/>
  <c r="AG73" i="15"/>
  <c r="AG74" i="15"/>
  <c r="AG75" i="15"/>
  <c r="AG76" i="15"/>
  <c r="AG77" i="15"/>
  <c r="AG78" i="15"/>
  <c r="AG79" i="15"/>
  <c r="AG80" i="15"/>
  <c r="AG81" i="15"/>
  <c r="AG82" i="15"/>
  <c r="AG83" i="15"/>
  <c r="AG84" i="15"/>
  <c r="AG85" i="15"/>
  <c r="AG86" i="15"/>
  <c r="AG87" i="15"/>
  <c r="AG88" i="15"/>
  <c r="AG89" i="15"/>
  <c r="AG90" i="15"/>
  <c r="AG91" i="15"/>
  <c r="AG92" i="15"/>
  <c r="AG93" i="15"/>
  <c r="AG94" i="15"/>
  <c r="AG95" i="15"/>
  <c r="AG96" i="15"/>
  <c r="AG97" i="15"/>
  <c r="AG98" i="15"/>
  <c r="AG99" i="15"/>
  <c r="AG100" i="15"/>
  <c r="AG101" i="15"/>
  <c r="AG102" i="15"/>
  <c r="AG103" i="15"/>
  <c r="AG104" i="15"/>
  <c r="AG105" i="15"/>
  <c r="AG106" i="15"/>
  <c r="AG107" i="15"/>
  <c r="AG108" i="15"/>
  <c r="AG109" i="15"/>
  <c r="AG110" i="15"/>
  <c r="AG111" i="15"/>
  <c r="AG112" i="15"/>
  <c r="AG113" i="15"/>
  <c r="AG114" i="15"/>
  <c r="AG115" i="15"/>
  <c r="AG116" i="15"/>
  <c r="AG117" i="15"/>
  <c r="AG118" i="15"/>
  <c r="AG119" i="15"/>
  <c r="AG120" i="15"/>
  <c r="AG121" i="15"/>
  <c r="AG122" i="15"/>
  <c r="AG123" i="15"/>
  <c r="AG124" i="15"/>
  <c r="AG125" i="15"/>
  <c r="AG126" i="15"/>
  <c r="AG127" i="15"/>
  <c r="AG128" i="15"/>
  <c r="AG129" i="15"/>
  <c r="AG130" i="15"/>
  <c r="AG131" i="15"/>
  <c r="AG132" i="15"/>
  <c r="AG133" i="15"/>
  <c r="AG134" i="15"/>
  <c r="AG135" i="15"/>
  <c r="AG136" i="15"/>
  <c r="AG137" i="15"/>
  <c r="AG138" i="15"/>
  <c r="AG139" i="15"/>
  <c r="AG140" i="15"/>
  <c r="AG141" i="15"/>
  <c r="AG142" i="15"/>
  <c r="AG143" i="15"/>
  <c r="AG144" i="15"/>
  <c r="AG145" i="15"/>
  <c r="AG146" i="15"/>
  <c r="AG147" i="15"/>
  <c r="AG148" i="15"/>
  <c r="AG149" i="15"/>
  <c r="AG150" i="15"/>
  <c r="AG151" i="15"/>
  <c r="AG152" i="15"/>
  <c r="AG153" i="15"/>
  <c r="AG154" i="15"/>
  <c r="AG155" i="15"/>
  <c r="AG156" i="15"/>
  <c r="AG157" i="15"/>
  <c r="AG158" i="15"/>
  <c r="AG159" i="15"/>
  <c r="AG160" i="15"/>
  <c r="AG161" i="15"/>
  <c r="AG162" i="15"/>
  <c r="AG163" i="15"/>
  <c r="AG164" i="15"/>
  <c r="AG165" i="15"/>
  <c r="AG166" i="15"/>
  <c r="AG167" i="15"/>
  <c r="AG168" i="15"/>
  <c r="AG169" i="15"/>
  <c r="AG170" i="15"/>
  <c r="AG171" i="15"/>
  <c r="AG172" i="15"/>
  <c r="AG173" i="15"/>
  <c r="AG174" i="15"/>
  <c r="AG175" i="15"/>
  <c r="AG176" i="15"/>
  <c r="AG177" i="15"/>
  <c r="AG178" i="15"/>
  <c r="AG179" i="15"/>
  <c r="AG180" i="15"/>
  <c r="AG181" i="15"/>
  <c r="AG182" i="15"/>
  <c r="AG183" i="15"/>
  <c r="AG184" i="15"/>
  <c r="AG185" i="15"/>
  <c r="AG186" i="15"/>
  <c r="AG187" i="15"/>
  <c r="AG188" i="15"/>
  <c r="AG189" i="15"/>
  <c r="AG190" i="15"/>
  <c r="AG191" i="15"/>
  <c r="AG192" i="15"/>
  <c r="AG193" i="15"/>
  <c r="AG194" i="15"/>
  <c r="AG195" i="15"/>
  <c r="AG196" i="15"/>
  <c r="AG197" i="15"/>
  <c r="AG198" i="15"/>
  <c r="AG199" i="15"/>
  <c r="AG200" i="15"/>
  <c r="AG201" i="15"/>
  <c r="AG202" i="15"/>
  <c r="AG203" i="15"/>
  <c r="AG204" i="15"/>
  <c r="AG5" i="15"/>
  <c r="I5" i="15" s="1"/>
  <c r="AH23" i="9" l="1"/>
  <c r="AH22" i="9"/>
  <c r="AH21" i="9"/>
  <c r="AH20" i="9"/>
  <c r="AH19" i="9"/>
  <c r="AH18" i="9"/>
  <c r="BF17" i="9" l="1"/>
  <c r="G28" i="9"/>
  <c r="G29" i="9"/>
  <c r="G30" i="9"/>
  <c r="G31" i="9"/>
  <c r="G32" i="9"/>
  <c r="G33" i="9"/>
  <c r="G34" i="9"/>
  <c r="G35" i="9"/>
  <c r="G36" i="9"/>
  <c r="AR67" i="9" l="1"/>
  <c r="AO68" i="9"/>
  <c r="AX49" i="9" l="1"/>
  <c r="BF49" i="9" s="1"/>
  <c r="AO70" i="9"/>
  <c r="AR69" i="9"/>
  <c r="H204" i="15"/>
  <c r="G204" i="15"/>
  <c r="H203" i="15"/>
  <c r="G203" i="15"/>
  <c r="H202" i="15"/>
  <c r="G202" i="15"/>
  <c r="H201" i="15"/>
  <c r="G201" i="15"/>
  <c r="H200" i="15"/>
  <c r="G200" i="15"/>
  <c r="H199" i="15"/>
  <c r="G199" i="15"/>
  <c r="H198" i="15"/>
  <c r="G198" i="15"/>
  <c r="H197" i="15"/>
  <c r="G197" i="15"/>
  <c r="H196" i="15"/>
  <c r="G196" i="15"/>
  <c r="H195" i="15"/>
  <c r="G195" i="15"/>
  <c r="H194" i="15"/>
  <c r="G194" i="15"/>
  <c r="H193" i="15"/>
  <c r="G193" i="15"/>
  <c r="H192" i="15"/>
  <c r="G192" i="15"/>
  <c r="H191" i="15"/>
  <c r="G191" i="15"/>
  <c r="H190" i="15"/>
  <c r="G190" i="15"/>
  <c r="H189" i="15"/>
  <c r="G189" i="15"/>
  <c r="H188" i="15"/>
  <c r="G188" i="15"/>
  <c r="H187" i="15"/>
  <c r="G187" i="15"/>
  <c r="H186" i="15"/>
  <c r="G186" i="15"/>
  <c r="H185" i="15"/>
  <c r="G185" i="15"/>
  <c r="H184" i="15"/>
  <c r="G184" i="15"/>
  <c r="H183" i="15"/>
  <c r="G183" i="15"/>
  <c r="H182" i="15"/>
  <c r="G182" i="15"/>
  <c r="H181" i="15"/>
  <c r="G181" i="15"/>
  <c r="H180" i="15"/>
  <c r="G180" i="15"/>
  <c r="H179" i="15"/>
  <c r="G179" i="15"/>
  <c r="H178" i="15"/>
  <c r="G178" i="15"/>
  <c r="H177" i="15"/>
  <c r="G177" i="15"/>
  <c r="H176" i="15"/>
  <c r="G176" i="15"/>
  <c r="H175" i="15"/>
  <c r="G175" i="15"/>
  <c r="H174" i="15"/>
  <c r="G174" i="15"/>
  <c r="H173" i="15"/>
  <c r="G173" i="15"/>
  <c r="H172" i="15"/>
  <c r="G172" i="15"/>
  <c r="H171" i="15"/>
  <c r="G171" i="15"/>
  <c r="H170" i="15"/>
  <c r="G170" i="15"/>
  <c r="H169" i="15"/>
  <c r="G169" i="15"/>
  <c r="H168" i="15"/>
  <c r="G168" i="15"/>
  <c r="H167" i="15"/>
  <c r="G167" i="15"/>
  <c r="H166" i="15"/>
  <c r="G166" i="15"/>
  <c r="H165" i="15"/>
  <c r="G165" i="15"/>
  <c r="H164" i="15"/>
  <c r="G164" i="15"/>
  <c r="H163" i="15"/>
  <c r="G163" i="15"/>
  <c r="H162" i="15"/>
  <c r="G162" i="15"/>
  <c r="H161" i="15"/>
  <c r="G161" i="15"/>
  <c r="H160" i="15"/>
  <c r="G160" i="15"/>
  <c r="H159" i="15"/>
  <c r="G159" i="15"/>
  <c r="H158" i="15"/>
  <c r="G158" i="15"/>
  <c r="H157" i="15"/>
  <c r="G157" i="15"/>
  <c r="H156" i="15"/>
  <c r="G156" i="15"/>
  <c r="H155" i="15"/>
  <c r="G155" i="15"/>
  <c r="H154" i="15"/>
  <c r="G154" i="15"/>
  <c r="H153" i="15"/>
  <c r="G153" i="15"/>
  <c r="H152" i="15"/>
  <c r="G152" i="15"/>
  <c r="H151" i="15"/>
  <c r="G151" i="15"/>
  <c r="H150" i="15"/>
  <c r="G150" i="15"/>
  <c r="H149" i="15"/>
  <c r="G149" i="15"/>
  <c r="H148" i="15"/>
  <c r="G148" i="15"/>
  <c r="H147" i="15"/>
  <c r="G147" i="15"/>
  <c r="H146" i="15"/>
  <c r="G146" i="15"/>
  <c r="H145" i="15"/>
  <c r="G145" i="15"/>
  <c r="H144" i="15"/>
  <c r="G144" i="15"/>
  <c r="H143" i="15"/>
  <c r="G143" i="15"/>
  <c r="H142" i="15"/>
  <c r="G142" i="15"/>
  <c r="H141" i="15"/>
  <c r="G141" i="15"/>
  <c r="H140" i="15"/>
  <c r="G140" i="15"/>
  <c r="H139" i="15"/>
  <c r="G139" i="15"/>
  <c r="H138" i="15"/>
  <c r="G138" i="15"/>
  <c r="H137" i="15"/>
  <c r="G137" i="15"/>
  <c r="H136" i="15"/>
  <c r="G136" i="15"/>
  <c r="H135" i="15"/>
  <c r="G135" i="15"/>
  <c r="H134" i="15"/>
  <c r="G134" i="15"/>
  <c r="H133" i="15"/>
  <c r="G133" i="15"/>
  <c r="H132" i="15"/>
  <c r="G132" i="15"/>
  <c r="H131" i="15"/>
  <c r="G131" i="15"/>
  <c r="H130" i="15"/>
  <c r="G130" i="15"/>
  <c r="H129" i="15"/>
  <c r="G129" i="15"/>
  <c r="H128" i="15"/>
  <c r="G128" i="15"/>
  <c r="H127" i="15"/>
  <c r="G127" i="15"/>
  <c r="H126" i="15"/>
  <c r="G126" i="15"/>
  <c r="H125" i="15"/>
  <c r="G125" i="15"/>
  <c r="H124" i="15"/>
  <c r="G124" i="15"/>
  <c r="H123" i="15"/>
  <c r="G123" i="15"/>
  <c r="H122" i="15"/>
  <c r="G122" i="15"/>
  <c r="H121" i="15"/>
  <c r="G121" i="15"/>
  <c r="H120" i="15"/>
  <c r="G120" i="15"/>
  <c r="H119" i="15"/>
  <c r="G119" i="15"/>
  <c r="H118" i="15"/>
  <c r="G118" i="15"/>
  <c r="H117" i="15"/>
  <c r="G117" i="15"/>
  <c r="H116" i="15"/>
  <c r="G116" i="15"/>
  <c r="H115" i="15"/>
  <c r="G115" i="15"/>
  <c r="H114" i="15"/>
  <c r="G114" i="15"/>
  <c r="H113" i="15"/>
  <c r="G113" i="15"/>
  <c r="H112" i="15"/>
  <c r="G112" i="15"/>
  <c r="H111" i="15"/>
  <c r="G111" i="15"/>
  <c r="H110" i="15"/>
  <c r="G110" i="15"/>
  <c r="H109" i="15"/>
  <c r="G109" i="15"/>
  <c r="H108" i="15"/>
  <c r="G108" i="15"/>
  <c r="H107" i="15"/>
  <c r="G107" i="15"/>
  <c r="H106" i="15"/>
  <c r="G106" i="15"/>
  <c r="H105" i="15"/>
  <c r="G105" i="15"/>
  <c r="H104" i="15"/>
  <c r="G104" i="15"/>
  <c r="H103" i="15"/>
  <c r="G103" i="15"/>
  <c r="H102" i="15"/>
  <c r="G102" i="15"/>
  <c r="H101" i="15"/>
  <c r="G101" i="15"/>
  <c r="H100" i="15"/>
  <c r="G100" i="15"/>
  <c r="H99" i="15"/>
  <c r="G99" i="15"/>
  <c r="H98" i="15"/>
  <c r="G98" i="15"/>
  <c r="H97" i="15"/>
  <c r="G97" i="15"/>
  <c r="H96" i="15"/>
  <c r="G96" i="15"/>
  <c r="H95" i="15"/>
  <c r="G95" i="15"/>
  <c r="H94" i="15"/>
  <c r="G94" i="15"/>
  <c r="H93" i="15"/>
  <c r="G93" i="15"/>
  <c r="H92" i="15"/>
  <c r="G92" i="15"/>
  <c r="H91" i="15"/>
  <c r="G91" i="15"/>
  <c r="H90" i="15"/>
  <c r="G90" i="15"/>
  <c r="H89" i="15"/>
  <c r="G89" i="15"/>
  <c r="H88" i="15"/>
  <c r="G88" i="15"/>
  <c r="H87" i="15"/>
  <c r="G87" i="15"/>
  <c r="H86" i="15"/>
  <c r="G86" i="15"/>
  <c r="H85" i="15"/>
  <c r="G85" i="15"/>
  <c r="H84" i="15"/>
  <c r="G84" i="15"/>
  <c r="H83" i="15"/>
  <c r="G83" i="15"/>
  <c r="H82" i="15"/>
  <c r="G82" i="15"/>
  <c r="H81" i="15"/>
  <c r="G81" i="15"/>
  <c r="H80" i="15"/>
  <c r="G80" i="15"/>
  <c r="H79" i="15"/>
  <c r="G79" i="15"/>
  <c r="H78" i="15"/>
  <c r="G78" i="15"/>
  <c r="H77" i="15"/>
  <c r="G77" i="15"/>
  <c r="H76" i="15"/>
  <c r="G76" i="15"/>
  <c r="H75" i="15"/>
  <c r="G75" i="15"/>
  <c r="H74" i="15"/>
  <c r="G74" i="15"/>
  <c r="H73" i="15"/>
  <c r="G73" i="15"/>
  <c r="H72" i="15"/>
  <c r="G72" i="15"/>
  <c r="H71" i="15"/>
  <c r="G71" i="15"/>
  <c r="H70" i="15"/>
  <c r="G70" i="15"/>
  <c r="H69" i="15"/>
  <c r="G69" i="15"/>
  <c r="H68" i="15"/>
  <c r="G68" i="15"/>
  <c r="H67" i="15"/>
  <c r="G67" i="15"/>
  <c r="H66" i="15"/>
  <c r="G66" i="15"/>
  <c r="H65" i="15"/>
  <c r="G65" i="15"/>
  <c r="H64" i="15"/>
  <c r="G64" i="15"/>
  <c r="H63" i="15"/>
  <c r="G63" i="15"/>
  <c r="H62" i="15"/>
  <c r="G62" i="15"/>
  <c r="H61" i="15"/>
  <c r="G61" i="15"/>
  <c r="H60" i="15"/>
  <c r="G60" i="15"/>
  <c r="H59" i="15"/>
  <c r="G59" i="15"/>
  <c r="H58" i="15"/>
  <c r="G58" i="15"/>
  <c r="H57" i="15"/>
  <c r="G57" i="15"/>
  <c r="H56" i="15"/>
  <c r="G56" i="15"/>
  <c r="H55" i="15"/>
  <c r="G55" i="15"/>
  <c r="H54" i="15"/>
  <c r="G54" i="15"/>
  <c r="H53" i="15"/>
  <c r="G53" i="15"/>
  <c r="H52" i="15"/>
  <c r="G52" i="15"/>
  <c r="H51" i="15"/>
  <c r="G51" i="15"/>
  <c r="H50" i="15"/>
  <c r="G50" i="15"/>
  <c r="H49" i="15"/>
  <c r="G49" i="15"/>
  <c r="H48" i="15"/>
  <c r="G48" i="15"/>
  <c r="H47" i="15"/>
  <c r="G47" i="15"/>
  <c r="H46" i="15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A18" i="15" s="1"/>
  <c r="B17" i="15"/>
  <c r="B16" i="15"/>
  <c r="B15" i="15"/>
  <c r="B14" i="15"/>
  <c r="B13" i="15"/>
  <c r="B12" i="15"/>
  <c r="B11" i="15"/>
  <c r="B10" i="15"/>
  <c r="B9" i="15"/>
  <c r="B8" i="15"/>
  <c r="B7" i="15"/>
  <c r="B6" i="15"/>
  <c r="AG5" i="9"/>
  <c r="AX5" i="9"/>
  <c r="M7" i="9"/>
  <c r="K6" i="9"/>
  <c r="H5" i="15"/>
  <c r="G5" i="15"/>
  <c r="B5" i="15"/>
  <c r="A4" i="15"/>
  <c r="G27" i="9" l="1"/>
  <c r="AD6" i="9"/>
  <c r="AX6" i="9"/>
  <c r="N4" i="9"/>
  <c r="AT65" i="9" s="1"/>
  <c r="AC4" i="9"/>
  <c r="BF63" i="9"/>
  <c r="AB42" i="9"/>
  <c r="BB37" i="9"/>
  <c r="AX37" i="9"/>
  <c r="BF24" i="9"/>
  <c r="BB24" i="9"/>
  <c r="BF64" i="9" l="1"/>
  <c r="M42" i="9"/>
</calcChain>
</file>

<file path=xl/comments1.xml><?xml version="1.0" encoding="utf-8"?>
<comments xmlns="http://schemas.openxmlformats.org/spreadsheetml/2006/main">
  <authors>
    <author>sayadani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 xml:space="preserve">شرح وظایف اختصاصی توافقی را می توان در ستون شرح وظایف پیشنهادی ثبت کرد.
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 xml:space="preserve">شرح وظایف اختصاصی توافقی را می توان در ستون شرح وظایف پیشنهادی ثبت کرد.
</t>
        </r>
      </text>
    </comment>
    <comment ref="A58" authorId="0">
      <text>
        <r>
          <rPr>
            <b/>
            <sz val="9"/>
            <color indexed="81"/>
            <rFont val="Tahoma"/>
            <family val="2"/>
          </rPr>
          <t xml:space="preserve">شرح وظایف اختصاصی توافقی را می توان در ستون شرح وظایف پیشنهادی ثبت کرد.
</t>
        </r>
      </text>
    </comment>
    <comment ref="A76" authorId="0">
      <text>
        <r>
          <rPr>
            <b/>
            <sz val="9"/>
            <color indexed="81"/>
            <rFont val="Tahoma"/>
            <family val="2"/>
          </rPr>
          <t xml:space="preserve">شرح وظایف اختصاصی توافقی را می توان در ستون شرح وظایف پیشنهادی ثبت کرد.
</t>
        </r>
      </text>
    </comment>
    <comment ref="A111" authorId="0">
      <text>
        <r>
          <rPr>
            <b/>
            <sz val="9"/>
            <color indexed="81"/>
            <rFont val="Tahoma"/>
            <family val="2"/>
          </rPr>
          <t xml:space="preserve">شرح وظایف اختصاصی توافقی را می توان در ستون شرح وظایف پیشنهادی ثبت کرد.
</t>
        </r>
      </text>
    </comment>
    <comment ref="A134" authorId="0">
      <text>
        <r>
          <rPr>
            <b/>
            <sz val="9"/>
            <color indexed="81"/>
            <rFont val="Tahoma"/>
            <family val="2"/>
          </rPr>
          <t xml:space="preserve">شرح وظایف اختصاصی توافقی را می توان در ستون شرح وظایف پیشنهادی ثبت کرد.
</t>
        </r>
      </text>
    </comment>
    <comment ref="A147" authorId="0">
      <text>
        <r>
          <rPr>
            <b/>
            <sz val="9"/>
            <color indexed="81"/>
            <rFont val="Tahoma"/>
            <family val="2"/>
          </rPr>
          <t xml:space="preserve">شرح وظایف اختصاصی توافقی را می توان در ستون شرح وظایف پیشنهادی ثبت کرد.
</t>
        </r>
      </text>
    </comment>
    <comment ref="A233" authorId="0">
      <text>
        <r>
          <rPr>
            <b/>
            <sz val="9"/>
            <color indexed="81"/>
            <rFont val="Tahoma"/>
            <family val="2"/>
          </rPr>
          <t>میتوانیدشرح وظایف اخصاصی پستهایی که در دستورالعمل پیشنهاد نشده است ثبت نمایید</t>
        </r>
      </text>
    </comment>
  </commentList>
</comments>
</file>

<file path=xl/comments2.xml><?xml version="1.0" encoding="utf-8"?>
<comments xmlns="http://schemas.openxmlformats.org/spreadsheetml/2006/main">
  <authors>
    <author>sayadani</author>
    <author>karami</author>
  </authors>
  <commentList>
    <comment ref="N4" authorId="0">
      <text>
        <r>
          <rPr>
            <sz val="7"/>
            <color indexed="81"/>
            <rFont val="Tahoma"/>
            <family val="2"/>
          </rPr>
          <t>ابتدا لیست را تکمیل فرمایید.</t>
        </r>
      </text>
    </comment>
    <comment ref="AC4" authorId="0">
      <text>
        <r>
          <rPr>
            <sz val="8"/>
            <color indexed="81"/>
            <rFont val="Tahoma"/>
            <family val="2"/>
          </rPr>
          <t>ابتدا لیست را تکمیل فرمایید.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4" authorId="0">
      <text>
        <r>
          <rPr>
            <sz val="8"/>
            <color indexed="81"/>
            <rFont val="Tahoma"/>
            <family val="2"/>
          </rPr>
          <t>در درج کد پرسنلی دقت شود.کمتر وبیشتراز 8 رقمی درج نخواهدشد.</t>
        </r>
      </text>
    </comment>
    <comment ref="AG5" authorId="0">
      <text>
        <r>
          <rPr>
            <sz val="7"/>
            <color indexed="81"/>
            <rFont val="Tahoma"/>
            <family val="2"/>
          </rPr>
          <t>منطقه /ناحیه  خدمتی را درج نمایید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5" authorId="0">
      <text>
        <r>
          <rPr>
            <sz val="8"/>
            <color indexed="81"/>
            <rFont val="Tahoma"/>
            <family val="2"/>
          </rPr>
          <t>نام واحد سازمانی درج گردد.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>
      <text>
        <r>
          <rPr>
            <sz val="8"/>
            <color indexed="81"/>
            <rFont val="Tahoma"/>
            <family val="2"/>
          </rPr>
          <t>پست مندرج در آخرین حکم</t>
        </r>
      </text>
    </comment>
    <comment ref="AD6" authorId="0">
      <text>
        <r>
          <rPr>
            <sz val="8"/>
            <color indexed="81"/>
            <rFont val="Tahoma"/>
            <family val="2"/>
          </rPr>
          <t>مدرک تحصیلی درج شده در آخرین حکم حقوقی .</t>
        </r>
      </text>
    </comment>
    <comment ref="AX6" authorId="0">
      <text>
        <r>
          <rPr>
            <sz val="8"/>
            <color indexed="81"/>
            <rFont val="Tahoma"/>
            <family val="2"/>
          </rPr>
          <t xml:space="preserve">رشته تحصیلی مندرج در آخرین حکم </t>
        </r>
      </text>
    </comment>
    <comment ref="J10" authorId="1">
      <text>
        <r>
          <rPr>
            <b/>
            <sz val="6"/>
            <color indexed="81"/>
            <rFont val="B Nazanin"/>
            <charset val="178"/>
          </rPr>
          <t>محل ثبت امتیاز</t>
        </r>
      </text>
    </comment>
    <comment ref="S12" authorId="1">
      <text>
        <r>
          <rPr>
            <b/>
            <sz val="6"/>
            <color indexed="81"/>
            <rFont val="B Nazanin"/>
            <charset val="178"/>
          </rPr>
          <t>محل ثبت امتیاز</t>
        </r>
      </text>
    </comment>
    <comment ref="Q13" authorId="1">
      <text>
        <r>
          <rPr>
            <b/>
            <sz val="6"/>
            <color indexed="81"/>
            <rFont val="B Nazanin"/>
            <charset val="178"/>
          </rPr>
          <t>محل ثبت امتیاز</t>
        </r>
      </text>
    </comment>
    <comment ref="AA14" authorId="1">
      <text>
        <r>
          <rPr>
            <b/>
            <sz val="6"/>
            <color indexed="81"/>
            <rFont val="B Nazanin"/>
            <charset val="178"/>
          </rPr>
          <t xml:space="preserve">محل ثبت امتیاز </t>
        </r>
      </text>
    </comment>
    <comment ref="Q16" authorId="1">
      <text>
        <r>
          <rPr>
            <b/>
            <sz val="6"/>
            <color indexed="81"/>
            <rFont val="B Nazanin"/>
            <charset val="178"/>
          </rPr>
          <t>محل ثبت امتیاز</t>
        </r>
      </text>
    </comment>
    <comment ref="AD50" authorId="0">
      <text>
        <r>
          <rPr>
            <b/>
            <sz val="6"/>
            <color indexed="81"/>
            <rFont val="Tahoma"/>
            <family val="2"/>
          </rPr>
          <t>کد ویا نام دوره ثبت گردد</t>
        </r>
      </text>
    </comment>
    <comment ref="AY50" authorId="0">
      <text>
        <r>
          <rPr>
            <b/>
            <sz val="6"/>
            <color indexed="81"/>
            <rFont val="Tahoma"/>
            <family val="2"/>
          </rPr>
          <t>تعداد ساعت دوره درج گردد.</t>
        </r>
      </text>
    </comment>
    <comment ref="E73" authorId="0">
      <text>
        <r>
          <rPr>
            <sz val="8"/>
            <color indexed="81"/>
            <rFont val="Tahoma"/>
            <family val="2"/>
          </rPr>
          <t>فقط برای کارکنان غیر رسمی (حق التدریس-پیمانی-قراردادی و...)تکمیل گردد.</t>
        </r>
      </text>
    </comment>
  </commentList>
</comments>
</file>

<file path=xl/comments3.xml><?xml version="1.0" encoding="utf-8"?>
<comments xmlns="http://schemas.openxmlformats.org/spreadsheetml/2006/main">
  <authors>
    <author>sayadani</author>
    <author>karami</author>
  </authors>
  <commentList>
    <comment ref="C2" authorId="0">
      <text>
        <r>
          <rPr>
            <sz val="9"/>
            <color indexed="81"/>
            <rFont val="Tahoma"/>
            <family val="2"/>
          </rPr>
          <t>کل کادربه ترتیب پست وبالاترین امتیاز ( اداری و آموزشی و سایرکارکنان) در یک لیست تنظیم شود.</t>
        </r>
      </text>
    </comment>
    <comment ref="E2" authorId="0">
      <text>
        <r>
          <rPr>
            <b/>
            <sz val="6"/>
            <color indexed="81"/>
            <rFont val="Tahoma"/>
            <family val="2"/>
          </rPr>
          <t>نام مدرسه مندرج در ابلاغ بعنوان واحد سازمانی اصلی همکار</t>
        </r>
      </text>
    </comment>
    <comment ref="F2" authorId="0">
      <text>
        <r>
          <rPr>
            <b/>
            <sz val="6"/>
            <color indexed="81"/>
            <rFont val="Tahoma"/>
            <family val="2"/>
          </rPr>
          <t>کد مدرسه درج گردد.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sz val="6"/>
            <color indexed="81"/>
            <rFont val="Tahoma"/>
            <family val="2"/>
          </rPr>
          <t>بعد از واردکردن کد پرسنلی ردیف اتوماتیک ایجاد می شود.</t>
        </r>
      </text>
    </comment>
    <comment ref="C5" authorId="0">
      <text>
        <r>
          <rPr>
            <sz val="6"/>
            <color indexed="81"/>
            <rFont val="Tahoma"/>
            <family val="2"/>
          </rPr>
          <t>دردرج کد پرسنلی دقت گردد کمتر و بیشتر از8 رقمی ثبت نمی گردد.</t>
        </r>
      </text>
    </comment>
    <comment ref="M5" authorId="1">
      <text>
        <r>
          <rPr>
            <b/>
            <sz val="6"/>
            <color indexed="81"/>
            <rFont val="B Nazanin"/>
            <charset val="178"/>
          </rPr>
          <t>آخرین مدرک تحصیلی مندرج در حکم در ج فرمایید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" authorId="1">
      <text>
        <r>
          <rPr>
            <b/>
            <sz val="6"/>
            <color indexed="81"/>
            <rFont val="B Nazanin"/>
            <charset val="178"/>
          </rPr>
          <t>رشته تحصیلی مندرج در حکم همکارثبت گردد.</t>
        </r>
      </text>
    </comment>
    <comment ref="P5" authorId="1">
      <text>
        <r>
          <rPr>
            <b/>
            <sz val="6"/>
            <color indexed="81"/>
            <rFont val="B Nazanin"/>
            <charset val="178"/>
          </rPr>
          <t>محل خدمت مندرج درابلاغ همکاردرج گردد.</t>
        </r>
      </text>
    </comment>
    <comment ref="R5" authorId="1">
      <text>
        <r>
          <rPr>
            <b/>
            <sz val="6"/>
            <color indexed="81"/>
            <rFont val="B Nazanin"/>
            <charset val="178"/>
          </rPr>
          <t>باعنایت به جدول شماره 2 دستورالعمل درج گردد.</t>
        </r>
      </text>
    </comment>
    <comment ref="T5" authorId="1">
      <text>
        <r>
          <rPr>
            <b/>
            <sz val="6"/>
            <color indexed="81"/>
            <rFont val="B Nazanin"/>
            <charset val="178"/>
          </rPr>
          <t>باعنایت به جدول شماره 2 دستورالعمل درج گردد.</t>
        </r>
      </text>
    </comment>
  </commentList>
</comments>
</file>

<file path=xl/sharedStrings.xml><?xml version="1.0" encoding="utf-8"?>
<sst xmlns="http://schemas.openxmlformats.org/spreadsheetml/2006/main" count="703" uniqueCount="373">
  <si>
    <t xml:space="preserve">ردیف </t>
  </si>
  <si>
    <t xml:space="preserve">پست </t>
  </si>
  <si>
    <t xml:space="preserve">شرح وظایف پیشنهادی </t>
  </si>
  <si>
    <t>دبيران دوره متوسطه</t>
  </si>
  <si>
    <t xml:space="preserve">رعايت نظم در شروع و خاتمه كلاس و  اداره مناسب كلاس (معاون)  </t>
  </si>
  <si>
    <t xml:space="preserve"> استفاده از طرح درس ( گروه هاي آموزشي)</t>
  </si>
  <si>
    <t xml:space="preserve"> رعايت بودجه بندي  مطالب مورد تدريس  ( گروه هاي آموزشي)</t>
  </si>
  <si>
    <r>
      <t xml:space="preserve"> استفاده از شيوه هاي تدريس موثر ، خلاق و بكارگيري وسايل كمك آموزشي در فرآيند ياددهي </t>
    </r>
    <r>
      <rPr>
        <sz val="10"/>
        <color theme="1"/>
        <rFont val="Zar"/>
        <charset val="178"/>
      </rPr>
      <t>–</t>
    </r>
    <r>
      <rPr>
        <sz val="10"/>
        <color theme="1"/>
        <rFont val="B Zar"/>
        <charset val="178"/>
      </rPr>
      <t xml:space="preserve"> يادگيري ( گروه هاي آموزشي)</t>
    </r>
  </si>
  <si>
    <t xml:space="preserve"> ارايه موضاعات تحقيقاتي و مطالعاتي متناسب با برنامه درسي دانش آموزان ( گروه هاي آموزشي)</t>
  </si>
  <si>
    <t xml:space="preserve"> پيگيري آموزشي و تهيه گزارش مستمر از وضعيت تحصيلي و تربيتي فراگيران  و استفاده مناسب از دفاتر كلاسي (معاون)  </t>
  </si>
  <si>
    <t xml:space="preserve"> همكاري با مدير مدرسه در تنظيم برنامه هاي درسي و كلاسي  (معاون)  </t>
  </si>
  <si>
    <t xml:space="preserve"> انجام ارزشيابي مستمر با استفاده ازشيوه هاي نوين ارزشيابي (گروه هاي آموزشي)</t>
  </si>
  <si>
    <t xml:space="preserve">  طراحي سوالات امتحاني با رعايت اصول سنجش(گروه هاي آموزشي)</t>
  </si>
  <si>
    <t xml:space="preserve"> رعايت مقررات در تصحيح اوراق امتحاني ، ثبت نمرات و تحويل به موقع آنها به دفتر واحد آموزشي و رسيدگي به اعتراض فراگيران در موعد مقرر(معاون)  </t>
  </si>
  <si>
    <t xml:space="preserve"> همكاري با مسئولين و ساير همكاران واحد آموزشي در برگزاري امتحانات در حيطه وظايف شغلي(معاون)  </t>
  </si>
  <si>
    <t xml:space="preserve"> شركت يا همكاري در برگزاري جشنواره ها ، مسابقات ، فعاليت هاي علمي ، تربيتي و ... (معاون)  </t>
  </si>
  <si>
    <t xml:space="preserve"> عضويت و مشاركت فعال در گروه آموزشي آموزشگاه(معاون)  </t>
  </si>
  <si>
    <t xml:space="preserve"> شركت فعال در شوراي دبيران و ساير شوراهاي مدرسه (معاون)  </t>
  </si>
  <si>
    <t xml:space="preserve">  شناسايي و توجه به نيازها و تفاوت هاي فردي دانش آموزان و تلاش در جهت رفع مشكلات درسي و تربيتي آنان (معاون)  </t>
  </si>
  <si>
    <t>هنرآموزان</t>
  </si>
  <si>
    <t xml:space="preserve"> رعايت نظم در شروع و خاتمه كلاس و  كارگاه و اداره مناسب كلاس ( معاون فني)  </t>
  </si>
  <si>
    <t xml:space="preserve"> مشاركت در طراحي و برنامه ريزي فعاليت هاي توليدي در كارگاه و آزمايشگاه هاي هنرستان عنداللزوم(سرپرست بخش / معاون فني)</t>
  </si>
  <si>
    <t>عضويت در انجمن هاي علمي آموزشي و همكاري فعال با آنها(سرپرست بخش / معاون فني/ سرگروه آموزشي رشته مربوط)</t>
  </si>
  <si>
    <t xml:space="preserve"> استفاده از شيوه هاي برتر در ارايه مطالب تخصصي اعم از نظري و كارگاهي و تهيه نرم افزارهاي آموزشي و استفاده از كارگاه هاي سمعي و يصري و امور فوق برنامه (سرپرست بخش / معاون فني)</t>
  </si>
  <si>
    <t xml:space="preserve">  ارتباط ، هماهنگي و همكاري با ساير هنرآموزان در ارايه آموزش و ارزشيابي دروس تخصصي اعم از نظري و كارگاهي (سرپرست بخش)</t>
  </si>
  <si>
    <t xml:space="preserve"> داشتن طرح درس و رعايت بودجه بندي  مطالب مورد تدريس  و اجراي آن به شيوه هاي استاندارد در دوس اختصاصي رشته مربوط(سرپرست بخش / معاون فني) </t>
  </si>
  <si>
    <t xml:space="preserve"> مشاركت در ارزشيابي دروس و همكاري براي انجام مراقبت و مشاركت در اجراي امتحانات اعم از داخلي و نهايي  (سرپرست بخش / معاون فني)</t>
  </si>
  <si>
    <t xml:space="preserve"> استفاده از لباس كار توسط خويش و ترغيب و الزام هنرجويان به پوشيدن لباس كار در محيط هاي كارگاهي و آزمايشگاهي(سرپرست بخش / معاون فني)</t>
  </si>
  <si>
    <t xml:space="preserve">  رعايت اصول ايمني و حفاظت و بهداشت در محيط كار (سرپرست بخش)</t>
  </si>
  <si>
    <t xml:space="preserve"> مشاركت در تكميل صحيح و دقيق دفتر گزارش كارگاه ها و آزمايشگاه ها(سرپرست بخش)</t>
  </si>
  <si>
    <t xml:space="preserve"> همكاري با مدير مدرسه در تنظيم برنامه هاي درسي و كلاسي (معاون فني)</t>
  </si>
  <si>
    <t xml:space="preserve"> شركت يا همكاري در برگزاري جشنواره ها ، مسابقات ، فعاليت هاي علمي ، تربيتي و ... مرتبط (معاون فني)</t>
  </si>
  <si>
    <t xml:space="preserve"> تلاش در جهت رفع مشكلات درسي و تربيتي فراگيران (معاون فني)</t>
  </si>
  <si>
    <t xml:space="preserve"> عضويت و شركت در جلسات تخصصي گروه هاي آموزشي آموزشگاه / منطقه (معاون فني)</t>
  </si>
  <si>
    <t>يادآوري - مواردي كه در انتهاي هر جمله و در داخل پرانتز قيد شده ، ارزيابي كننده آن مورد مي باشد.</t>
  </si>
  <si>
    <t>معلم تربيت بدني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</si>
  <si>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 xml:space="preserve">ارائه فهرست اقلام مورد نياز و پيشنهادات لازم به مدیریت مدرسه به منظور تأمين و رعايت نكات ايمني و بهداشتي فضاها، تجهيزات و ملزومات ورزشي با اقتضائات برنامه­ درسي، فعاليت هاي فوق برنامه و شرايط اقليمي 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</si>
  <si>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توجه به فرم سلامت و كسب اطلاعات لازم از دانش­آموزان ناتوان و برنامه ريزي مرتبط براي آنها.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</si>
  <si>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حضور به موقع،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مداوم و فعال در ساعت درس تربیت بدنی و اشتغال به تدريس موظف بر طبق برنامه­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هفتگي و ضوابط مصوب وزارت آموزش‌ و ‌پرورش.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</si>
  <si>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استفاده از كفش و لباس ورزشي مناسب و الزام دانش‌آموزان به اين امر.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</si>
  <si>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استفاده از كتاب راهنماي معلم تربيت بدني به عنوان منبع محتوايي اين درس.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</si>
  <si>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تدوين طرح درس روزانه و سالانه و رعايت</t>
    </r>
    <r>
      <rPr>
        <sz val="10"/>
        <color theme="1"/>
        <rFont val="AmuzehNewNormalPS"/>
      </rPr>
      <t xml:space="preserve"> </t>
    </r>
    <r>
      <rPr>
        <sz val="10"/>
        <color theme="1"/>
        <rFont val="B Zar"/>
        <charset val="178"/>
      </rPr>
      <t>روش‌هاي مناسب</t>
    </r>
    <r>
      <rPr>
        <sz val="10"/>
        <color theme="1"/>
        <rFont val="AmuzehNewNormalPS"/>
      </rPr>
      <t xml:space="preserve"> </t>
    </r>
    <r>
      <rPr>
        <sz val="10"/>
        <color theme="1"/>
        <rFont val="B Zar"/>
        <charset val="178"/>
      </rPr>
      <t>یاددهي-</t>
    </r>
    <r>
      <rPr>
        <sz val="10"/>
        <color theme="1"/>
        <rFont val="AmuzehNewNormalPS"/>
      </rPr>
      <t xml:space="preserve"> </t>
    </r>
    <r>
      <rPr>
        <sz val="10"/>
        <color theme="1"/>
        <rFont val="B Zar"/>
        <charset val="178"/>
      </rPr>
      <t>یادگیری و رعايت تفاوت‌هاي فردي دانش‌آموزان (اعم از دانش‌آموزان عادي و دانش‌آموزان با نياز‌هاي خاص)  و انتخاب مواد آموزشي منطبق با كتاب راهنماي معلم تربيت‌بدني‌‌ بر اساس ظرفيت موجود در مدرسه. (مانند: فضا و تجهيزات، محتوا، شرايط اقليمي، پايه­ تحصيلي، جنسيت و...)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</si>
  <si>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رعايت اصول ايمني، حقوقي، بهداشتي و سلامتي جهت پيشگيري از آسيب­ها و حفظ و نگهداري از اموال ورزشي مدرسه.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</si>
  <si>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کنترل حضور و غياب، ثبت ارزشيابي مستمر و پاياني درس تربيت‌بدني، ارائه بازخورد به خانواده و عندالزوم ارائه تكليف عملي تربيت‌بدني به دانش‌آموزان براي طول هفته.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</si>
  <si>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تلاش در جهت توسعه مهارت‌هاي روانشناختي و مهارت‌هاي اجتماعي دانش‌آموزان و ترويج رفتار‌هاي اخلاقي منطبق با ويژگي‌هاي انسان منطبق با تراز سند تحول از طريق شركت دادن دانش‌آموزان در فعاليت‌هاي تربيت‌بدني.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</si>
  <si>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برقراری تعامل مؤثر و مستمر با اولیاء دانش­آموزان جهت معرفی و تشریح برنامه‌های درس تربیت بدنی و وضعيت جسماني دانش‌آموزان، اعم از  آمادگي جسماني، تناسب وزن وساختار قامتي.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</si>
  <si>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 xml:space="preserve"> به روزرساني و تلاش در جهت توانمندي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B Zar"/>
        <charset val="178"/>
      </rPr>
      <t>علمي و عملي خويش با توجه به نيازهاي دوره تحصيلي بر اساس كتاب راهنماي معلم تربيت‌بدني و مشاركت در فعاليت­هاي آموزشي. (جشنواره­ها، كارگاه ها و ...)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</si>
  <si>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کوشش در جهت ایجاد نگرش مثبت نسبت به درس تربیت‌بدنی و ترغيب دانش‌آموزان مستعد به فعاليت‌هاي فوق برنامه ورزشي درون و برون مدرسه‌اي و مكمل درس تربيت بدني و مشاركت دانش‌آموزان در برنامه‌هاي داوطلبي تربيت‌بدني و ورزش مدرسه.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</si>
  <si>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همكاري لازم با مسئولان مافوق (واحد آموزشي، گروه هاي آموزشي و كارشناسي تربيت بدني) در ارتباط با درس تربيت بدني.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</si>
  <si>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B Zar"/>
        <charset val="178"/>
      </rPr>
      <t>شركت در جلسه هاي مرتبط با شغل مورد تصدي.</t>
    </r>
  </si>
  <si>
    <t>ارائه مشاوره هاي فني و تخصصي به مدير مدرسه و معاون پرورشي و تربيت بدني در راستاي اجراي بهتر فعاليت هاي فوق برنامه تربيت‌بدني و ورزش مدرسه.</t>
  </si>
  <si>
    <t xml:space="preserve">مراقب سلامت </t>
  </si>
  <si>
    <r>
      <rPr>
        <sz val="10"/>
        <color theme="1"/>
        <rFont val="Arial"/>
        <family val="2"/>
      </rPr>
      <t xml:space="preserve"> </t>
    </r>
    <r>
      <rPr>
        <sz val="10"/>
        <color theme="1"/>
        <rFont val="B Zar"/>
        <charset val="178"/>
      </rPr>
      <t xml:space="preserve"> تهيه تقويم اجرايي ساليانه سلامت براساس وضعيت بومي و محلي استان مطابق برنامه ها وفعاليت هاي مصوب كميته برنامه ريزي وزارت متبوع و برگزاري مناسبت ها، ‌طرحها و برنامه هاي بهداشتي مطابق با بخشنامه ها و دستورالعمل هاي ارسالي</t>
    </r>
  </si>
  <si>
    <t>برگزاري برنامه‌هاي آموزش بهداشت جهت دانش آموزان بر اساس سند تحول بنيادين و سند جامعه سلامت و با اولويت (تغذيه سالم، بهداشت و ايمني مدارس، بهداشت دهان و دندان، بهداشت فردي، بيماريهاي واگير و غيرواگير و تشكلهاي بهداشتي سفيران سلامت و ... در قالب برنامه خود مراقبتي</t>
  </si>
  <si>
    <t>اهتمام در شناخت مشکلات بهداشتی دانش آموزان و معرفی آنان به مراکز بهداشتی ودرماني با هماهنگی مدیریت آموزشگاه</t>
  </si>
  <si>
    <r>
      <rPr>
        <sz val="10"/>
        <color theme="1"/>
        <rFont val="Arial"/>
        <family val="2"/>
      </rPr>
      <t xml:space="preserve"> </t>
    </r>
    <r>
      <rPr>
        <sz val="10"/>
        <color theme="1"/>
        <rFont val="B Zar"/>
        <charset val="178"/>
      </rPr>
      <t xml:space="preserve"> آموزش مسائل بهداشتي از طريق سخنراني و استفاده از وسايل كمك آموزشي (از قبيل فيلم ، كليپ،بازي واسلايد و ...)آموزش و ارتقاءآگاهي دانش آموزاندر خصوص سبك زندگي سالم</t>
    </r>
  </si>
  <si>
    <r>
      <rPr>
        <sz val="10"/>
        <color theme="1"/>
        <rFont val="Arial"/>
        <family val="2"/>
      </rPr>
      <t xml:space="preserve"> </t>
    </r>
    <r>
      <rPr>
        <sz val="10"/>
        <color theme="1"/>
        <rFont val="B Zar"/>
        <charset val="178"/>
      </rPr>
      <t xml:space="preserve"> اقدام به تشكيل پرونده سلامت و پيگيري مستمر وضعيت سلامت دانش آموزان و ثبت و درج اطلاعات آن در شناسنامه سلامت دانش آموزان ،‌كنترل واكسيناسيون و مراقبت و حمايت از دانش آموزان نيازمند مراقبت هاي ويژه و كنترل بيماريهاي واگير دار ( پديكلوز) و غيرواگير</t>
    </r>
  </si>
  <si>
    <r>
      <rPr>
        <sz val="10"/>
        <color theme="1"/>
        <rFont val="Arial"/>
        <family val="2"/>
      </rPr>
      <t xml:space="preserve"> </t>
    </r>
    <r>
      <rPr>
        <sz val="10"/>
        <color theme="1"/>
        <rFont val="B Zar"/>
        <charset val="178"/>
      </rPr>
      <t xml:space="preserve"> کنترل و مراقبت مستمر بهداشت فردی دانش آموزان و جدا نمودن دانش آموزان بیمار</t>
    </r>
  </si>
  <si>
    <r>
      <rPr>
        <sz val="10"/>
        <color theme="1"/>
        <rFont val="Arial"/>
        <family val="2"/>
      </rPr>
      <t xml:space="preserve"> </t>
    </r>
    <r>
      <rPr>
        <sz val="10"/>
        <color theme="1"/>
        <rFont val="B Zar"/>
        <charset val="178"/>
      </rPr>
      <t xml:space="preserve"> نظارت بر  بهداشت  پايگاه تغذيه سالم مدارس و عوامل اجرایی آن و نحوه تغذیه دانش آموزان در داخل آموزشگاه</t>
    </r>
  </si>
  <si>
    <r>
      <t xml:space="preserve">  کنترل و نظارت مستمر بر بهداشت محيط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B Zar"/>
        <charset val="178"/>
      </rPr>
      <t xml:space="preserve"> وايمني  مدرسه (سرويسهاي بهداشتي و آبخوريها و ......)</t>
    </r>
  </si>
  <si>
    <r>
      <rPr>
        <sz val="10"/>
        <color theme="1"/>
        <rFont val="Arial"/>
        <family val="2"/>
      </rPr>
      <t xml:space="preserve"> </t>
    </r>
    <r>
      <rPr>
        <sz val="10"/>
        <color theme="1"/>
        <rFont val="B Zar"/>
        <charset val="178"/>
      </rPr>
      <t xml:space="preserve"> اهتمام در جهت تشكيل كميته يا شوراي سلامت آموزشگاه با مشاركت ساير همكاران و ساماندهي تشكلهاي سلامت محور در مدرسه و توسعه مهارتهاي مؤثر در بهداشت و ايمني و زيست محيطي</t>
    </r>
  </si>
  <si>
    <t xml:space="preserve">  تهیه و تنظیم آمارهای بهداشتی واحد آموزشی ،شناسنامه سلامت دانش آموزان و استخراج نتایج آن جهت برنامه ریزی بهینه پیشرفت روند فعالیتهای مربوطه</t>
  </si>
  <si>
    <t>اهتمام درافزايش مشارك دانش آموزان در فعاليت هاي بهداشتي و زيست محيطي</t>
  </si>
  <si>
    <r>
      <t xml:space="preserve">ابتكار وخلاقيت در ارائه آموزش هاي بهداشتي </t>
    </r>
    <r>
      <rPr>
        <sz val="10"/>
        <color theme="1"/>
        <rFont val="Times New Roman"/>
        <family val="1"/>
      </rPr>
      <t>–</t>
    </r>
    <r>
      <rPr>
        <sz val="10"/>
        <color theme="1"/>
        <rFont val="B Zar"/>
        <charset val="178"/>
      </rPr>
      <t>زيست محيطي و سلامت</t>
    </r>
  </si>
  <si>
    <t>مدیران / معاونان واحد آموزشی استثنایی</t>
  </si>
  <si>
    <t>سازماندهی نیروی انسانی با هماهنگی اداره متبوع وابلاغ شرح وظایف وانتظارات همکاران واحد آموزشی در ابتدای سال تحصیلی</t>
  </si>
  <si>
    <t xml:space="preserve">سازماندهی به منظور مشارکت همکاران ، اولیاء وفراگیران در فعالیت های جاری وفوق برنامه ( آموزشی ،پرورشی ، تربیت بدنی وتوانبخشی ) </t>
  </si>
  <si>
    <t xml:space="preserve">تدوین برنامه سالانه وهفتگی کلاسها واحدآموزشی با مشارکت همکاران متناسب با نیاز دانش آموزان با نیاز های ویژه واعلام آن قبل از شروع سال تحصیلی </t>
  </si>
  <si>
    <t>استفاده مناسب ومطلوب از نیروی انسانی ( همکاران ، اولیاء وفراگیران واحد آموزشی )</t>
  </si>
  <si>
    <t xml:space="preserve">اتشکیل منظم شوراها ( واحدآموزشی ، معلمان ،تربیتی وفراگیران ) انجمن اولیاءو مربیان واحدآموزشی </t>
  </si>
  <si>
    <t xml:space="preserve">شناسایی عوامل افت تحصیلی در واحد آموزشی وتلاش برای بهبود کیفیت آموزشی با طراحی کلاسهای جبرانی وترمیمی با همکاری اولیاء   </t>
  </si>
  <si>
    <t>تمهید مقدمات برای برگزاری واعزام همکاران وفراگیران به مسابقات ، جشنواره هاواردوها</t>
  </si>
  <si>
    <t xml:space="preserve">تلاش برای برقراری روابط انسانی مطلوب در محیط آموزشی </t>
  </si>
  <si>
    <t xml:space="preserve">تلاش برای فراهم نمودن بستر مناسب برای گسترش فناوری در حوزه آموزشی وتوانبخشی در واحد آموزشی وتشویق همکاران ودانش آموزان برای بکارگیری آن </t>
  </si>
  <si>
    <t>فراهم آوردن بستر مناسب برای ارائه طرح ها وپیشنهادهاو ارتقاء کیفیت فعالیت های واحد آموزشی</t>
  </si>
  <si>
    <t xml:space="preserve">ابتکار ، نوآوری وخلاقیت در انجام وظایف شغلی و ابداع روش ها وشیوه های مؤثر در انتقال دانش ومهارت شغلی به دیگران </t>
  </si>
  <si>
    <t>ارتقاء سطح بهداشت ، سلامت روحی ، جسمی وایمنی واحد آموزشی ونظارت براجرای آن</t>
  </si>
  <si>
    <t>نظارت وکنترل در فرآیند یاددهی ویادگیری وحسن اجرای ارزشیابی تحصیلی فراگیران</t>
  </si>
  <si>
    <t xml:space="preserve">نظارت بر عملکرد کارکان (آموزشی وتوانبخشی،اداری،خدماتی )واحد آموزشی وارزشیابی آنان  </t>
  </si>
  <si>
    <t xml:space="preserve">نظارت بر ثبت نام فراگیران ، صحت مدارک وسوابق تحصیلی آنان </t>
  </si>
  <si>
    <t>اجرای بخشنامه ها ونظارت بر ارسال پاسخ نامه های اداری در موعد مقرر وصدور گواهی ها ، مدارک تحصیلی فراگیران و تأیید آنها</t>
  </si>
  <si>
    <t xml:space="preserve">نظارت بر حسن اجرای مقررات ، آیین نامه ها ومصوبات شوراها وانجمن اولیاءومربیان واحد آموزشی </t>
  </si>
  <si>
    <t xml:space="preserve"> استفاده مناسب ومطلوب از منابع مالی ، تجهیزات وامکانات واحد آموزشی </t>
  </si>
  <si>
    <t xml:space="preserve"> آماده سازی ، حفظ ونگهداری فضای واحد آموزشی ، اموال ، اسناد وتجهیزات </t>
  </si>
  <si>
    <t xml:space="preserve"> انجام صحیح هزینه ها ، دریافت ها وتنظیم اسناد مالی واحد آموزشی </t>
  </si>
  <si>
    <t xml:space="preserve">برنامه ریزی به منظور جلب مشارکت ظرفیت نهادهای محلی در جهت تقویت مدرسه به عنوان کانون تربیتی محله   </t>
  </si>
  <si>
    <t xml:space="preserve">بهره  گیری از امکانات موجوددر جهت ارتقای منابع و فرصت ها وجذب مشارکت مردمی   </t>
  </si>
  <si>
    <t xml:space="preserve">برنامه ریزی در زمینه حمایت دانش آموزان لازم التوجه ( ایتام ، چند معلولیتی ومحرومین و... ) در طول دوره ارزشیابی </t>
  </si>
  <si>
    <t xml:space="preserve"> حمایت ویژه از برنامه های اقدام پژوهی ودرس پژوهی وآموزش اولیا  </t>
  </si>
  <si>
    <t xml:space="preserve">تعامل سازنده با نماینده معلمان واولیاء دانش آموزان در مدیریت ونظارت مطلوب در امور مدرسه </t>
  </si>
  <si>
    <t xml:space="preserve"> ارايه خدمات فراتر از شرح وظايف مصوب در جهت ارائه خدمات آموزشی،توانبخشی وحمایتی به دانش آموزان با نیازهای ویژه</t>
  </si>
  <si>
    <t>معلمان (آموزشی و توانبخشی ) در مدارس استثنایی</t>
  </si>
  <si>
    <t xml:space="preserve"> رعایت نظم در شروع و خاتمه کلاس </t>
  </si>
  <si>
    <t xml:space="preserve"> استفاده از طرح درس</t>
  </si>
  <si>
    <t xml:space="preserve">رعایت بودجه بندی مطالب مورد تدریس </t>
  </si>
  <si>
    <r>
      <t xml:space="preserve">استفاده از شیوه های تدریس موثر ، خلاق و بکارگیری وسایل کمک آموزشی در فرآیند یاددهی </t>
    </r>
    <r>
      <rPr>
        <sz val="10"/>
        <color theme="1"/>
        <rFont val="Times New Roman"/>
        <family val="1"/>
      </rPr>
      <t>–</t>
    </r>
    <r>
      <rPr>
        <sz val="10"/>
        <color theme="1"/>
        <rFont val="B Zar"/>
        <charset val="178"/>
      </rPr>
      <t xml:space="preserve"> یادگیری </t>
    </r>
  </si>
  <si>
    <r>
      <t xml:space="preserve">انجام فعالیت های پژوهش محور (اقدام پژوهی </t>
    </r>
    <r>
      <rPr>
        <sz val="10"/>
        <color theme="1"/>
        <rFont val="Times New Roman"/>
        <family val="1"/>
      </rPr>
      <t>–</t>
    </r>
    <r>
      <rPr>
        <sz val="10"/>
        <color theme="1"/>
        <rFont val="B Zar"/>
        <charset val="178"/>
      </rPr>
      <t xml:space="preserve"> درس پژوهی) </t>
    </r>
  </si>
  <si>
    <t xml:space="preserve">طراحی و اجرای برنامه های آموزشی و توانبخشی به صورت فردی و گروهی متناسب با نیاز نوآموزان و دانش آموزان با نیازهای ویژه </t>
  </si>
  <si>
    <t xml:space="preserve">همکاری با مدیر مدرسه در تنظیم برنامه های درسی و کلاسی متناسب با دانش آموزان با نیازهای ویژه </t>
  </si>
  <si>
    <t>ارزشیابی مستمر با استفاده از شیوه های نوین ارزشیابی در حوزه های آموزشی و توانبخشی</t>
  </si>
  <si>
    <t>طراحی سوالات امتحانی با رعایت اصول سنجش متناسب با شرایط ، محدودیت ها و ویژگی های دانش آموزان با نیازهای ویژه</t>
  </si>
  <si>
    <t xml:space="preserve">رعایت مقررات در تصحیح اوراق امتحانی و فعالیت های توانبخشی و ثبت نمرات و تحویل به موقع آنها به دفتر واحد آموزشی و رسیدگی به اعتراضات فراگیران در موعد مقرر </t>
  </si>
  <si>
    <t xml:space="preserve">همکاری با مسئولین و سایر همکاران واحد آموزشی در برگزاری امتحانات آموزشی و توانبخشی در حیطه وظایف شغلی </t>
  </si>
  <si>
    <t xml:space="preserve">شرکت یا همکاری در برگزاری جشنواره ها، مسابقات ، فعالیت های علمی، تربیتی و توانبخشی و ...) </t>
  </si>
  <si>
    <t xml:space="preserve">عضویت و مشارکت فعال در گروه آموزشی و توانبخشی مدرسه </t>
  </si>
  <si>
    <t xml:space="preserve">شرکت فعال در شورای معلمان و سایر شوراهای مدرسه </t>
  </si>
  <si>
    <t xml:space="preserve">شناسایی و توجه به نیازهای فردی دانش آموزان و تلاش در جهت رفع مشکلات درسی آنان </t>
  </si>
  <si>
    <t xml:space="preserve">تعامل سازنده با خانواده دانش آموزان با نیازهای ویژه در راستای ارتقاء کیفیت آموزشی و توابخشی دانش آموزان </t>
  </si>
  <si>
    <t xml:space="preserve">استفاده از وسایل و فناوری های آموزشی و توانبخشی (نرم افزار و وسایل کمک آموزشی و توانبخشی و ...) متناسب با نیازهای دانش آموزان </t>
  </si>
  <si>
    <t xml:space="preserve"> معلمان</t>
  </si>
  <si>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شناسایی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توجه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نیازها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تفاوت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های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فردی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دانش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آموزان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دوره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تحصیلی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مربوط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حل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مشکلات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آموزشی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تربیتی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 xml:space="preserve">آنان </t>
    </r>
  </si>
  <si>
    <r>
      <t>رعایت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نظم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شروع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خاتمه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کلاس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تسلط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اداره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کلاس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با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مشارکت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دانش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آموزان</t>
    </r>
  </si>
  <si>
    <r>
      <t>بکارگیری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شیوه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های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مناسب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موثر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ایجاد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تقویت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رفتار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مثبت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شوق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دلبستگی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دین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دانش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دانش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آموزان</t>
    </r>
  </si>
  <si>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استفاده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از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طرح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درس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رعایت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بودجه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بندی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... 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فرآیند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تدریس 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استفاده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بهینه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از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زمان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تعیین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شده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آموزش و تعیین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تکالیف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یا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ارایه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موضوعات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تحقیقاتی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حد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توان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دانش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آموزان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کنترل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نظارت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انجام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آنها</t>
    </r>
  </si>
  <si>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 xml:space="preserve"> نظارت و كنترل بهداشت و سلامت دانش آموزان، شناسايي دانش آموزاني كه داراي علائم مرتبط با آسيب هاي اجتماعي و بروز رفتارهاي پرخطر مي باشند</t>
    </r>
  </si>
  <si>
    <t xml:space="preserve">  آموزش مهارت هاي خود مراقبتي و بهداشتي در جهت آگاه سازي و پيشگيري از آسيب هاي اجتماعي به دانش آموزان</t>
  </si>
  <si>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 xml:space="preserve"> ارزشیابی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مستمر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از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فرآیند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یاددهی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یادگیری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بکارگیری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نتایج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ارزشیابی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ارتقاء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کیفیت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آموزشی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تربیتی</t>
    </r>
  </si>
  <si>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استفاده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مناسب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از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دفاترکلاسی ثبت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نمرات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گزارش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مستمر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از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وضعیت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تحصیلی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انضباطی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تربیتی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فراگیران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اطلاع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مسئولین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واحد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آموزشی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والدین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 همکاری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تلاش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رفع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مشکلات</t>
    </r>
  </si>
  <si>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رعایت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اصول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سنجش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انجام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ارزشیابی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ها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طراحی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سوالات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امتحانی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با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توجه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اهداف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دوره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پایه و رعایت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مقررات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تصحیح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اوراق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امتحانی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ثبت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نمرات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تحویل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موقع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آنها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دفتر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واحد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آموزشی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رسیدگی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اعتراض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فراگیران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موعد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مقرر</t>
    </r>
  </si>
  <si>
    <r>
      <t xml:space="preserve"> همکاری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با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مسئولين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مدرسه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تنظیم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برنامه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های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درسی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کلاسی و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برگزاری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امتحانات 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حیطه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وظایف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شغلی و شرکت/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همکاری در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 xml:space="preserve">برگزاری  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جشنواره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ها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مسابقات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فعالیت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های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علمی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،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تربیتی</t>
    </r>
    <r>
      <rPr>
        <sz val="8"/>
        <color theme="1"/>
        <rFont val="Arial"/>
        <family val="2"/>
      </rPr>
      <t xml:space="preserve"> , </t>
    </r>
    <r>
      <rPr>
        <sz val="8"/>
        <color theme="1"/>
        <rFont val="B Nazanin"/>
        <charset val="178"/>
      </rPr>
      <t>مکمل</t>
    </r>
    <r>
      <rPr>
        <sz val="8"/>
        <color theme="1"/>
        <rFont val="Arial"/>
        <family val="2"/>
      </rPr>
      <t xml:space="preserve"> , </t>
    </r>
    <r>
      <rPr>
        <sz val="8"/>
        <color theme="1"/>
        <rFont val="B Nazanin"/>
        <charset val="178"/>
      </rPr>
      <t>فوق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برنامه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B Nazanin"/>
        <charset val="178"/>
      </rPr>
      <t>و</t>
    </r>
    <r>
      <rPr>
        <sz val="8"/>
        <color theme="1"/>
        <rFont val="Arial"/>
        <family val="2"/>
      </rPr>
      <t xml:space="preserve"> ...</t>
    </r>
  </si>
  <si>
    <t>فرم ع-137(11-93)سازمان مديريت و برنامه ريزي كشور</t>
  </si>
  <si>
    <t xml:space="preserve"> نام و نام خانوادگي كارمند:</t>
  </si>
  <si>
    <t>_</t>
  </si>
  <si>
    <t>شماره ملي:</t>
  </si>
  <si>
    <t>شماره پرسنلي:</t>
  </si>
  <si>
    <t>محل جغرافيايي خدمت:</t>
  </si>
  <si>
    <t>واحد سازماني:</t>
  </si>
  <si>
    <t>شغل مورد تصدي:</t>
  </si>
  <si>
    <t>مدرك تحصيلي:</t>
  </si>
  <si>
    <t>رشته تحصيلي:</t>
  </si>
  <si>
    <t>سابقه خدمت قابل قبول:</t>
  </si>
  <si>
    <t>سال</t>
  </si>
  <si>
    <t>تاريخ شروع و پايان دوره ارزيابي :</t>
  </si>
  <si>
    <t>از</t>
  </si>
  <si>
    <t>/</t>
  </si>
  <si>
    <t>01</t>
  </si>
  <si>
    <t>07</t>
  </si>
  <si>
    <t>95</t>
  </si>
  <si>
    <t>13</t>
  </si>
  <si>
    <t>تا</t>
  </si>
  <si>
    <t>31</t>
  </si>
  <si>
    <t>06</t>
  </si>
  <si>
    <t>96</t>
  </si>
  <si>
    <t>11-شاخص هاي ارزيابي</t>
  </si>
  <si>
    <t>حداكثر  امتیاز</t>
  </si>
  <si>
    <t>امتياز    كسب شده</t>
  </si>
  <si>
    <t>الف- پايبندي به ارزش‌هاي سازماني ، اخلاقي و ديني</t>
  </si>
  <si>
    <t xml:space="preserve">عالي ( 15-12 )  </t>
  </si>
  <si>
    <t>خيلي خوب ( 11-8 )</t>
  </si>
  <si>
    <t>خوب ( تا 7 )</t>
  </si>
  <si>
    <t>ب-رضايت ارباب رجوع</t>
  </si>
  <si>
    <t xml:space="preserve">رضايت بالاي 90درصد  </t>
  </si>
  <si>
    <t>رضايت بالاي 70درصد</t>
  </si>
  <si>
    <t xml:space="preserve">رضايت كمتر از 70درصد </t>
  </si>
  <si>
    <t>(  0 - 2 )</t>
  </si>
  <si>
    <r>
      <t xml:space="preserve"> ( 3 </t>
    </r>
    <r>
      <rPr>
        <b/>
        <sz val="9"/>
        <color theme="1"/>
        <rFont val="Times New Roman"/>
        <family val="1"/>
      </rPr>
      <t>–</t>
    </r>
    <r>
      <rPr>
        <b/>
        <sz val="9"/>
        <color theme="1"/>
        <rFont val="B Nazanin"/>
        <charset val="178"/>
      </rPr>
      <t xml:space="preserve"> 6 ) </t>
    </r>
  </si>
  <si>
    <t xml:space="preserve">( 7 - 10 ) </t>
  </si>
  <si>
    <t>ج-رفتار شغلي فرد از نظر همكاران</t>
  </si>
  <si>
    <t xml:space="preserve">عالي ( 5-4 )  </t>
  </si>
  <si>
    <t>خيلي خوب ( 3-2 )</t>
  </si>
  <si>
    <t>خوب ( تا 1 )</t>
  </si>
  <si>
    <t>د-رعايت نظم و وقت گذاري</t>
  </si>
  <si>
    <t>د-1، حضور منظم در محل خدمت :</t>
  </si>
  <si>
    <r>
      <t xml:space="preserve">عالي (10 </t>
    </r>
    <r>
      <rPr>
        <b/>
        <sz val="9"/>
        <color theme="1"/>
        <rFont val="Times New Roman"/>
        <family val="1"/>
      </rPr>
      <t>–</t>
    </r>
    <r>
      <rPr>
        <b/>
        <sz val="9"/>
        <color theme="1"/>
        <rFont val="B Nazanin"/>
        <charset val="178"/>
      </rPr>
      <t xml:space="preserve"> 8 )</t>
    </r>
  </si>
  <si>
    <r>
      <t xml:space="preserve">خيلي خوب ( 7 </t>
    </r>
    <r>
      <rPr>
        <b/>
        <sz val="9"/>
        <color theme="1"/>
        <rFont val="Times New Roman"/>
        <family val="1"/>
      </rPr>
      <t>–</t>
    </r>
    <r>
      <rPr>
        <b/>
        <sz val="9"/>
        <color theme="1"/>
        <rFont val="B Nazanin"/>
        <charset val="178"/>
      </rPr>
      <t xml:space="preserve"> 5 ) </t>
    </r>
  </si>
  <si>
    <t>خوب ( تا 4 )</t>
  </si>
  <si>
    <t xml:space="preserve">د-2، وقت‌گذاري مؤثر در انجام وظايف محوله، علاوه بر ساعت موظف ( خارج از ساعت اداري ) </t>
  </si>
  <si>
    <t xml:space="preserve">عالي ( 10-7 )  </t>
  </si>
  <si>
    <t>خيلي خوب ( 6-3 )</t>
  </si>
  <si>
    <t>خوب ( 2-0 )</t>
  </si>
  <si>
    <t>هـ-تشويق در طول دوره ارزيابي</t>
  </si>
  <si>
    <t>(حداكثر3 مورد توسط هريك از سطوح مديريتي)</t>
  </si>
  <si>
    <t>از جانب</t>
  </si>
  <si>
    <t>رييس بلافصل( مدير مدرسه 2 امتياز )</t>
  </si>
  <si>
    <t>رييس اداره شهرستان/منطقه/ناحيه (3 امتياز)</t>
  </si>
  <si>
    <t>شماره و تاريخ تقديرنامه</t>
  </si>
  <si>
    <r>
      <t>و- وظايف اختصاصي :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شاخص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های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سنجش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و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فعالیت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های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مهم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پیشنهادی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که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بر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مبنای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حدود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انتظار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توافقی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بین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ارزشیابی</t>
    </r>
  </si>
  <si>
    <r>
      <t>شونده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و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ارزشیابی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کننده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با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ارایه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مدارک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و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مستندات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ارزشیابی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خواهد</t>
    </r>
    <r>
      <rPr>
        <b/>
        <sz val="9"/>
        <color theme="1"/>
        <rFont val="BNazaninBold"/>
      </rPr>
      <t xml:space="preserve"> </t>
    </r>
    <r>
      <rPr>
        <b/>
        <sz val="9"/>
        <color theme="1"/>
        <rFont val="B Nazanin"/>
        <charset val="178"/>
      </rPr>
      <t>شد. ( حداكثر 40 امتياز )</t>
    </r>
  </si>
  <si>
    <t>امتياز   شاخص</t>
  </si>
  <si>
    <t>امتياز   خودارزيابي</t>
  </si>
  <si>
    <t>امتياز    مكتسبه</t>
  </si>
  <si>
    <t>0_4</t>
  </si>
  <si>
    <t xml:space="preserve"> ارايه گزارش به موقع در خصوص وضعيت جاري ، حوادث و پيش آمدها به مقامات مسئول</t>
  </si>
  <si>
    <t>(صفحه 1 از 2)</t>
  </si>
  <si>
    <t xml:space="preserve">جمع </t>
  </si>
  <si>
    <t>40</t>
  </si>
  <si>
    <t>جمع</t>
  </si>
  <si>
    <t>ذكر مصاديق با تاييد مدير بلافصل</t>
  </si>
  <si>
    <t>تعداد موارد:</t>
  </si>
  <si>
    <t>امتياز هر مورد، به ترتيب :</t>
  </si>
  <si>
    <t>،</t>
  </si>
  <si>
    <t>ز- افزايش دانش و مهارت‌هاي شغلي به واسطه گذراندن دوره‌هاي آموزشي و مهارتي منوط به بكارگيري در انجام وظايف</t>
  </si>
  <si>
    <t xml:space="preserve">ذكر مصاديق و سطح پيشنهاد با شماره و سطح تاييديه  </t>
  </si>
  <si>
    <t xml:space="preserve">ذكر مصاديق </t>
  </si>
  <si>
    <t>امتيازكسب شده</t>
  </si>
  <si>
    <t>جمع امتياز كسب شده از 120 امتياز</t>
  </si>
  <si>
    <t xml:space="preserve"> شاخص هاي ارزيابي به خصوص وظايف اختصاصي مندرج در اين نمون برگ در تاريخ</t>
  </si>
  <si>
    <t>به رويت اينجانب</t>
  </si>
  <si>
    <t>رسيد و مورد</t>
  </si>
  <si>
    <t>نام دستگاه :</t>
  </si>
  <si>
    <t>وزارت آموزش و پرورش</t>
  </si>
  <si>
    <t xml:space="preserve">توافق با ارزيابي كننده مي باشد.  </t>
  </si>
  <si>
    <t>امضاء ارزيابي شونده :</t>
  </si>
  <si>
    <t>ارزيابي شونده: امتياز كل ( با حروف )</t>
  </si>
  <si>
    <t xml:space="preserve">رويت شد. </t>
  </si>
  <si>
    <t>تاريخ رويت فرم</t>
  </si>
  <si>
    <t xml:space="preserve"> امضاء</t>
  </si>
  <si>
    <t>به امتياز  ارزيابي اخذ شده اعتراض دارم.</t>
  </si>
  <si>
    <t>بلي</t>
  </si>
  <si>
    <t>خير</t>
  </si>
  <si>
    <t xml:space="preserve"> نام و نام خانوادگي ارزيابي كننده: </t>
  </si>
  <si>
    <t>عنوان پست سازماني :</t>
  </si>
  <si>
    <t xml:space="preserve">نام و نام خانوادگي تاييدكننده: </t>
  </si>
  <si>
    <t xml:space="preserve"> امتياز نهايي پس از تجديد نظر،توسط كميته رسيدگي به شكايات ارزيابي با عدد</t>
  </si>
  <si>
    <t>با حروف</t>
  </si>
  <si>
    <t xml:space="preserve">صحيح مي باشد .  </t>
  </si>
  <si>
    <t>نام ، نام خانوادگي و امضاء اعضاي كميته:</t>
  </si>
  <si>
    <t>دستور مقام مجاز در مورد كارمندان غير رسمي:</t>
  </si>
  <si>
    <t xml:space="preserve"> با توجه به نياز واحد مربوطه</t>
  </si>
  <si>
    <t>و تاييد گزينش</t>
  </si>
  <si>
    <t>و عدم محكوميت بر اساس ماده 91 قانون م.خ.ك</t>
  </si>
  <si>
    <t>و كسب امتياز</t>
  </si>
  <si>
    <t xml:space="preserve"> و وجود اعتبار</t>
  </si>
  <si>
    <t xml:space="preserve"> قرارداد تمديد شود.</t>
  </si>
  <si>
    <t xml:space="preserve">با توجه به عدم نياز واحد مربوطه </t>
  </si>
  <si>
    <t>يا عدم تاييد گزينش</t>
  </si>
  <si>
    <t>يا محكوميت بر اساس ماده 91 قانون م.خ.ك</t>
  </si>
  <si>
    <t>يا كسب امتياز</t>
  </si>
  <si>
    <t>يا عدم وجود اعتبار</t>
  </si>
  <si>
    <t xml:space="preserve"> قرارداد تمديد نشود.</t>
  </si>
  <si>
    <t>(حداقل امتياز براي تمديد قرارداد 80 امتياز است)</t>
  </si>
  <si>
    <t xml:space="preserve"> نام و نام خانوادگي    : </t>
  </si>
  <si>
    <t xml:space="preserve"> تاريخ : </t>
  </si>
  <si>
    <t>ز-3، شركت موثر در جلسات ، همايش‌ها، كارگاه ها و گردهمايي‌هاي تخصصي مرتبط با شغل هر مورد 2 امتياز</t>
  </si>
  <si>
    <t>مي تواند اعتراض خود را به مرجع بالاتر ارايه نمايد.</t>
  </si>
  <si>
    <t>در صورت تغيير امتياز ارزيابي ، مي بايست موضوع به صورت مكتوب از طريق ارزيابي كننده به ارزيابي شونده ابلاغ گردد.</t>
  </si>
  <si>
    <t>(صفحه 2 از 2)</t>
  </si>
  <si>
    <t>کد</t>
  </si>
  <si>
    <t xml:space="preserve"> ارباب رجوعي كه با ذكر نام از وي اعلام رضايت نموده‌اند.</t>
  </si>
  <si>
    <t>ذكر مصاديق با شماره ، تاريخ و ساعت (ملاک تاریخ پایان دوره )</t>
  </si>
  <si>
    <t>فرم ارزيابي عملكرد كادر آموزشي ، تربيتي و ...</t>
  </si>
  <si>
    <t xml:space="preserve">معاونان واحد آموزشی </t>
  </si>
  <si>
    <t xml:space="preserve"> همكاري در سازما ندهي نيروي انساني و تقسيم كار بين كاركنان (آموزشي ، اداري و خدماتي) در ابتداي سال تحصيلي</t>
  </si>
  <si>
    <t xml:space="preserve"> همكاري در تدوين برنامه سالانه واحد آموزشي و هفتگي كلاس ها ، قبل از شروع سال تحصيلي</t>
  </si>
  <si>
    <r>
      <t xml:space="preserve"> </t>
    </r>
    <r>
      <rPr>
        <sz val="10"/>
        <color theme="1"/>
        <rFont val="B Zar"/>
        <charset val="178"/>
      </rPr>
      <t>همكاري در سازماندهي به منظور مشاركت همكاران ، اولياء و فراگيران در فعاليت هاي جاري و فوق برنامه ( آموزشي ، پرورشي و تربيت بدني)واحد آموزشي</t>
    </r>
  </si>
  <si>
    <t xml:space="preserve"> همكاري و تمهيد مقدمات در تشكيل و برگزاري شوراها ، انجمن اوليا و مربيان ، مسابقات ،نمايشگاه ها و ساير فعاليت هاي واحد آموزشي</t>
  </si>
  <si>
    <r>
      <t xml:space="preserve"> </t>
    </r>
    <r>
      <rPr>
        <sz val="9"/>
        <color theme="1"/>
        <rFont val="B Zar"/>
        <charset val="178"/>
      </rPr>
      <t>نظارت بر عملكرد و تكميل فرم بررسي مستمر رفتار و عملكرد كاركنان (آموزشي ، اداري و خدماتي) واحد آموزشي و ارزيابي آنان ( بر اساس فرم شماره 2 پيوست دستورالعمل</t>
    </r>
    <r>
      <rPr>
        <sz val="10"/>
        <color theme="1"/>
        <rFont val="B Zar"/>
        <charset val="178"/>
      </rPr>
      <t>)</t>
    </r>
  </si>
  <si>
    <t xml:space="preserve"> شناسايي و توجه به نيازها و تفاوت هاي فردي فراگيران براي حل مشكلات آموزشي و تربيتي آنان</t>
  </si>
  <si>
    <t xml:space="preserve"> تلاش براي فراهم نمودن بستر مناسب براي گسترش فن آوري در واحد آموزشي و تشويق همكاران و دانش آموزان براي بكارگيري آن</t>
  </si>
  <si>
    <r>
      <t xml:space="preserve"> نظارت بر فرآيند ياددهي و يادگيري و همكاري با طرح آموزش اولياي بي سواد و طرح آموزش كودكان و نوجونان 19 </t>
    </r>
    <r>
      <rPr>
        <sz val="11"/>
        <color theme="1"/>
        <rFont val="Times New Roman"/>
        <family val="1"/>
      </rPr>
      <t>–</t>
    </r>
    <r>
      <rPr>
        <sz val="11"/>
        <color theme="1"/>
        <rFont val="B Zar"/>
        <charset val="178"/>
      </rPr>
      <t xml:space="preserve"> 10 سال</t>
    </r>
  </si>
  <si>
    <t xml:space="preserve"> ارايه برنامه پيشنهادي برگزاري امتحانات ، نظارت و دقت در برگزاري مطلوب آن و اعلام نتايج امتحانات با هماهنگي مدير در زمان مقرر</t>
  </si>
  <si>
    <r>
      <t xml:space="preserve"> </t>
    </r>
    <r>
      <rPr>
        <sz val="10"/>
        <color theme="1"/>
        <rFont val="B Zar"/>
        <charset val="178"/>
      </rPr>
      <t>تجزيه و تحليل نتايج پرسش هاي مستمر و امتحانات دررابطه با پيشرفت يا افت تحصيلي فراگيران،شناسايي عوامل افت تحصيلي و تلاش براي بهبود كيفيت آموزشي</t>
    </r>
  </si>
  <si>
    <t xml:space="preserve"> ابتكار ، نوآوري و خلاقيت در انجام وظايف شغلي و يا ابداع روش ها و شيوه هاي موثر در انتقال دانش و مهارت  شغلي به ديگران</t>
  </si>
  <si>
    <t xml:space="preserve">تلاش در جهت ارتقاء سطح بهداشت ، سلامت روحي و جسمي فراگيران و ايمني محيط واحد آموزشي و نظارت بر بهداشت مدرسه و سلامت دانش آموزان </t>
  </si>
  <si>
    <t>تلاش براي برقراري  نظم و اعمال مقررات در محيط واحد آموزشي</t>
  </si>
  <si>
    <t>رسيدگي به حضور و غياب كاركنان ( آموزشي ، اداري و خدماتي) و فراگيران و مسدود نمودن دفاتر مربوط در پايان هر هفته ، پيگيري دلايل غيبت و يا تاخير فراگيران و مطلع نمودن والدين آنان</t>
  </si>
  <si>
    <t>فراهم نمودن زمينه اطلاع همكاران از بخشنامه ها و دستورالعمل ها و همكاري در جهت تهيه پاسخ نامه هاي اداري</t>
  </si>
  <si>
    <t>همكاري و تمهيد مقدمات براي برگزاري و اعزام همكاران و فراگيران به مسابقات و جشنواره ها</t>
  </si>
  <si>
    <t>همكاري در ثبت نام و كنترل صحت مدارك و سوابق تحصيلي فراگيران</t>
  </si>
  <si>
    <t>نظارت بر حسن اجراي مقررات ، صدور گواهي ها ، مدارك تحصيلي فراگيران ، تنظيم دفاتر واحد آموزشي و تاييد آنها در صورت عدم حضور مدير</t>
  </si>
  <si>
    <t>استفاده مناسب و مطلوب از منابع مالي ، تجهيزات و امكانات واحد آموزشي</t>
  </si>
  <si>
    <t>تلاش براي برقراري روابط انساني در محيط واحد آموزشي ( عدم استفاده از تنبيه بدني فراگيران )</t>
  </si>
  <si>
    <t xml:space="preserve"> سازما ندهي نيروي انساني با هماهنگي اداره متبوع و ابلاغ شرح وظايف و انتظارات از همكاران واحد آموزشي در ابتداي سال تحصيلي</t>
  </si>
  <si>
    <t xml:space="preserve"> جلب مشاركت همكاران ، اولياء و فراگيران در فعاليت هاي جاري و فوق برنامه (آموزشي ، پرورشي و تربيت بدني)</t>
  </si>
  <si>
    <t xml:space="preserve"> تدوين برنامه سالانه واحد آموزشي و هفتگي كلاس ها با مشاركت همكاران و اعلام آن قبل از شروع سال تحصيلي(همچنين تهيه برنامه سالانه انجمن اوليا و مربيان با مشاركت اوليا)</t>
  </si>
  <si>
    <t xml:space="preserve"> استفاده مناسب و مطلوب از نيروي انساني (همكاران ، اولياء و فراگيران) واحد آموزشي</t>
  </si>
  <si>
    <t xml:space="preserve"> تشكيل منظم شوراهاي واحد آموزشي ، معلمان ، تربيتي  و فراگيران، انجمن اوليا و مربيان واحد آموزشي</t>
  </si>
  <si>
    <t xml:space="preserve"> شناسايي عوامل افت تحصيلي در واحد آموزشي و تلاش براي بهبود كيفيت آموزشي </t>
  </si>
  <si>
    <t xml:space="preserve"> تمهيد مقدمات براي برگزاري و اعزام همكاران و فراگيران به مسابقات( علمي ، پرورشي ، ورزشي و... ) ، جشنواره ها و اردوها</t>
  </si>
  <si>
    <t xml:space="preserve"> تلاش براي برقراري روابط انساني مطلوب در محيط واحد آموزشي</t>
  </si>
  <si>
    <t xml:space="preserve"> تلاش براي فراهم نمودن بستر مناسب براي گسترش فن آوري در واحد آموزشي و تشويق همكاران و دانش آموزان براي بكارگيري آن  </t>
  </si>
  <si>
    <t xml:space="preserve"> فراهم آوردن بستر مناسب براي ارايه طرح ها و پيشنهادها و كيفيت بخشي فعاليت هاي واحد آموزشي</t>
  </si>
  <si>
    <t xml:space="preserve"> آماده سازي فضا و تجهيزات آموزشي، ورزشي و پرورشي قبل از شروع سال تحصيلي و تلاش در جهت ارتقاء سطح بهداشت، سلامت روحي ، جسمي و ايمني محيط واحد آموزشي و نظارت بر اجراي آن</t>
  </si>
  <si>
    <r>
      <t xml:space="preserve"> نظارت وكنترل در فرآيند ياددهي و يادگيري و حسن اجراي ارزشيابي تحصيلي فراگيران و همكاري با طرح آموزش اولياي بي سواد و طرح آموزش كودكان و نوجونان 19 </t>
    </r>
    <r>
      <rPr>
        <sz val="9"/>
        <color theme="1"/>
        <rFont val="Times New Roman"/>
        <family val="1"/>
      </rPr>
      <t>–</t>
    </r>
    <r>
      <rPr>
        <sz val="9"/>
        <color theme="1"/>
        <rFont val="B Zar"/>
        <charset val="178"/>
      </rPr>
      <t xml:space="preserve"> 10 سال</t>
    </r>
  </si>
  <si>
    <t xml:space="preserve"> نظارت بر عملكرد كاركنان (آموزشي ، اداري و خدماتي) واحد آموزشي و ارزيابي آنان ( بر اساس فرم شماره 2 پيوست دستورالعمل)</t>
  </si>
  <si>
    <r>
      <t xml:space="preserve"> نظارت بر ثبت نام فراگيران ، صحت مدارك و سوابق تحصيلي و فرم صحت سلامت آنان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B Zar"/>
        <charset val="178"/>
      </rPr>
      <t>و همچنين صحت سلامت كاركنان</t>
    </r>
  </si>
  <si>
    <t xml:space="preserve"> اجراي بخشنامه ها و نظارت بر ارسال پاسخ نامه هاي اداري در موعد مقرر و صدور گواهي ها ، مدارك تحصيلي فراگيران و تاييد آنها </t>
  </si>
  <si>
    <t xml:space="preserve"> نظارت بر حسن اجراي مقررات ، آيين نامه ها و مصوبا ت شورا ها و انجمن اوليا و مربيان در واحد آموزشي</t>
  </si>
  <si>
    <t xml:space="preserve"> استفاده مناسب و مطلوب از منابع مالي ، تجهيزات و امكانات واحد آموزشي ( كلاس ، فضاي ورزشي ، پرورشي ) و همچنين تلاش براي جذب كمك هاي مردمي</t>
  </si>
  <si>
    <t xml:space="preserve"> آماده سازي ، حفظ ، نگهداري  و ايمن سازي  فضاهاي واحد آموزشي( كلاس ، فضاي ورزشي ، پرورشي ) و حفظ اموال ، اسناد و تجهيزات واحد آموزشي</t>
  </si>
  <si>
    <t xml:space="preserve"> انجام صحيح هزينه ها ، دريافت ها و تنظيم اسناد مالي واحد آموزشي</t>
  </si>
  <si>
    <t>مدیرواحد آموزشی</t>
  </si>
  <si>
    <t>کارکنان اداری</t>
  </si>
  <si>
    <t xml:space="preserve"> ارايه پيشنهاد و پيگيري در خصوص تهيه لوازم مورد نياز در راستاي وظايف شغلي</t>
  </si>
  <si>
    <t xml:space="preserve"> رعايت اصول و روابط انساني در واحد سازماني</t>
  </si>
  <si>
    <t xml:space="preserve"> رعايت اصول كار ، قوانين و مقررات در حيطه وظايف شغلي </t>
  </si>
  <si>
    <t xml:space="preserve">  رعايت نكات ايمني در محل كار ، مطابق دستورالعمل مربوط</t>
  </si>
  <si>
    <t xml:space="preserve">  حفظ و نگهداري اموال ، اسناد ، وسايل و تجهيزات با رعايت مقررات مربوط </t>
  </si>
  <si>
    <t xml:space="preserve">  جلوگيري از اتلاف مواد مصرفي و تخريب تجهيزات</t>
  </si>
  <si>
    <t xml:space="preserve"> همكاري با مسئولين در جهت تسهيل در امور جاري واحد سازماني </t>
  </si>
  <si>
    <t xml:space="preserve">  تلاش براي بهبود كيفيت خدمات </t>
  </si>
  <si>
    <r>
      <rPr>
        <b/>
        <sz val="14"/>
        <color theme="1"/>
        <rFont val="B Zar"/>
        <charset val="178"/>
      </rPr>
      <t xml:space="preserve"> </t>
    </r>
    <r>
      <rPr>
        <sz val="14"/>
        <color theme="1"/>
        <rFont val="B Zar"/>
        <charset val="178"/>
      </rPr>
      <t>رعايت اصول بهداشتي ( فردي و اجتماعي ) و نظافت وسايل و محيط كار</t>
    </r>
  </si>
  <si>
    <t xml:space="preserve"> توجه به اولويت امور محوله و استفاده بهينه از زمان تعيين شده </t>
  </si>
  <si>
    <t xml:space="preserve"> رعايت نظم در انجام امور</t>
  </si>
  <si>
    <t xml:space="preserve"> بكارگيري شيوه هاي مناسب و موثر براي انجام امور محوله  </t>
  </si>
  <si>
    <t xml:space="preserve"> استفاده از فن آوري هاي جديد</t>
  </si>
  <si>
    <t xml:space="preserve"> بكارگيري شيوه هاي موثر ( نوين/ سازنده/ برترو ... ) درانتقال دانش و مهارت شغلي خود به ديگران</t>
  </si>
  <si>
    <t xml:space="preserve"> همكاري با مسئول مافوق در تنظيم برنامه هاي سالانه و ... </t>
  </si>
  <si>
    <t xml:space="preserve"> شوق و علاقه مندي به انجام وظايف</t>
  </si>
  <si>
    <t xml:space="preserve"> ارايه به موقع گزارش فعاليت ها</t>
  </si>
  <si>
    <t xml:space="preserve"> مشاوره سازنده جهت افزايش بهره وري</t>
  </si>
  <si>
    <t xml:space="preserve"> شركت در جلسات و سمينارها و كارگاه هاي آموزشي مرتبط با وظايف شغلي</t>
  </si>
  <si>
    <t xml:space="preserve">کارشناسان </t>
  </si>
  <si>
    <t xml:space="preserve"> توجه به اولويت امور محوله و استفاده بهينه از زمان تعيين شده و تقسيم کار مناسب بين کارکنان تحت سرپرستی</t>
  </si>
  <si>
    <t xml:space="preserve"> بكارگيري شيوه هاي مناسب و موثر براي انجام امور محوله   </t>
  </si>
  <si>
    <t xml:space="preserve"> ارزيابی عملکرد مستمر کارکنان تحت سرپرستي و ارايه بازخوردهای لازم </t>
  </si>
  <si>
    <t xml:space="preserve"> معرفي كاركنان ساعي به مسئول مافوق براي تشويق ، پذيرش و تشويق ايده های جديد کارکنان</t>
  </si>
  <si>
    <t xml:space="preserve">سرپرستان ادارات </t>
  </si>
  <si>
    <t xml:space="preserve">لیست امتیازات ارزیابی اداره /مدرسه </t>
  </si>
  <si>
    <t>شماره پرسنلی</t>
  </si>
  <si>
    <t xml:space="preserve">نام و نام خانوادگی </t>
  </si>
  <si>
    <t>پست سازمانی</t>
  </si>
  <si>
    <t xml:space="preserve">نوع استخدام </t>
  </si>
  <si>
    <t xml:space="preserve">دوره ارزیابی </t>
  </si>
  <si>
    <t xml:space="preserve">از تاریخ </t>
  </si>
  <si>
    <t xml:space="preserve">تا تاریخ </t>
  </si>
  <si>
    <t>جمع امتیاز</t>
  </si>
  <si>
    <t xml:space="preserve">تمدید قراردادفرد بلامانع است </t>
  </si>
  <si>
    <t xml:space="preserve">سالتحصیلی </t>
  </si>
  <si>
    <t>95-96</t>
  </si>
  <si>
    <t xml:space="preserve">بلی </t>
  </si>
  <si>
    <t>خیر</t>
  </si>
  <si>
    <t>رسمی</t>
  </si>
  <si>
    <t>آزمایشی</t>
  </si>
  <si>
    <t>پیمانی</t>
  </si>
  <si>
    <t xml:space="preserve">قراردادی کارمعین </t>
  </si>
  <si>
    <t>منطقه /ناحیه</t>
  </si>
  <si>
    <t>قراردادی تطبیق یافته</t>
  </si>
  <si>
    <t xml:space="preserve">کد ملی </t>
  </si>
  <si>
    <t xml:space="preserve">مدرک تحصیلی </t>
  </si>
  <si>
    <t>رشته تحصیلی</t>
  </si>
  <si>
    <t>سابقه خدمت به سال</t>
  </si>
  <si>
    <t>این قسمت در چاپ لیست نهایی نباید باشد</t>
  </si>
  <si>
    <t xml:space="preserve">نام و نام خانوادگی ارزیابی کننده </t>
  </si>
  <si>
    <t>عنوان پست ارزیابی کننده</t>
  </si>
  <si>
    <t xml:space="preserve">نام و نام خانوادگی تایید کننده </t>
  </si>
  <si>
    <t>عنوان پست تایید کننده</t>
  </si>
  <si>
    <t>اداره امو راداری و تشکیلات اداره کل آموزش و پرورش استان آذربایجان شرقی</t>
  </si>
  <si>
    <t>فروردین 96</t>
  </si>
  <si>
    <t>حق التدریس</t>
  </si>
  <si>
    <t>طرح</t>
  </si>
  <si>
    <t xml:space="preserve">محل خدمت </t>
  </si>
  <si>
    <t>سرباز معلم</t>
  </si>
  <si>
    <t xml:space="preserve">لیسانس </t>
  </si>
  <si>
    <t xml:space="preserve">سطح دو حوزه </t>
  </si>
  <si>
    <t xml:space="preserve">فوق لیسانس </t>
  </si>
  <si>
    <t xml:space="preserve">سطح سه حوزه </t>
  </si>
  <si>
    <t xml:space="preserve">دکتری </t>
  </si>
  <si>
    <r>
      <t xml:space="preserve"> فرم هاي ارزيابي در سه نسخه تهيه مي شود كه </t>
    </r>
    <r>
      <rPr>
        <sz val="9"/>
        <color rgb="FFC00000"/>
        <rFont val="B Nazanin"/>
        <charset val="178"/>
      </rPr>
      <t xml:space="preserve">نسخه پيش نويس </t>
    </r>
    <r>
      <rPr>
        <sz val="9"/>
        <color theme="1"/>
        <rFont val="B Nazanin"/>
        <charset val="178"/>
      </rPr>
      <t xml:space="preserve">در </t>
    </r>
    <r>
      <rPr>
        <sz val="9"/>
        <color rgb="FFC00000"/>
        <rFont val="B Nazanin"/>
        <charset val="178"/>
      </rPr>
      <t>واحد سازماني</t>
    </r>
    <r>
      <rPr>
        <sz val="9"/>
        <color theme="1"/>
        <rFont val="B Nazanin"/>
        <charset val="178"/>
      </rPr>
      <t xml:space="preserve"> مربوط ، </t>
    </r>
    <r>
      <rPr>
        <sz val="9"/>
        <color rgb="FFC00000"/>
        <rFont val="B Nazanin"/>
        <charset val="178"/>
      </rPr>
      <t>نسخه دوم</t>
    </r>
    <r>
      <rPr>
        <sz val="9"/>
        <color theme="1"/>
        <rFont val="B Nazanin"/>
        <charset val="178"/>
      </rPr>
      <t xml:space="preserve"> در صورت امكان تايپ شده و بدون خدشه و قلم خوردگي به همراه ليست امتيازات ارزيابي </t>
    </r>
  </si>
  <si>
    <r>
      <t xml:space="preserve">كاركنان به </t>
    </r>
    <r>
      <rPr>
        <sz val="9"/>
        <color rgb="FFC00000"/>
        <rFont val="B Nazanin"/>
        <charset val="178"/>
      </rPr>
      <t xml:space="preserve">امور اداري </t>
    </r>
    <r>
      <rPr>
        <sz val="9"/>
        <color theme="1"/>
        <rFont val="B Nazanin"/>
        <charset val="178"/>
      </rPr>
      <t xml:space="preserve">محل خدمت تحويل داده مي شود و </t>
    </r>
    <r>
      <rPr>
        <sz val="9"/>
        <color rgb="FFC00000"/>
        <rFont val="B Nazanin"/>
        <charset val="178"/>
      </rPr>
      <t>نسخه سوم</t>
    </r>
    <r>
      <rPr>
        <sz val="9"/>
        <color theme="1"/>
        <rFont val="B Nazanin"/>
        <charset val="178"/>
      </rPr>
      <t xml:space="preserve"> به </t>
    </r>
    <r>
      <rPr>
        <sz val="9"/>
        <color rgb="FFC00000"/>
        <rFont val="B Nazanin"/>
        <charset val="178"/>
      </rPr>
      <t>ذينفع</t>
    </r>
    <r>
      <rPr>
        <sz val="9"/>
        <color theme="1"/>
        <rFont val="B Nazanin"/>
        <charset val="178"/>
      </rPr>
      <t xml:space="preserve"> ارايه مي گردد. در صورتي كه كارمند به نتيجه ارزيابي خود معترض باشد، </t>
    </r>
    <r>
      <rPr>
        <sz val="9"/>
        <color rgb="FFC00000"/>
        <rFont val="B Nazanin"/>
        <charset val="178"/>
      </rPr>
      <t>ظرف مدت يك ماه از تاريخ رويت</t>
    </r>
    <r>
      <rPr>
        <sz val="9"/>
        <color theme="1"/>
        <rFont val="B Nazanin"/>
        <charset val="178"/>
      </rPr>
      <t xml:space="preserve"> فرم </t>
    </r>
  </si>
  <si>
    <r>
      <t>(</t>
    </r>
    <r>
      <rPr>
        <sz val="9"/>
        <color rgb="FFC00000"/>
        <rFont val="B Nazanin"/>
        <charset val="178"/>
      </rPr>
      <t xml:space="preserve">حداكثر تا پايان مهر ماه </t>
    </r>
    <r>
      <rPr>
        <sz val="9"/>
        <color theme="1"/>
        <rFont val="B Nazanin"/>
        <charset val="178"/>
      </rPr>
      <t xml:space="preserve">)مي بايست درخواست كتبي خود را با ارايه مستندات به اداره محل خدمت تحويل دهد .كميته رسيدگي به شكايات ارزشيابي كاركنان اداره/ اداره كل / حوزه ستادي موظف </t>
    </r>
  </si>
  <si>
    <r>
      <t xml:space="preserve">است حداكثر ظرف مدت </t>
    </r>
    <r>
      <rPr>
        <u/>
        <sz val="9"/>
        <color theme="1"/>
        <rFont val="B Nazanin"/>
        <charset val="178"/>
      </rPr>
      <t>2</t>
    </r>
    <r>
      <rPr>
        <sz val="9"/>
        <color theme="1"/>
        <rFont val="B Nazanin"/>
        <charset val="178"/>
      </rPr>
      <t xml:space="preserve"> ماه ( تاپايان آذر)</t>
    </r>
    <r>
      <rPr>
        <b/>
        <sz val="9"/>
        <color theme="1"/>
        <rFont val="B Nazanin"/>
        <charset val="178"/>
      </rPr>
      <t xml:space="preserve"> </t>
    </r>
    <r>
      <rPr>
        <sz val="9"/>
        <color theme="1"/>
        <rFont val="B Nazanin"/>
        <charset val="178"/>
      </rPr>
      <t xml:space="preserve">نتيجه بررسي را به صورت مكتوب به ذينفع اعلام نمايد.چنانچه ارزيابي شونده به راي كميته معترض باشد حداكثر تا </t>
    </r>
    <r>
      <rPr>
        <u/>
        <sz val="9"/>
        <color theme="1"/>
        <rFont val="B Nazanin"/>
        <charset val="178"/>
      </rPr>
      <t>15</t>
    </r>
    <r>
      <rPr>
        <sz val="9"/>
        <color theme="1"/>
        <rFont val="B Nazanin"/>
        <charset val="178"/>
      </rPr>
      <t xml:space="preserve">  روز ، پس از دريافت نظر كميته ، </t>
    </r>
  </si>
  <si>
    <r>
      <t>تذكار:</t>
    </r>
    <r>
      <rPr>
        <sz val="9"/>
        <color rgb="FFC00000"/>
        <rFont val="B Nazanin"/>
        <charset val="178"/>
      </rPr>
      <t xml:space="preserve"> امتناع از امضاء فرم ارزيابي و يا ثبت نظرات ، ‌ملاك درخواست بررسي و تجديد نظر نيست. </t>
    </r>
  </si>
  <si>
    <r>
      <t xml:space="preserve">ط- تدوين گزارش تخصصي مرتبط با شغل مورد تصدي( مستندسازي تجربيات همان دوره ارزشيابي) </t>
    </r>
    <r>
      <rPr>
        <sz val="6"/>
        <color theme="1"/>
        <rFont val="B Nazanin"/>
        <charset val="178"/>
      </rPr>
      <t>مورد تاييد بالاترين مقام مسئول در سطح كشوري 5 امتياز،استاني4، منطقه 3 و واحدآموزشي2 )</t>
    </r>
  </si>
  <si>
    <r>
      <t>ح- خلاقيت و  ارايه پيشنهادهاي ارزنده كه منجر به تغيير روش كار و بهبود نتايج شود و يا ابداع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روش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ها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و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یا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شیوه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های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موثر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در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انتقال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دانش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و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مهارت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شغلی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به</t>
    </r>
    <r>
      <rPr>
        <b/>
        <sz val="6"/>
        <color theme="1"/>
        <rFont val="Arial"/>
        <family val="2"/>
      </rPr>
      <t xml:space="preserve"> </t>
    </r>
    <r>
      <rPr>
        <b/>
        <sz val="6"/>
        <color theme="1"/>
        <rFont val="B Nazanin"/>
        <charset val="178"/>
      </rPr>
      <t>دیگران. به ازاي هر پيشنهاد اثر بخش در سطح مدرسه 2 امتياز، منطقه/ناحيه و شهرستان 3 امتياز ، سطح استان 4 امتياز و كشوري 5 امتياز موارد بايد مرتبط با وظايف محوله باشند)</t>
    </r>
    <r>
      <rPr>
        <sz val="6"/>
        <color theme="1"/>
        <rFont val="B Nazanin"/>
        <charset val="178"/>
      </rPr>
      <t xml:space="preserve"> </t>
    </r>
  </si>
  <si>
    <r>
      <t xml:space="preserve">ز-1، </t>
    </r>
    <r>
      <rPr>
        <sz val="6"/>
        <color theme="1"/>
        <rFont val="B Nazanin"/>
        <charset val="178"/>
      </rPr>
      <t>مهارت آموزي (كسب مهارت ) به ازاي هرمورد ، حداكثر 2 امتياز (يادگيري و استفاده از نرم افزارهاي تخصصي ، كسب و بكارگيري دانش فني در انجام امور ، توسعه مهارت‌هاي شغلي و استفاده موثر از فن آوری های جدید</t>
    </r>
  </si>
  <si>
    <r>
      <t xml:space="preserve">ز-2، </t>
    </r>
    <r>
      <rPr>
        <sz val="6"/>
        <color theme="1"/>
        <rFont val="B Nazanin"/>
        <charset val="178"/>
      </rPr>
      <t>آموزش طبق نظام آموزش كارمندان دولت به ازاي هر 10 ساعت آموزش، 1 امتياز</t>
    </r>
    <r>
      <rPr>
        <b/>
        <sz val="6"/>
        <color theme="1"/>
        <rFont val="B Nazanin"/>
        <charset val="178"/>
      </rPr>
      <t xml:space="preserve"> </t>
    </r>
  </si>
  <si>
    <t xml:space="preserve">کارشناس مسئول امور اداری و تشکیلات </t>
  </si>
  <si>
    <t>کارشناس امور اداری و تشکیلات</t>
  </si>
  <si>
    <t>10</t>
  </si>
  <si>
    <t>امتیاز بند   د1</t>
  </si>
  <si>
    <t>امتیاز بند   د2</t>
  </si>
  <si>
    <t xml:space="preserve">امتیاز بند - ه - </t>
  </si>
  <si>
    <t>امتیاز بند  ز3</t>
  </si>
  <si>
    <t>امتیاز بند   ز2</t>
  </si>
  <si>
    <t>امتیاز بند    ز1</t>
  </si>
  <si>
    <t>امتیاز بند   ج</t>
  </si>
  <si>
    <t>امتیاز بند    ب</t>
  </si>
  <si>
    <t>امتیاز بند   الف</t>
  </si>
  <si>
    <t xml:space="preserve">امتیاز بند   ح </t>
  </si>
  <si>
    <t>امتیاز بند  ط</t>
  </si>
  <si>
    <t xml:space="preserve">امتیاز بند - و- </t>
  </si>
  <si>
    <t>ثبت امتیازات فرم به تفکیک بندهای فرم  (جهت تجزیه و تحلیل برای ارائه به سازمان مدیریت )الزامی است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</si>
</sst>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2">
    <font>
      <sz val="11"/>
      <color theme="1"/>
      <name val="Arial"/>
      <family val="2"/>
      <charset val="178"/>
      <scheme val="minor"/>
    </font>
    <font>
      <b/>
      <sz val="12"/>
      <color theme="1"/>
      <name val="B Koodak"/>
      <charset val="178"/>
    </font>
    <font>
      <sz val="10"/>
      <color theme="1"/>
      <name val="B Zar"/>
      <charset val="178"/>
    </font>
    <font>
      <sz val="10"/>
      <color theme="1"/>
      <name val="Times New Roman"/>
      <family val="1"/>
    </font>
    <font>
      <sz val="10"/>
      <color theme="1"/>
      <name val="Zar"/>
      <charset val="178"/>
    </font>
    <font>
      <b/>
      <sz val="11"/>
      <color theme="1"/>
      <name val="B Koodak"/>
      <charset val="178"/>
    </font>
    <font>
      <sz val="10"/>
      <color theme="1"/>
      <name val="Arial"/>
      <family val="2"/>
      <scheme val="minor"/>
    </font>
    <font>
      <sz val="7"/>
      <color theme="1"/>
      <name val="Times New Roman"/>
      <family val="1"/>
    </font>
    <font>
      <sz val="10"/>
      <color theme="1"/>
      <name val="AmuzehNewNormalPS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B Titr"/>
      <charset val="178"/>
    </font>
    <font>
      <sz val="10"/>
      <color theme="1"/>
      <name val="B Titr"/>
      <charset val="178"/>
    </font>
    <font>
      <sz val="8"/>
      <color theme="1"/>
      <name val="B Nazanin"/>
      <charset val="178"/>
    </font>
    <font>
      <sz val="8"/>
      <color theme="1"/>
      <name val="Arial"/>
      <family val="2"/>
    </font>
    <font>
      <b/>
      <sz val="8"/>
      <color theme="1"/>
      <name val="B Nazanin"/>
      <charset val="178"/>
    </font>
    <font>
      <b/>
      <sz val="12"/>
      <color theme="1"/>
      <name val="B Nazanin"/>
      <charset val="178"/>
    </font>
    <font>
      <sz val="9"/>
      <color theme="1"/>
      <name val="B Nazanin"/>
      <charset val="178"/>
    </font>
    <font>
      <b/>
      <sz val="10"/>
      <color theme="1"/>
      <name val="B Nazanin"/>
      <charset val="178"/>
    </font>
    <font>
      <sz val="8"/>
      <color theme="1"/>
      <name val="Arial"/>
      <family val="2"/>
      <charset val="178"/>
      <scheme val="minor"/>
    </font>
    <font>
      <sz val="7"/>
      <color theme="1"/>
      <name val="Arial"/>
      <family val="2"/>
      <charset val="178"/>
      <scheme val="minor"/>
    </font>
    <font>
      <b/>
      <sz val="9"/>
      <color theme="1"/>
      <name val="B Nazanin"/>
      <charset val="178"/>
    </font>
    <font>
      <sz val="6"/>
      <color theme="1"/>
      <name val="B Nazanin"/>
      <charset val="178"/>
    </font>
    <font>
      <b/>
      <sz val="9"/>
      <color theme="1"/>
      <name val="Times New Roman"/>
      <family val="1"/>
    </font>
    <font>
      <sz val="10"/>
      <color theme="1"/>
      <name val="B Nazanin"/>
      <charset val="178"/>
    </font>
    <font>
      <sz val="9"/>
      <color theme="1"/>
      <name val="B Zar"/>
      <charset val="178"/>
    </font>
    <font>
      <sz val="12"/>
      <color theme="1"/>
      <name val="B Nazanin"/>
      <charset val="178"/>
    </font>
    <font>
      <b/>
      <sz val="9"/>
      <color theme="1"/>
      <name val="BNazaninBold"/>
    </font>
    <font>
      <b/>
      <sz val="10"/>
      <color rgb="FF7030A0"/>
      <name val="B Nazanin"/>
      <charset val="178"/>
    </font>
    <font>
      <b/>
      <sz val="12"/>
      <color rgb="FF7030A0"/>
      <name val="B Nazanin"/>
      <charset val="178"/>
    </font>
    <font>
      <sz val="9"/>
      <color rgb="FF002060"/>
      <name val="B Nazanin"/>
      <charset val="178"/>
    </font>
    <font>
      <sz val="12"/>
      <color rgb="FFC00000"/>
      <name val="B Zar"/>
      <charset val="178"/>
    </font>
    <font>
      <b/>
      <sz val="12"/>
      <color rgb="FFC00000"/>
      <name val="B Nazanin"/>
      <charset val="178"/>
    </font>
    <font>
      <sz val="12"/>
      <color rgb="FFC00000"/>
      <name val="B Nazanin"/>
      <charset val="178"/>
    </font>
    <font>
      <sz val="7"/>
      <color theme="1"/>
      <name val="B Nazanin"/>
      <charset val="178"/>
    </font>
    <font>
      <b/>
      <sz val="6"/>
      <color theme="1"/>
      <name val="B Nazanin"/>
      <charset val="178"/>
    </font>
    <font>
      <b/>
      <sz val="9"/>
      <color rgb="FF7030A0"/>
      <name val="B Nazanin"/>
      <charset val="178"/>
    </font>
    <font>
      <sz val="10"/>
      <color rgb="FF002060"/>
      <name val="B Nazanin"/>
      <charset val="178"/>
    </font>
    <font>
      <sz val="10"/>
      <color rgb="FF7030A0"/>
      <name val="B Nazanin"/>
      <charset val="178"/>
    </font>
    <font>
      <sz val="11"/>
      <color theme="1"/>
      <name val="B Zar"/>
      <charset val="178"/>
    </font>
    <font>
      <sz val="11"/>
      <color theme="1"/>
      <name val="Times New Roman"/>
      <family val="1"/>
    </font>
    <font>
      <sz val="8"/>
      <color theme="1"/>
      <name val="B Zar"/>
      <charset val="178"/>
    </font>
    <font>
      <sz val="9"/>
      <color theme="1"/>
      <name val="Times New Roman"/>
      <family val="1"/>
    </font>
    <font>
      <sz val="14"/>
      <color theme="1"/>
      <name val="B Zar"/>
      <charset val="178"/>
    </font>
    <font>
      <b/>
      <sz val="14"/>
      <color theme="1"/>
      <name val="B Zar"/>
      <charset val="178"/>
    </font>
    <font>
      <sz val="11"/>
      <color theme="0"/>
      <name val="Arial"/>
      <family val="2"/>
      <charset val="178"/>
      <scheme val="minor"/>
    </font>
    <font>
      <b/>
      <sz val="12"/>
      <color theme="9" tint="-0.499984740745262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indexed="81"/>
      <name val="Tahoma"/>
      <family val="2"/>
    </font>
    <font>
      <b/>
      <sz val="6"/>
      <color indexed="81"/>
      <name val="Tahoma"/>
      <family val="2"/>
    </font>
    <font>
      <b/>
      <sz val="10"/>
      <color rgb="FF005EA4"/>
      <name val="B Nazanin"/>
      <charset val="178"/>
    </font>
    <font>
      <b/>
      <sz val="10"/>
      <color theme="9" tint="-0.499984740745262"/>
      <name val="B Nazanin"/>
      <charset val="178"/>
    </font>
    <font>
      <sz val="7"/>
      <color indexed="81"/>
      <name val="Tahoma"/>
      <family val="2"/>
    </font>
    <font>
      <sz val="8"/>
      <color indexed="81"/>
      <name val="Tahoma"/>
      <family val="2"/>
    </font>
    <font>
      <b/>
      <i/>
      <u/>
      <sz val="12"/>
      <color rgb="FFC00000"/>
      <name val="B Nazanin"/>
      <charset val="178"/>
    </font>
    <font>
      <sz val="12"/>
      <color rgb="FF7030A0"/>
      <name val="B Nazanin"/>
      <charset val="178"/>
    </font>
    <font>
      <b/>
      <sz val="12"/>
      <color rgb="FFFF0000"/>
      <name val="B Koodak"/>
      <charset val="178"/>
    </font>
    <font>
      <b/>
      <sz val="6"/>
      <color indexed="81"/>
      <name val="B Nazanin"/>
      <charset val="178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sz val="9"/>
      <color rgb="FFC00000"/>
      <name val="B Nazanin"/>
      <charset val="178"/>
    </font>
    <font>
      <b/>
      <sz val="9"/>
      <color rgb="FFC00000"/>
      <name val="B Nazanin"/>
      <charset val="178"/>
    </font>
    <font>
      <sz val="9"/>
      <color rgb="FF7030A0"/>
      <name val="B Nazanin"/>
      <charset val="178"/>
    </font>
    <font>
      <u/>
      <sz val="9"/>
      <color theme="1"/>
      <name val="B Nazanin"/>
      <charset val="178"/>
    </font>
    <font>
      <sz val="9"/>
      <color theme="9" tint="-0.499984740745262"/>
      <name val="B Nazanin"/>
      <charset val="178"/>
    </font>
    <font>
      <b/>
      <sz val="6"/>
      <color theme="1"/>
      <name val="Arial"/>
      <family val="2"/>
    </font>
    <font>
      <sz val="9"/>
      <color theme="0"/>
      <name val="Arial"/>
      <family val="2"/>
      <charset val="178"/>
      <scheme val="minor"/>
    </font>
    <font>
      <b/>
      <sz val="6"/>
      <color rgb="FF002060"/>
      <name val="B Nazanin"/>
      <charset val="178"/>
    </font>
    <font>
      <b/>
      <sz val="10"/>
      <color theme="0"/>
      <name val="B Nazanin"/>
      <charset val="178"/>
    </font>
    <font>
      <b/>
      <sz val="9"/>
      <color theme="0"/>
      <name val="B Nazanin"/>
      <charset val="178"/>
    </font>
    <font>
      <sz val="11"/>
      <color rgb="FFC00000"/>
      <name val="2  Titr"/>
      <charset val="17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9FCFD"/>
        <bgColor indexed="64"/>
      </patternFill>
    </fill>
    <fill>
      <patternFill patternType="solid">
        <fgColor rgb="FFFEF4EC"/>
        <bgColor indexed="64"/>
      </patternFill>
    </fill>
  </fills>
  <borders count="10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44">
    <xf numFmtId="0" fontId="0" fillId="0" borderId="0" xfId="0"/>
    <xf numFmtId="0" fontId="2" fillId="0" borderId="2" xfId="0" applyFont="1" applyBorder="1" applyAlignment="1">
      <alignment horizontal="right" vertical="top" wrapText="1" readingOrder="2"/>
    </xf>
    <xf numFmtId="0" fontId="2" fillId="0" borderId="3" xfId="0" applyFont="1" applyBorder="1" applyAlignment="1">
      <alignment horizontal="right" vertical="top" wrapText="1" readingOrder="2"/>
    </xf>
    <xf numFmtId="0" fontId="1" fillId="5" borderId="4" xfId="0" applyFont="1" applyFill="1" applyBorder="1" applyAlignment="1">
      <alignment shrinkToFit="1"/>
    </xf>
    <xf numFmtId="0" fontId="0" fillId="0" borderId="0" xfId="0" applyAlignment="1">
      <alignment shrinkToFit="1"/>
    </xf>
    <xf numFmtId="0" fontId="1" fillId="0" borderId="4" xfId="0" applyFont="1" applyBorder="1" applyAlignment="1">
      <alignment shrinkToFit="1"/>
    </xf>
    <xf numFmtId="0" fontId="1" fillId="3" borderId="4" xfId="0" applyFont="1" applyFill="1" applyBorder="1" applyAlignment="1">
      <alignment shrinkToFit="1"/>
    </xf>
    <xf numFmtId="0" fontId="1" fillId="4" borderId="4" xfId="0" applyFont="1" applyFill="1" applyBorder="1" applyAlignment="1">
      <alignment shrinkToFit="1"/>
    </xf>
    <xf numFmtId="0" fontId="2" fillId="2" borderId="1" xfId="0" applyFont="1" applyFill="1" applyBorder="1" applyAlignment="1">
      <alignment horizontal="right" vertical="top" shrinkToFit="1" readingOrder="2"/>
    </xf>
    <xf numFmtId="0" fontId="2" fillId="0" borderId="2" xfId="0" applyFont="1" applyBorder="1" applyAlignment="1">
      <alignment horizontal="right" shrinkToFit="1" readingOrder="2"/>
    </xf>
    <xf numFmtId="0" fontId="2" fillId="0" borderId="2" xfId="0" applyFont="1" applyBorder="1" applyAlignment="1">
      <alignment horizontal="right" vertical="top" shrinkToFit="1" readingOrder="2"/>
    </xf>
    <xf numFmtId="0" fontId="2" fillId="0" borderId="3" xfId="0" applyFont="1" applyBorder="1" applyAlignment="1">
      <alignment horizontal="right" vertical="top" shrinkToFit="1" readingOrder="2"/>
    </xf>
    <xf numFmtId="0" fontId="1" fillId="6" borderId="4" xfId="0" applyFont="1" applyFill="1" applyBorder="1" applyAlignment="1">
      <alignment shrinkToFit="1"/>
    </xf>
    <xf numFmtId="0" fontId="3" fillId="0" borderId="1" xfId="0" applyFont="1" applyBorder="1" applyAlignment="1">
      <alignment horizontal="right" shrinkToFit="1" readingOrder="2"/>
    </xf>
    <xf numFmtId="0" fontId="3" fillId="0" borderId="2" xfId="0" applyFont="1" applyBorder="1" applyAlignment="1">
      <alignment horizontal="right" vertical="top" shrinkToFi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2" fillId="0" borderId="3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shrinkToFit="1" readingOrder="2"/>
    </xf>
    <xf numFmtId="0" fontId="2" fillId="0" borderId="2" xfId="0" applyFont="1" applyBorder="1" applyAlignment="1">
      <alignment horizontal="right" vertical="center" shrinkToFit="1" readingOrder="2"/>
    </xf>
    <xf numFmtId="0" fontId="2" fillId="0" borderId="3" xfId="0" applyFont="1" applyBorder="1" applyAlignment="1">
      <alignment horizontal="right" vertical="center" shrinkToFit="1" readingOrder="2"/>
    </xf>
    <xf numFmtId="0" fontId="2" fillId="0" borderId="1" xfId="0" applyFont="1" applyBorder="1" applyAlignment="1">
      <alignment horizontal="right" vertical="top" wrapText="1" readingOrder="2"/>
    </xf>
    <xf numFmtId="0" fontId="13" fillId="0" borderId="9" xfId="0" applyFont="1" applyBorder="1" applyAlignment="1">
      <alignment horizontal="right" vertical="top" wrapText="1" readingOrder="2"/>
    </xf>
    <xf numFmtId="0" fontId="13" fillId="0" borderId="10" xfId="0" applyFont="1" applyBorder="1" applyAlignment="1">
      <alignment horizontal="right" vertical="top" wrapText="1" readingOrder="2"/>
    </xf>
    <xf numFmtId="0" fontId="13" fillId="0" borderId="11" xfId="0" applyFont="1" applyBorder="1" applyAlignment="1">
      <alignment horizontal="right" vertical="top" wrapText="1" readingOrder="2"/>
    </xf>
    <xf numFmtId="0" fontId="12" fillId="0" borderId="4" xfId="0" applyFont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30" fillId="0" borderId="32" xfId="0" applyFont="1" applyBorder="1" applyAlignment="1">
      <alignment vertical="center"/>
    </xf>
    <xf numFmtId="0" fontId="1" fillId="5" borderId="7" xfId="0" applyFont="1" applyFill="1" applyBorder="1" applyAlignment="1">
      <alignment shrinkToFit="1"/>
    </xf>
    <xf numFmtId="0" fontId="1" fillId="5" borderId="8" xfId="0" applyFont="1" applyFill="1" applyBorder="1" applyAlignment="1">
      <alignment shrinkToFit="1"/>
    </xf>
    <xf numFmtId="0" fontId="5" fillId="5" borderId="40" xfId="0" applyFont="1" applyFill="1" applyBorder="1" applyAlignment="1">
      <alignment shrinkToFit="1" readingOrder="2"/>
    </xf>
    <xf numFmtId="0" fontId="5" fillId="5" borderId="0" xfId="0" applyFont="1" applyFill="1" applyBorder="1" applyAlignment="1">
      <alignment shrinkToFit="1" readingOrder="2"/>
    </xf>
    <xf numFmtId="0" fontId="39" fillId="0" borderId="1" xfId="0" applyFont="1" applyBorder="1" applyAlignment="1">
      <alignment horizontal="right" wrapText="1" readingOrder="2"/>
    </xf>
    <xf numFmtId="0" fontId="39" fillId="0" borderId="2" xfId="0" applyFont="1" applyBorder="1" applyAlignment="1">
      <alignment horizontal="right" wrapText="1" readingOrder="2"/>
    </xf>
    <xf numFmtId="0" fontId="2" fillId="0" borderId="2" xfId="0" applyFont="1" applyBorder="1" applyAlignment="1">
      <alignment horizontal="right" wrapText="1" readingOrder="2"/>
    </xf>
    <xf numFmtId="0" fontId="25" fillId="0" borderId="2" xfId="0" applyFont="1" applyBorder="1" applyAlignment="1">
      <alignment horizontal="right" wrapText="1" readingOrder="2"/>
    </xf>
    <xf numFmtId="0" fontId="39" fillId="0" borderId="3" xfId="0" applyFont="1" applyBorder="1" applyAlignment="1">
      <alignment horizontal="right" wrapText="1" readingOrder="2"/>
    </xf>
    <xf numFmtId="0" fontId="41" fillId="0" borderId="2" xfId="0" applyFont="1" applyBorder="1" applyAlignment="1">
      <alignment horizontal="right" wrapText="1" readingOrder="2"/>
    </xf>
    <xf numFmtId="0" fontId="2" fillId="0" borderId="1" xfId="0" applyFont="1" applyBorder="1" applyAlignment="1">
      <alignment horizontal="right" wrapText="1" readingOrder="2"/>
    </xf>
    <xf numFmtId="0" fontId="43" fillId="0" borderId="1" xfId="0" applyFont="1" applyBorder="1" applyAlignment="1">
      <alignment horizontal="right" wrapText="1" readingOrder="2"/>
    </xf>
    <xf numFmtId="0" fontId="43" fillId="0" borderId="2" xfId="0" applyFont="1" applyBorder="1" applyAlignment="1">
      <alignment horizontal="right" wrapText="1" readingOrder="2"/>
    </xf>
    <xf numFmtId="0" fontId="43" fillId="0" borderId="3" xfId="0" applyFont="1" applyBorder="1" applyAlignment="1">
      <alignment horizontal="right" wrapText="1" readingOrder="2"/>
    </xf>
    <xf numFmtId="0" fontId="26" fillId="0" borderId="1" xfId="0" applyFont="1" applyBorder="1" applyAlignment="1">
      <alignment horizontal="right" wrapText="1" readingOrder="2"/>
    </xf>
    <xf numFmtId="0" fontId="26" fillId="0" borderId="2" xfId="0" applyFont="1" applyBorder="1" applyAlignment="1">
      <alignment horizontal="right" wrapText="1" readingOrder="2"/>
    </xf>
    <xf numFmtId="0" fontId="26" fillId="0" borderId="3" xfId="0" applyFont="1" applyBorder="1" applyAlignment="1">
      <alignment horizontal="right" wrapText="1" readingOrder="2"/>
    </xf>
    <xf numFmtId="0" fontId="1" fillId="0" borderId="7" xfId="0" applyFont="1" applyBorder="1" applyAlignment="1">
      <alignment shrinkToFit="1"/>
    </xf>
    <xf numFmtId="0" fontId="57" fillId="0" borderId="8" xfId="0" applyFont="1" applyBorder="1" applyAlignment="1">
      <alignment shrinkToFit="1"/>
    </xf>
    <xf numFmtId="0" fontId="51" fillId="12" borderId="58" xfId="0" applyFont="1" applyFill="1" applyBorder="1" applyAlignment="1" applyProtection="1">
      <alignment horizontal="center" vertical="center" shrinkToFit="1"/>
      <protection locked="0"/>
    </xf>
    <xf numFmtId="0" fontId="51" fillId="11" borderId="58" xfId="0" applyFont="1" applyFill="1" applyBorder="1" applyAlignment="1" applyProtection="1">
      <alignment horizontal="center" vertical="center" shrinkToFit="1"/>
      <protection locked="0"/>
    </xf>
    <xf numFmtId="0" fontId="26" fillId="0" borderId="38" xfId="0" applyFont="1" applyBorder="1" applyAlignment="1" applyProtection="1">
      <alignment horizontal="center" vertical="center" shrinkToFit="1"/>
      <protection locked="0"/>
    </xf>
    <xf numFmtId="0" fontId="26" fillId="0" borderId="38" xfId="0" applyFont="1" applyBorder="1" applyAlignment="1" applyProtection="1">
      <alignment vertical="center" shrinkToFit="1"/>
      <protection locked="0"/>
    </xf>
    <xf numFmtId="0" fontId="26" fillId="0" borderId="94" xfId="0" applyFont="1" applyBorder="1" applyAlignment="1" applyProtection="1">
      <alignment horizontal="center" vertical="center" shrinkToFit="1"/>
      <protection locked="0"/>
    </xf>
    <xf numFmtId="0" fontId="26" fillId="0" borderId="37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86" xfId="0" applyFont="1" applyBorder="1" applyAlignment="1" applyProtection="1">
      <alignment horizontal="center" vertical="center" shrinkToFit="1"/>
      <protection locked="0"/>
    </xf>
    <xf numFmtId="0" fontId="26" fillId="0" borderId="14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86" xfId="0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shrinkToFit="1"/>
    </xf>
    <xf numFmtId="0" fontId="29" fillId="0" borderId="58" xfId="0" applyFont="1" applyBorder="1" applyAlignment="1" applyProtection="1">
      <alignment horizontal="center" vertical="center" shrinkToFit="1"/>
    </xf>
    <xf numFmtId="0" fontId="46" fillId="0" borderId="68" xfId="0" applyFont="1" applyBorder="1" applyAlignment="1" applyProtection="1">
      <alignment horizontal="center" vertical="center" shrinkToFit="1"/>
    </xf>
    <xf numFmtId="0" fontId="46" fillId="0" borderId="68" xfId="0" applyFont="1" applyBorder="1" applyAlignment="1" applyProtection="1">
      <alignment vertical="center" shrinkToFit="1"/>
    </xf>
    <xf numFmtId="0" fontId="46" fillId="0" borderId="87" xfId="0" applyFont="1" applyBorder="1" applyAlignment="1" applyProtection="1">
      <alignment vertical="center" shrinkToFit="1"/>
    </xf>
    <xf numFmtId="0" fontId="26" fillId="0" borderId="85" xfId="0" applyFont="1" applyBorder="1" applyAlignment="1" applyProtection="1">
      <alignment horizontal="center" vertical="center" shrinkToFit="1"/>
    </xf>
    <xf numFmtId="1" fontId="26" fillId="0" borderId="38" xfId="0" applyNumberFormat="1" applyFont="1" applyBorder="1" applyAlignment="1" applyProtection="1">
      <alignment horizontal="center" vertical="center" shrinkToFit="1"/>
    </xf>
    <xf numFmtId="49" fontId="0" fillId="0" borderId="0" xfId="0" applyNumberFormat="1" applyAlignment="1" applyProtection="1">
      <alignment horizontal="center" vertical="center" shrinkToFit="1"/>
    </xf>
    <xf numFmtId="0" fontId="29" fillId="0" borderId="5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</xf>
    <xf numFmtId="0" fontId="17" fillId="0" borderId="18" xfId="0" applyFont="1" applyBorder="1" applyAlignment="1">
      <alignment shrinkToFit="1"/>
    </xf>
    <xf numFmtId="0" fontId="0" fillId="0" borderId="19" xfId="0" applyBorder="1" applyAlignment="1">
      <alignment vertical="center" shrinkToFit="1"/>
    </xf>
    <xf numFmtId="0" fontId="17" fillId="0" borderId="22" xfId="0" applyFont="1" applyBorder="1" applyAlignment="1">
      <alignment shrinkToFit="1"/>
    </xf>
    <xf numFmtId="0" fontId="17" fillId="0" borderId="24" xfId="0" applyFont="1" applyBorder="1" applyAlignment="1">
      <alignment shrinkToFit="1"/>
    </xf>
    <xf numFmtId="0" fontId="0" fillId="0" borderId="12" xfId="0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shrinkToFit="1"/>
    </xf>
    <xf numFmtId="0" fontId="17" fillId="0" borderId="24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34" fillId="0" borderId="26" xfId="0" applyFont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49" fontId="18" fillId="0" borderId="8" xfId="0" applyNumberFormat="1" applyFont="1" applyBorder="1" applyAlignment="1" applyProtection="1">
      <alignment horizontal="center" vertical="center" shrinkToFit="1"/>
    </xf>
    <xf numFmtId="0" fontId="59" fillId="0" borderId="45" xfId="0" applyFont="1" applyBorder="1" applyAlignment="1">
      <alignment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 applyProtection="1">
      <alignment vertical="center" shrinkToFit="1"/>
      <protection locked="0"/>
    </xf>
    <xf numFmtId="0" fontId="17" fillId="0" borderId="6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9" fillId="0" borderId="12" xfId="0" applyFont="1" applyBorder="1" applyAlignment="1">
      <alignment vertical="center" shrinkToFit="1"/>
    </xf>
    <xf numFmtId="0" fontId="22" fillId="0" borderId="8" xfId="0" applyFont="1" applyBorder="1" applyAlignment="1">
      <alignment horizontal="center" vertical="center" shrinkToFit="1"/>
    </xf>
    <xf numFmtId="0" fontId="20" fillId="0" borderId="8" xfId="0" applyFont="1" applyBorder="1" applyAlignment="1">
      <alignment vertical="center" shrinkToFit="1"/>
    </xf>
    <xf numFmtId="0" fontId="17" fillId="0" borderId="43" xfId="0" applyFont="1" applyBorder="1" applyAlignment="1">
      <alignment vertical="center" shrinkToFit="1"/>
    </xf>
    <xf numFmtId="49" fontId="21" fillId="0" borderId="0" xfId="0" applyNumberFormat="1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58" xfId="0" applyFont="1" applyBorder="1" applyAlignment="1">
      <alignment vertical="center" shrinkToFit="1"/>
    </xf>
    <xf numFmtId="0" fontId="59" fillId="0" borderId="29" xfId="0" applyFont="1" applyBorder="1" applyAlignment="1">
      <alignment vertical="center" shrinkToFit="1"/>
    </xf>
    <xf numFmtId="0" fontId="59" fillId="0" borderId="0" xfId="0" applyFont="1" applyBorder="1" applyAlignment="1">
      <alignment vertical="center" shrinkToFit="1"/>
    </xf>
    <xf numFmtId="0" fontId="59" fillId="9" borderId="0" xfId="0" applyFont="1" applyFill="1" applyBorder="1" applyAlignment="1">
      <alignment vertical="center" shrinkToFit="1"/>
    </xf>
    <xf numFmtId="0" fontId="59" fillId="9" borderId="30" xfId="0" applyFont="1" applyFill="1" applyBorder="1" applyAlignment="1">
      <alignment vertical="center" shrinkToFit="1"/>
    </xf>
    <xf numFmtId="0" fontId="59" fillId="0" borderId="0" xfId="0" applyFont="1" applyAlignment="1">
      <alignment vertical="center" shrinkToFit="1"/>
    </xf>
    <xf numFmtId="0" fontId="59" fillId="0" borderId="40" xfId="0" applyFont="1" applyBorder="1" applyAlignment="1">
      <alignment vertical="center" shrinkToFit="1"/>
    </xf>
    <xf numFmtId="0" fontId="59" fillId="0" borderId="6" xfId="0" applyFont="1" applyBorder="1" applyAlignment="1">
      <alignment vertical="center" shrinkToFit="1"/>
    </xf>
    <xf numFmtId="0" fontId="59" fillId="0" borderId="37" xfId="0" applyFont="1" applyBorder="1" applyAlignment="1">
      <alignment vertical="center" shrinkToFit="1"/>
    </xf>
    <xf numFmtId="0" fontId="59" fillId="0" borderId="57" xfId="0" applyFont="1" applyBorder="1" applyAlignment="1">
      <alignment vertical="center" shrinkToFit="1"/>
    </xf>
    <xf numFmtId="0" fontId="59" fillId="0" borderId="58" xfId="0" applyFont="1" applyBorder="1" applyAlignment="1">
      <alignment vertical="center" shrinkToFit="1"/>
    </xf>
    <xf numFmtId="0" fontId="59" fillId="9" borderId="58" xfId="0" applyFont="1" applyFill="1" applyBorder="1" applyAlignment="1">
      <alignment vertical="center" shrinkToFit="1"/>
    </xf>
    <xf numFmtId="0" fontId="59" fillId="9" borderId="63" xfId="0" applyFont="1" applyFill="1" applyBorder="1" applyAlignment="1">
      <alignment vertical="center" shrinkToFit="1"/>
    </xf>
    <xf numFmtId="0" fontId="59" fillId="0" borderId="11" xfId="0" applyFont="1" applyBorder="1" applyAlignment="1" applyProtection="1">
      <alignment vertical="center" shrinkToFit="1"/>
    </xf>
    <xf numFmtId="0" fontId="67" fillId="9" borderId="31" xfId="0" applyFont="1" applyFill="1" applyBorder="1" applyAlignment="1" applyProtection="1">
      <alignment vertical="center" shrinkToFit="1"/>
    </xf>
    <xf numFmtId="0" fontId="67" fillId="9" borderId="32" xfId="0" applyFont="1" applyFill="1" applyBorder="1" applyAlignment="1" applyProtection="1">
      <alignment vertical="center" shrinkToFit="1"/>
    </xf>
    <xf numFmtId="0" fontId="18" fillId="0" borderId="8" xfId="0" applyFont="1" applyBorder="1" applyAlignment="1" applyProtection="1">
      <alignment horizontal="center" vertical="center" shrinkToFit="1"/>
    </xf>
    <xf numFmtId="49" fontId="21" fillId="0" borderId="8" xfId="0" applyNumberFormat="1" applyFont="1" applyBorder="1" applyAlignment="1" applyProtection="1">
      <alignment horizontal="center" vertical="center" shrinkToFit="1"/>
    </xf>
    <xf numFmtId="0" fontId="21" fillId="0" borderId="8" xfId="0" applyFont="1" applyBorder="1" applyAlignment="1" applyProtection="1">
      <alignment horizontal="center" vertical="center" shrinkToFit="1"/>
    </xf>
    <xf numFmtId="49" fontId="17" fillId="0" borderId="12" xfId="0" applyNumberFormat="1" applyFont="1" applyBorder="1" applyAlignment="1" applyProtection="1">
      <alignment horizontal="center" vertical="center" shrinkToFit="1"/>
    </xf>
    <xf numFmtId="49" fontId="18" fillId="0" borderId="43" xfId="0" applyNumberFormat="1" applyFont="1" applyBorder="1" applyAlignment="1" applyProtection="1">
      <alignment horizontal="center" vertical="center" shrinkToFit="1"/>
    </xf>
    <xf numFmtId="49" fontId="18" fillId="0" borderId="0" xfId="0" applyNumberFormat="1" applyFont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vertical="center" shrinkToFit="1"/>
    </xf>
    <xf numFmtId="0" fontId="0" fillId="0" borderId="40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70" fillId="0" borderId="16" xfId="0" applyFont="1" applyBorder="1" applyAlignment="1">
      <alignment vertical="center" shrinkToFit="1"/>
    </xf>
    <xf numFmtId="0" fontId="70" fillId="0" borderId="39" xfId="0" applyFont="1" applyBorder="1" applyAlignment="1">
      <alignment vertical="center" shrinkToFit="1"/>
    </xf>
    <xf numFmtId="0" fontId="70" fillId="0" borderId="37" xfId="0" applyFont="1" applyBorder="1" applyAlignment="1">
      <alignment vertical="center" shrinkToFit="1"/>
    </xf>
    <xf numFmtId="0" fontId="70" fillId="0" borderId="59" xfId="0" applyFont="1" applyBorder="1" applyAlignment="1">
      <alignment vertical="center" shrinkToFit="1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0" fontId="26" fillId="0" borderId="38" xfId="0" applyFont="1" applyBorder="1" applyAlignment="1" applyProtection="1">
      <alignment horizontal="center" vertical="center" shrinkToFit="1"/>
    </xf>
    <xf numFmtId="0" fontId="26" fillId="0" borderId="94" xfId="0" applyFon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30" fillId="0" borderId="32" xfId="0" applyFont="1" applyBorder="1" applyAlignment="1">
      <alignment vertical="center" shrinkToFit="1"/>
    </xf>
    <xf numFmtId="0" fontId="0" fillId="0" borderId="96" xfId="0" applyBorder="1" applyAlignment="1" applyProtection="1">
      <alignment horizontal="center" vertical="center" shrinkToFit="1"/>
    </xf>
    <xf numFmtId="0" fontId="0" fillId="0" borderId="43" xfId="0" applyBorder="1" applyAlignment="1" applyProtection="1">
      <alignment shrinkToFit="1"/>
    </xf>
    <xf numFmtId="0" fontId="0" fillId="0" borderId="43" xfId="0" applyBorder="1" applyAlignment="1" applyProtection="1">
      <alignment horizontal="center" vertical="center" shrinkToFit="1"/>
    </xf>
    <xf numFmtId="0" fontId="0" fillId="0" borderId="97" xfId="0" applyBorder="1" applyAlignment="1" applyProtection="1">
      <alignment shrinkToFit="1"/>
    </xf>
    <xf numFmtId="0" fontId="29" fillId="0" borderId="98" xfId="0" applyFont="1" applyBorder="1" applyAlignment="1" applyProtection="1">
      <alignment shrinkToFit="1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</xf>
    <xf numFmtId="0" fontId="36" fillId="3" borderId="0" xfId="0" applyFont="1" applyFill="1" applyBorder="1" applyAlignment="1" applyProtection="1">
      <alignment horizontal="center" vertical="center" shrinkToFit="1"/>
      <protection locked="0"/>
    </xf>
    <xf numFmtId="0" fontId="36" fillId="3" borderId="39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readingOrder="2"/>
    </xf>
    <xf numFmtId="0" fontId="30" fillId="0" borderId="32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shrinkToFit="1"/>
    </xf>
    <xf numFmtId="0" fontId="28" fillId="0" borderId="20" xfId="0" applyFont="1" applyBorder="1" applyAlignment="1" applyProtection="1">
      <alignment horizontal="center" vertical="center" shrinkToFit="1"/>
    </xf>
    <xf numFmtId="0" fontId="28" fillId="0" borderId="21" xfId="0" applyFont="1" applyBorder="1" applyAlignment="1" applyProtection="1">
      <alignment horizontal="center" vertical="center" shrinkToFit="1"/>
    </xf>
    <xf numFmtId="0" fontId="28" fillId="0" borderId="22" xfId="0" applyFont="1" applyBorder="1" applyAlignment="1" applyProtection="1">
      <alignment horizontal="center" vertical="center" shrinkToFit="1"/>
    </xf>
    <xf numFmtId="0" fontId="56" fillId="0" borderId="20" xfId="0" applyFont="1" applyBorder="1" applyAlignment="1" applyProtection="1">
      <alignment horizontal="center" vertical="center" shrinkToFit="1"/>
    </xf>
    <xf numFmtId="0" fontId="56" fillId="0" borderId="21" xfId="0" applyFont="1" applyBorder="1" applyAlignment="1" applyProtection="1">
      <alignment horizontal="center" vertical="center" shrinkToFit="1"/>
    </xf>
    <xf numFmtId="0" fontId="56" fillId="0" borderId="22" xfId="0" applyFont="1" applyBorder="1" applyAlignment="1" applyProtection="1">
      <alignment horizontal="center" vertical="center" shrinkToFit="1"/>
    </xf>
    <xf numFmtId="0" fontId="56" fillId="0" borderId="20" xfId="0" applyFont="1" applyBorder="1" applyAlignment="1" applyProtection="1">
      <alignment horizontal="center" vertical="center" shrinkToFit="1"/>
      <protection locked="0"/>
    </xf>
    <xf numFmtId="0" fontId="56" fillId="0" borderId="21" xfId="0" applyFont="1" applyBorder="1" applyAlignment="1" applyProtection="1">
      <alignment horizontal="center" vertical="center" shrinkToFit="1"/>
      <protection locked="0"/>
    </xf>
    <xf numFmtId="0" fontId="56" fillId="0" borderId="23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>
      <alignment horizontal="center" vertical="center" shrinkToFit="1"/>
    </xf>
    <xf numFmtId="0" fontId="38" fillId="0" borderId="14" xfId="0" applyFont="1" applyBorder="1" applyAlignment="1" applyProtection="1">
      <alignment horizontal="center" vertical="center" shrinkToFit="1"/>
    </xf>
    <xf numFmtId="0" fontId="38" fillId="0" borderId="4" xfId="0" applyFont="1" applyBorder="1" applyAlignment="1" applyProtection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 shrinkToFit="1"/>
    </xf>
    <xf numFmtId="0" fontId="38" fillId="0" borderId="25" xfId="0" applyFont="1" applyBorder="1" applyAlignment="1" applyProtection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 readingOrder="2"/>
    </xf>
    <xf numFmtId="0" fontId="28" fillId="0" borderId="14" xfId="0" applyFont="1" applyBorder="1" applyAlignment="1" applyProtection="1">
      <alignment horizontal="center" vertical="center" shrinkToFit="1" readingOrder="2"/>
    </xf>
    <xf numFmtId="0" fontId="28" fillId="0" borderId="4" xfId="0" applyFont="1" applyBorder="1" applyAlignment="1" applyProtection="1">
      <alignment horizontal="center" vertical="center" shrinkToFit="1" readingOrder="2"/>
    </xf>
    <xf numFmtId="0" fontId="28" fillId="0" borderId="13" xfId="0" applyFont="1" applyBorder="1" applyAlignment="1" applyProtection="1">
      <alignment horizontal="center" vertical="center" shrinkToFit="1" readingOrder="2"/>
    </xf>
    <xf numFmtId="0" fontId="18" fillId="0" borderId="12" xfId="0" applyFont="1" applyBorder="1" applyAlignment="1">
      <alignment horizontal="center" shrinkToFit="1"/>
    </xf>
    <xf numFmtId="0" fontId="11" fillId="7" borderId="28" xfId="0" applyFont="1" applyFill="1" applyBorder="1" applyAlignment="1">
      <alignment horizontal="center" vertical="center" wrapText="1" readingOrder="2"/>
    </xf>
    <xf numFmtId="0" fontId="11" fillId="7" borderId="15" xfId="0" applyFont="1" applyFill="1" applyBorder="1" applyAlignment="1">
      <alignment horizontal="center" vertical="center" wrapText="1" readingOrder="2"/>
    </xf>
    <xf numFmtId="0" fontId="68" fillId="7" borderId="15" xfId="0" applyFont="1" applyFill="1" applyBorder="1" applyAlignment="1">
      <alignment horizontal="center" vertical="center" wrapText="1" readingOrder="2"/>
    </xf>
    <xf numFmtId="0" fontId="68" fillId="7" borderId="81" xfId="0" applyFont="1" applyFill="1" applyBorder="1" applyAlignment="1">
      <alignment horizontal="center" vertical="center" wrapText="1" readingOrder="2"/>
    </xf>
    <xf numFmtId="0" fontId="68" fillId="7" borderId="82" xfId="0" applyFont="1" applyFill="1" applyBorder="1" applyAlignment="1">
      <alignment horizontal="center" vertical="center" wrapText="1" readingOrder="2"/>
    </xf>
    <xf numFmtId="0" fontId="68" fillId="7" borderId="83" xfId="0" applyFont="1" applyFill="1" applyBorder="1" applyAlignment="1">
      <alignment horizontal="center" vertical="center" wrapText="1" readingOrder="2"/>
    </xf>
    <xf numFmtId="0" fontId="18" fillId="0" borderId="8" xfId="0" applyFont="1" applyBorder="1" applyAlignment="1" applyProtection="1">
      <alignment horizontal="center" vertical="center" shrinkToFit="1"/>
    </xf>
    <xf numFmtId="0" fontId="38" fillId="0" borderId="8" xfId="0" applyFont="1" applyBorder="1" applyAlignment="1" applyProtection="1">
      <alignment horizontal="center" vertical="center" shrinkToFit="1"/>
    </xf>
    <xf numFmtId="0" fontId="18" fillId="0" borderId="16" xfId="0" applyFont="1" applyBorder="1" applyAlignment="1" applyProtection="1">
      <alignment horizontal="center" vertical="center" shrinkToFit="1"/>
    </xf>
    <xf numFmtId="0" fontId="18" fillId="0" borderId="17" xfId="0" applyFont="1" applyBorder="1" applyAlignment="1" applyProtection="1">
      <alignment horizontal="center" vertical="center" shrinkToFit="1"/>
    </xf>
    <xf numFmtId="0" fontId="18" fillId="0" borderId="7" xfId="0" applyFont="1" applyBorder="1" applyAlignment="1" applyProtection="1">
      <alignment horizontal="center" vertical="center" shrinkToFit="1"/>
    </xf>
    <xf numFmtId="49" fontId="36" fillId="0" borderId="49" xfId="0" applyNumberFormat="1" applyFont="1" applyBorder="1" applyAlignment="1" applyProtection="1">
      <alignment horizontal="left" vertical="center" shrinkToFit="1"/>
      <protection locked="0"/>
    </xf>
    <xf numFmtId="49" fontId="21" fillId="0" borderId="49" xfId="0" applyNumberFormat="1" applyFont="1" applyBorder="1" applyAlignment="1" applyProtection="1">
      <alignment horizontal="center" vertical="center" shrinkToFit="1"/>
      <protection locked="0"/>
    </xf>
    <xf numFmtId="49" fontId="21" fillId="0" borderId="49" xfId="0" applyNumberFormat="1" applyFont="1" applyBorder="1" applyAlignment="1" applyProtection="1">
      <alignment horizontal="right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</xf>
    <xf numFmtId="49" fontId="24" fillId="0" borderId="70" xfId="0" applyNumberFormat="1" applyFont="1" applyBorder="1" applyAlignment="1" applyProtection="1">
      <alignment horizontal="center" vertical="center" shrinkToFit="1"/>
    </xf>
    <xf numFmtId="0" fontId="21" fillId="0" borderId="35" xfId="0" applyFont="1" applyBorder="1" applyAlignment="1">
      <alignment horizontal="right" vertical="center" shrinkToFit="1" readingOrder="2"/>
    </xf>
    <xf numFmtId="0" fontId="21" fillId="0" borderId="33" xfId="0" applyFont="1" applyBorder="1" applyAlignment="1">
      <alignment horizontal="right" vertical="center" shrinkToFit="1" readingOrder="2"/>
    </xf>
    <xf numFmtId="0" fontId="21" fillId="0" borderId="36" xfId="0" applyFont="1" applyBorder="1" applyAlignment="1">
      <alignment horizontal="right" vertical="center" shrinkToFit="1" readingOrder="2"/>
    </xf>
    <xf numFmtId="0" fontId="21" fillId="0" borderId="21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36" fillId="0" borderId="21" xfId="0" applyFont="1" applyBorder="1" applyAlignment="1" applyProtection="1">
      <alignment horizontal="center" vertical="center" shrinkToFit="1"/>
      <protection locked="0"/>
    </xf>
    <xf numFmtId="0" fontId="36" fillId="0" borderId="23" xfId="0" applyFont="1" applyBorder="1" applyAlignment="1" applyProtection="1">
      <alignment horizontal="center" vertical="center" shrinkToFit="1"/>
      <protection locked="0"/>
    </xf>
    <xf numFmtId="0" fontId="36" fillId="0" borderId="17" xfId="0" applyFont="1" applyBorder="1" applyAlignment="1" applyProtection="1">
      <alignment horizontal="center" vertical="center" shrinkToFit="1"/>
      <protection locked="0"/>
    </xf>
    <xf numFmtId="0" fontId="36" fillId="0" borderId="41" xfId="0" applyFont="1" applyBorder="1" applyAlignment="1" applyProtection="1">
      <alignment horizontal="center" vertical="center" shrinkToFit="1"/>
      <protection locked="0"/>
    </xf>
    <xf numFmtId="0" fontId="60" fillId="0" borderId="58" xfId="0" applyFont="1" applyBorder="1" applyAlignment="1">
      <alignment horizontal="center" shrinkToFit="1"/>
    </xf>
    <xf numFmtId="0" fontId="21" fillId="0" borderId="58" xfId="0" applyFont="1" applyBorder="1" applyAlignment="1">
      <alignment horizontal="right" vertical="center" shrinkToFit="1"/>
    </xf>
    <xf numFmtId="0" fontId="21" fillId="0" borderId="59" xfId="0" applyFont="1" applyBorder="1" applyAlignment="1">
      <alignment horizontal="right" vertical="center" shrinkToFit="1"/>
    </xf>
    <xf numFmtId="0" fontId="59" fillId="0" borderId="66" xfId="0" applyFont="1" applyBorder="1" applyAlignment="1">
      <alignment horizontal="center" vertical="center" shrinkToFit="1"/>
    </xf>
    <xf numFmtId="0" fontId="59" fillId="0" borderId="58" xfId="0" applyFont="1" applyBorder="1" applyAlignment="1">
      <alignment horizontal="center" vertical="center" shrinkToFit="1"/>
    </xf>
    <xf numFmtId="0" fontId="59" fillId="3" borderId="58" xfId="0" applyFont="1" applyFill="1" applyBorder="1" applyAlignment="1" applyProtection="1">
      <alignment horizontal="center" vertical="center" shrinkToFit="1"/>
      <protection locked="0"/>
    </xf>
    <xf numFmtId="0" fontId="21" fillId="0" borderId="58" xfId="0" applyFont="1" applyBorder="1" applyAlignment="1">
      <alignment horizontal="center" vertical="center" shrinkToFit="1"/>
    </xf>
    <xf numFmtId="0" fontId="21" fillId="3" borderId="58" xfId="0" applyFont="1" applyFill="1" applyBorder="1" applyAlignment="1" applyProtection="1">
      <alignment horizontal="center" vertical="center" shrinkToFit="1"/>
      <protection locked="0"/>
    </xf>
    <xf numFmtId="0" fontId="36" fillId="0" borderId="45" xfId="0" applyFont="1" applyBorder="1" applyAlignment="1" applyProtection="1">
      <alignment horizontal="center" vertical="center" shrinkToFit="1"/>
      <protection locked="0"/>
    </xf>
    <xf numFmtId="0" fontId="36" fillId="0" borderId="43" xfId="0" applyFont="1" applyBorder="1" applyAlignment="1" applyProtection="1">
      <alignment horizontal="center" vertical="center" shrinkToFit="1"/>
      <protection locked="0"/>
    </xf>
    <xf numFmtId="0" fontId="36" fillId="0" borderId="46" xfId="0" applyFont="1" applyBorder="1" applyAlignment="1" applyProtection="1">
      <alignment horizontal="center" vertical="center" shrinkToFit="1"/>
      <protection locked="0"/>
    </xf>
    <xf numFmtId="0" fontId="36" fillId="0" borderId="57" xfId="0" applyFont="1" applyBorder="1" applyAlignment="1" applyProtection="1">
      <alignment horizontal="center" vertical="center" shrinkToFit="1"/>
      <protection locked="0"/>
    </xf>
    <xf numFmtId="0" fontId="36" fillId="0" borderId="58" xfId="0" applyFont="1" applyBorder="1" applyAlignment="1" applyProtection="1">
      <alignment horizontal="center" vertical="center" shrinkToFit="1"/>
      <protection locked="0"/>
    </xf>
    <xf numFmtId="0" fontId="36" fillId="0" borderId="63" xfId="0" applyFont="1" applyBorder="1" applyAlignment="1" applyProtection="1">
      <alignment horizontal="center" vertical="center" shrinkToFit="1"/>
      <protection locked="0"/>
    </xf>
    <xf numFmtId="0" fontId="17" fillId="0" borderId="66" xfId="0" applyFont="1" applyBorder="1" applyAlignment="1">
      <alignment horizontal="right" vertical="top" shrinkToFit="1"/>
    </xf>
    <xf numFmtId="0" fontId="17" fillId="0" borderId="58" xfId="0" applyFont="1" applyBorder="1" applyAlignment="1">
      <alignment horizontal="right" vertical="top" shrinkToFit="1"/>
    </xf>
    <xf numFmtId="0" fontId="21" fillId="0" borderId="58" xfId="0" applyFont="1" applyBorder="1" applyAlignment="1">
      <alignment horizontal="center" shrinkToFit="1"/>
    </xf>
    <xf numFmtId="0" fontId="21" fillId="0" borderId="42" xfId="0" applyFont="1" applyBorder="1" applyAlignment="1">
      <alignment horizontal="right" shrinkToFit="1"/>
    </xf>
    <xf numFmtId="0" fontId="21" fillId="0" borderId="43" xfId="0" applyFont="1" applyBorder="1" applyAlignment="1">
      <alignment horizontal="right" shrinkToFit="1"/>
    </xf>
    <xf numFmtId="0" fontId="21" fillId="0" borderId="53" xfId="0" applyFont="1" applyBorder="1" applyAlignment="1">
      <alignment horizontal="right" shrinkToFit="1"/>
    </xf>
    <xf numFmtId="0" fontId="60" fillId="0" borderId="43" xfId="0" applyFont="1" applyBorder="1" applyAlignment="1">
      <alignment horizontal="center" vertical="center" shrinkToFit="1"/>
    </xf>
    <xf numFmtId="0" fontId="59" fillId="0" borderId="59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59" fillId="0" borderId="57" xfId="0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 shrinkToFit="1"/>
    </xf>
    <xf numFmtId="0" fontId="21" fillId="3" borderId="71" xfId="0" applyFont="1" applyFill="1" applyBorder="1" applyAlignment="1" applyProtection="1">
      <alignment horizontal="center" vertical="center" shrinkToFit="1"/>
      <protection locked="0"/>
    </xf>
    <xf numFmtId="0" fontId="21" fillId="0" borderId="64" xfId="0" applyFont="1" applyBorder="1" applyAlignment="1">
      <alignment horizontal="center" vertical="center" shrinkToFit="1"/>
    </xf>
    <xf numFmtId="0" fontId="21" fillId="0" borderId="68" xfId="0" applyFont="1" applyBorder="1" applyAlignment="1">
      <alignment horizontal="center" vertical="center" shrinkToFit="1"/>
    </xf>
    <xf numFmtId="0" fontId="36" fillId="0" borderId="40" xfId="0" applyFont="1" applyBorder="1" applyAlignment="1" applyProtection="1">
      <alignment horizontal="center" vertical="center" shrinkToFit="1"/>
      <protection locked="0"/>
    </xf>
    <xf numFmtId="0" fontId="36" fillId="0" borderId="0" xfId="0" applyFont="1" applyBorder="1" applyAlignment="1" applyProtection="1">
      <alignment horizontal="center" vertical="center" shrinkToFit="1"/>
      <protection locked="0"/>
    </xf>
    <xf numFmtId="0" fontId="36" fillId="0" borderId="30" xfId="0" applyFont="1" applyBorder="1" applyAlignment="1" applyProtection="1">
      <alignment horizontal="center" vertical="center" shrinkToFit="1"/>
      <protection locked="0"/>
    </xf>
    <xf numFmtId="0" fontId="21" fillId="0" borderId="42" xfId="0" applyFont="1" applyBorder="1" applyAlignment="1">
      <alignment horizontal="right" vertical="center" shrinkToFit="1"/>
    </xf>
    <xf numFmtId="0" fontId="21" fillId="0" borderId="43" xfId="0" applyFont="1" applyBorder="1" applyAlignment="1">
      <alignment horizontal="right" vertical="center" shrinkToFit="1"/>
    </xf>
    <xf numFmtId="0" fontId="21" fillId="0" borderId="53" xfId="0" applyFont="1" applyBorder="1" applyAlignment="1">
      <alignment horizontal="right" vertical="center" shrinkToFit="1"/>
    </xf>
    <xf numFmtId="0" fontId="21" fillId="0" borderId="29" xfId="0" applyFont="1" applyBorder="1" applyAlignment="1">
      <alignment horizontal="right" vertical="center" shrinkToFit="1"/>
    </xf>
    <xf numFmtId="0" fontId="21" fillId="0" borderId="0" xfId="0" applyFont="1" applyBorder="1" applyAlignment="1">
      <alignment horizontal="right" vertical="center" shrinkToFit="1"/>
    </xf>
    <xf numFmtId="0" fontId="21" fillId="0" borderId="39" xfId="0" applyFont="1" applyBorder="1" applyAlignment="1">
      <alignment horizontal="right" vertical="center" shrinkToFit="1"/>
    </xf>
    <xf numFmtId="0" fontId="21" fillId="0" borderId="66" xfId="0" applyFont="1" applyBorder="1" applyAlignment="1">
      <alignment horizontal="right" vertical="center" shrinkToFit="1"/>
    </xf>
    <xf numFmtId="0" fontId="60" fillId="0" borderId="55" xfId="0" applyFont="1" applyBorder="1" applyAlignment="1">
      <alignment horizontal="left" vertical="center" shrinkToFit="1"/>
    </xf>
    <xf numFmtId="0" fontId="21" fillId="0" borderId="55" xfId="0" applyFont="1" applyBorder="1" applyAlignment="1">
      <alignment horizontal="right" vertical="center" shrinkToFit="1"/>
    </xf>
    <xf numFmtId="0" fontId="21" fillId="0" borderId="56" xfId="0" applyFont="1" applyBorder="1" applyAlignment="1">
      <alignment horizontal="right" vertical="center" shrinkToFit="1"/>
    </xf>
    <xf numFmtId="0" fontId="36" fillId="0" borderId="55" xfId="0" applyFont="1" applyBorder="1" applyAlignment="1" applyProtection="1">
      <alignment horizontal="center" vertical="center" shrinkToFit="1"/>
      <protection locked="0"/>
    </xf>
    <xf numFmtId="0" fontId="36" fillId="0" borderId="65" xfId="0" applyFont="1" applyBorder="1" applyAlignment="1" applyProtection="1">
      <alignment horizontal="center" vertical="center" shrinkToFit="1"/>
      <protection locked="0"/>
    </xf>
    <xf numFmtId="0" fontId="21" fillId="0" borderId="7" xfId="0" applyFont="1" applyBorder="1" applyAlignment="1">
      <alignment horizontal="right" vertical="center" shrinkToFit="1"/>
    </xf>
    <xf numFmtId="0" fontId="21" fillId="0" borderId="8" xfId="0" applyFont="1" applyBorder="1" applyAlignment="1">
      <alignment horizontal="right" vertical="center" shrinkToFit="1"/>
    </xf>
    <xf numFmtId="0" fontId="21" fillId="0" borderId="16" xfId="0" applyFont="1" applyBorder="1" applyAlignment="1">
      <alignment horizontal="right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21" fillId="0" borderId="62" xfId="0" applyFont="1" applyBorder="1" applyAlignment="1">
      <alignment horizontal="center" vertical="center" shrinkToFit="1"/>
    </xf>
    <xf numFmtId="0" fontId="36" fillId="0" borderId="7" xfId="0" applyFont="1" applyBorder="1" applyAlignment="1" applyProtection="1">
      <alignment horizontal="center" vertical="center" shrinkToFit="1"/>
      <protection locked="0"/>
    </xf>
    <xf numFmtId="0" fontId="36" fillId="0" borderId="8" xfId="0" applyFont="1" applyBorder="1" applyAlignment="1" applyProtection="1">
      <alignment horizontal="center" vertical="center" shrinkToFit="1"/>
      <protection locked="0"/>
    </xf>
    <xf numFmtId="0" fontId="36" fillId="0" borderId="27" xfId="0" applyFont="1" applyBorder="1" applyAlignment="1" applyProtection="1">
      <alignment horizontal="center" vertical="center" shrinkToFit="1"/>
      <protection locked="0"/>
    </xf>
    <xf numFmtId="0" fontId="59" fillId="3" borderId="73" xfId="0" applyFont="1" applyFill="1" applyBorder="1" applyAlignment="1" applyProtection="1">
      <alignment horizontal="center" vertical="center" shrinkToFit="1"/>
      <protection locked="0"/>
    </xf>
    <xf numFmtId="0" fontId="59" fillId="3" borderId="71" xfId="0" applyFont="1" applyFill="1" applyBorder="1" applyAlignment="1" applyProtection="1">
      <alignment horizontal="center" vertical="center" shrinkToFit="1"/>
      <protection locked="0"/>
    </xf>
    <xf numFmtId="0" fontId="60" fillId="0" borderId="71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right" vertical="center" shrinkToFit="1"/>
    </xf>
    <xf numFmtId="0" fontId="17" fillId="0" borderId="71" xfId="0" applyFont="1" applyBorder="1" applyAlignment="1">
      <alignment horizontal="right" vertical="center" shrinkToFit="1"/>
    </xf>
    <xf numFmtId="0" fontId="17" fillId="0" borderId="72" xfId="0" applyFont="1" applyBorder="1" applyAlignment="1">
      <alignment horizontal="right" vertical="center" shrinkToFit="1"/>
    </xf>
    <xf numFmtId="0" fontId="21" fillId="0" borderId="71" xfId="0" applyFont="1" applyBorder="1" applyAlignment="1">
      <alignment horizontal="right" vertical="center" shrinkToFit="1"/>
    </xf>
    <xf numFmtId="0" fontId="21" fillId="0" borderId="72" xfId="0" applyFont="1" applyBorder="1" applyAlignment="1">
      <alignment horizontal="right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3" borderId="55" xfId="0" applyFont="1" applyFill="1" applyBorder="1" applyAlignment="1" applyProtection="1">
      <alignment horizontal="center" vertical="center" shrinkToFit="1"/>
      <protection locked="0"/>
    </xf>
    <xf numFmtId="0" fontId="21" fillId="0" borderId="42" xfId="0" applyFont="1" applyBorder="1" applyAlignment="1">
      <alignment horizontal="right" shrinkToFit="1" readingOrder="2"/>
    </xf>
    <xf numFmtId="0" fontId="21" fillId="0" borderId="43" xfId="0" applyFont="1" applyBorder="1" applyAlignment="1">
      <alignment horizontal="right" shrinkToFit="1" readingOrder="2"/>
    </xf>
    <xf numFmtId="0" fontId="21" fillId="0" borderId="53" xfId="0" applyFont="1" applyBorder="1" applyAlignment="1">
      <alignment horizontal="right" shrinkToFit="1" readingOrder="2"/>
    </xf>
    <xf numFmtId="0" fontId="21" fillId="0" borderId="29" xfId="0" applyFont="1" applyBorder="1" applyAlignment="1">
      <alignment horizontal="right" shrinkToFit="1" readingOrder="2"/>
    </xf>
    <xf numFmtId="0" fontId="21" fillId="0" borderId="0" xfId="0" applyFont="1" applyBorder="1" applyAlignment="1">
      <alignment horizontal="right" shrinkToFit="1" readingOrder="2"/>
    </xf>
    <xf numFmtId="0" fontId="21" fillId="0" borderId="39" xfId="0" applyFont="1" applyBorder="1" applyAlignment="1">
      <alignment horizontal="right" shrinkToFit="1" readingOrder="2"/>
    </xf>
    <xf numFmtId="0" fontId="21" fillId="0" borderId="54" xfId="0" applyFont="1" applyBorder="1" applyAlignment="1">
      <alignment horizontal="center" shrinkToFit="1"/>
    </xf>
    <xf numFmtId="0" fontId="21" fillId="0" borderId="55" xfId="0" applyFont="1" applyBorder="1" applyAlignment="1">
      <alignment horizontal="center" shrinkToFit="1"/>
    </xf>
    <xf numFmtId="0" fontId="21" fillId="0" borderId="56" xfId="0" applyFont="1" applyBorder="1" applyAlignment="1">
      <alignment horizontal="center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36" fillId="0" borderId="45" xfId="0" applyFont="1" applyBorder="1" applyAlignment="1" applyProtection="1">
      <alignment horizontal="center" vertical="center" shrinkToFit="1"/>
    </xf>
    <xf numFmtId="0" fontId="36" fillId="0" borderId="43" xfId="0" applyFont="1" applyBorder="1" applyAlignment="1" applyProtection="1">
      <alignment horizontal="center" vertical="center" shrinkToFit="1"/>
    </xf>
    <xf numFmtId="0" fontId="36" fillId="0" borderId="46" xfId="0" applyFont="1" applyBorder="1" applyAlignment="1" applyProtection="1">
      <alignment horizontal="center" vertical="center" shrinkToFit="1"/>
    </xf>
    <xf numFmtId="0" fontId="36" fillId="0" borderId="40" xfId="0" applyFont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horizontal="center" vertical="center" shrinkToFit="1"/>
    </xf>
    <xf numFmtId="0" fontId="36" fillId="0" borderId="30" xfId="0" applyFont="1" applyBorder="1" applyAlignment="1" applyProtection="1">
      <alignment horizontal="center" vertical="center" shrinkToFit="1"/>
    </xf>
    <xf numFmtId="0" fontId="36" fillId="0" borderId="57" xfId="0" applyFont="1" applyBorder="1" applyAlignment="1" applyProtection="1">
      <alignment horizontal="center" vertical="center" shrinkToFit="1"/>
    </xf>
    <xf numFmtId="0" fontId="36" fillId="0" borderId="58" xfId="0" applyFont="1" applyBorder="1" applyAlignment="1" applyProtection="1">
      <alignment horizontal="center" vertical="center" shrinkToFit="1"/>
    </xf>
    <xf numFmtId="0" fontId="36" fillId="0" borderId="63" xfId="0" applyFont="1" applyBorder="1" applyAlignment="1" applyProtection="1">
      <alignment horizontal="center" vertical="center" shrinkToFit="1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60" xfId="0" applyFont="1" applyBorder="1" applyAlignment="1" applyProtection="1">
      <alignment horizontal="center" vertical="center" shrinkToFit="1"/>
      <protection locked="0"/>
    </xf>
    <xf numFmtId="0" fontId="17" fillId="0" borderId="6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</xf>
    <xf numFmtId="0" fontId="17" fillId="0" borderId="14" xfId="0" applyFont="1" applyBorder="1" applyAlignment="1" applyProtection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17" fontId="16" fillId="0" borderId="4" xfId="0" applyNumberFormat="1" applyFont="1" applyBorder="1" applyAlignment="1">
      <alignment horizontal="center" shrinkToFit="1"/>
    </xf>
    <xf numFmtId="0" fontId="29" fillId="0" borderId="13" xfId="0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25" fillId="4" borderId="75" xfId="0" applyFont="1" applyFill="1" applyBorder="1" applyAlignment="1">
      <alignment horizontal="center" vertical="top" shrinkToFit="1"/>
    </xf>
    <xf numFmtId="0" fontId="25" fillId="4" borderId="71" xfId="0" applyFont="1" applyFill="1" applyBorder="1" applyAlignment="1">
      <alignment horizontal="center" vertical="top" shrinkToFit="1"/>
    </xf>
    <xf numFmtId="49" fontId="33" fillId="0" borderId="71" xfId="0" applyNumberFormat="1" applyFont="1" applyBorder="1" applyAlignment="1">
      <alignment horizontal="center" vertical="center" shrinkToFit="1"/>
    </xf>
    <xf numFmtId="49" fontId="33" fillId="0" borderId="72" xfId="0" applyNumberFormat="1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right" vertical="top" shrinkToFit="1"/>
    </xf>
    <xf numFmtId="0" fontId="25" fillId="0" borderId="0" xfId="0" applyFont="1" applyBorder="1" applyAlignment="1">
      <alignment horizontal="right" vertical="top" shrinkToFit="1"/>
    </xf>
    <xf numFmtId="0" fontId="25" fillId="0" borderId="39" xfId="0" applyFont="1" applyBorder="1" applyAlignment="1">
      <alignment horizontal="right" vertical="top" shrinkToFit="1"/>
    </xf>
    <xf numFmtId="0" fontId="25" fillId="0" borderId="66" xfId="0" applyFont="1" applyBorder="1" applyAlignment="1">
      <alignment horizontal="right" vertical="top" shrinkToFit="1"/>
    </xf>
    <xf numFmtId="0" fontId="25" fillId="0" borderId="58" xfId="0" applyFont="1" applyBorder="1" applyAlignment="1">
      <alignment horizontal="right" vertical="top" shrinkToFit="1"/>
    </xf>
    <xf numFmtId="0" fontId="25" fillId="0" borderId="59" xfId="0" applyFont="1" applyBorder="1" applyAlignment="1">
      <alignment horizontal="right" vertical="top" shrinkToFit="1"/>
    </xf>
    <xf numFmtId="0" fontId="37" fillId="0" borderId="12" xfId="0" applyFont="1" applyBorder="1" applyAlignment="1">
      <alignment horizontal="right" vertical="center" shrinkToFit="1"/>
    </xf>
    <xf numFmtId="0" fontId="37" fillId="0" borderId="14" xfId="0" applyFont="1" applyBorder="1" applyAlignment="1">
      <alignment horizontal="right" vertical="center" shrinkToFit="1"/>
    </xf>
    <xf numFmtId="0" fontId="32" fillId="0" borderId="73" xfId="0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wrapText="1" shrinkToFit="1"/>
    </xf>
    <xf numFmtId="0" fontId="35" fillId="0" borderId="38" xfId="0" applyFont="1" applyBorder="1" applyAlignment="1">
      <alignment horizontal="center" vertical="center" wrapText="1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shrinkToFit="1"/>
    </xf>
    <xf numFmtId="0" fontId="28" fillId="0" borderId="32" xfId="0" applyFont="1" applyBorder="1" applyAlignment="1">
      <alignment horizontal="center" vertical="center" shrinkToFit="1"/>
    </xf>
    <xf numFmtId="0" fontId="38" fillId="0" borderId="32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center" vertical="center" shrinkToFit="1"/>
    </xf>
    <xf numFmtId="0" fontId="0" fillId="4" borderId="69" xfId="0" applyFill="1" applyBorder="1" applyAlignment="1">
      <alignment horizontal="center" vertical="center" shrinkToFit="1"/>
    </xf>
    <xf numFmtId="0" fontId="0" fillId="4" borderId="49" xfId="0" applyFill="1" applyBorder="1" applyAlignment="1">
      <alignment horizontal="center" vertical="center" shrinkToFit="1"/>
    </xf>
    <xf numFmtId="0" fontId="31" fillId="0" borderId="49" xfId="0" applyFont="1" applyBorder="1" applyAlignment="1">
      <alignment horizontal="center" vertical="center" shrinkToFit="1"/>
    </xf>
    <xf numFmtId="0" fontId="31" fillId="0" borderId="50" xfId="0" applyFont="1" applyBorder="1" applyAlignment="1">
      <alignment horizontal="center" vertical="center" shrinkToFit="1"/>
    </xf>
    <xf numFmtId="49" fontId="32" fillId="0" borderId="47" xfId="0" applyNumberFormat="1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0" fontId="32" fillId="0" borderId="5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readingOrder="2"/>
    </xf>
    <xf numFmtId="0" fontId="35" fillId="7" borderId="76" xfId="0" applyFont="1" applyFill="1" applyBorder="1" applyAlignment="1">
      <alignment horizontal="center" vertical="center" wrapText="1" readingOrder="2"/>
    </xf>
    <xf numFmtId="0" fontId="35" fillId="7" borderId="80" xfId="0" applyFont="1" applyFill="1" applyBorder="1" applyAlignment="1">
      <alignment horizontal="center" vertical="center" wrapText="1" readingOrder="2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43" xfId="0" applyFont="1" applyBorder="1" applyAlignment="1">
      <alignment horizontal="center" vertical="center" wrapText="1" shrinkToFit="1"/>
    </xf>
    <xf numFmtId="0" fontId="15" fillId="0" borderId="53" xfId="0" applyFont="1" applyBorder="1" applyAlignment="1">
      <alignment horizontal="center" vertical="center" wrapText="1" shrinkToFit="1"/>
    </xf>
    <xf numFmtId="0" fontId="15" fillId="0" borderId="29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 shrinkToFit="1"/>
    </xf>
    <xf numFmtId="0" fontId="15" fillId="0" borderId="39" xfId="0" applyFont="1" applyBorder="1" applyAlignment="1">
      <alignment horizontal="center" vertical="center" wrapText="1" shrinkToFit="1"/>
    </xf>
    <xf numFmtId="0" fontId="15" fillId="0" borderId="66" xfId="0" applyFont="1" applyBorder="1" applyAlignment="1">
      <alignment horizontal="center" vertical="center" wrapText="1" shrinkToFit="1"/>
    </xf>
    <xf numFmtId="0" fontId="15" fillId="0" borderId="58" xfId="0" applyFont="1" applyBorder="1" applyAlignment="1">
      <alignment horizontal="center" vertical="center" wrapText="1" shrinkToFit="1"/>
    </xf>
    <xf numFmtId="0" fontId="15" fillId="0" borderId="59" xfId="0" applyFont="1" applyBorder="1" applyAlignment="1">
      <alignment horizontal="center" vertical="center" wrapText="1" shrinkToFit="1"/>
    </xf>
    <xf numFmtId="0" fontId="35" fillId="0" borderId="43" xfId="0" applyFont="1" applyBorder="1" applyAlignment="1">
      <alignment horizontal="center" vertical="center" wrapText="1" shrinkToFit="1" readingOrder="2"/>
    </xf>
    <xf numFmtId="0" fontId="35" fillId="0" borderId="53" xfId="0" applyFont="1" applyBorder="1" applyAlignment="1">
      <alignment horizontal="center" vertical="center" wrapText="1" shrinkToFit="1" readingOrder="2"/>
    </xf>
    <xf numFmtId="0" fontId="35" fillId="0" borderId="0" xfId="0" applyFont="1" applyBorder="1" applyAlignment="1">
      <alignment horizontal="center" vertical="center" wrapText="1" shrinkToFit="1" readingOrder="2"/>
    </xf>
    <xf numFmtId="0" fontId="35" fillId="0" borderId="39" xfId="0" applyFont="1" applyBorder="1" applyAlignment="1">
      <alignment horizontal="center" vertical="center" wrapText="1" shrinkToFit="1" readingOrder="2"/>
    </xf>
    <xf numFmtId="0" fontId="35" fillId="0" borderId="6" xfId="0" applyFont="1" applyBorder="1" applyAlignment="1">
      <alignment horizontal="center" vertical="center" wrapText="1" shrinkToFit="1" readingOrder="2"/>
    </xf>
    <xf numFmtId="0" fontId="35" fillId="0" borderId="37" xfId="0" applyFont="1" applyBorder="1" applyAlignment="1">
      <alignment horizontal="center" vertical="center" wrapText="1" shrinkToFit="1" readingOrder="2"/>
    </xf>
    <xf numFmtId="0" fontId="21" fillId="0" borderId="45" xfId="0" applyFont="1" applyBorder="1" applyAlignment="1">
      <alignment horizontal="right" vertical="center" shrinkToFit="1" readingOrder="2"/>
    </xf>
    <xf numFmtId="0" fontId="21" fillId="0" borderId="43" xfId="0" applyFont="1" applyBorder="1" applyAlignment="1">
      <alignment horizontal="right" vertical="center" shrinkToFit="1" readingOrder="2"/>
    </xf>
    <xf numFmtId="0" fontId="21" fillId="0" borderId="53" xfId="0" applyFont="1" applyBorder="1" applyAlignment="1">
      <alignment horizontal="right" vertical="center" shrinkToFit="1" readingOrder="2"/>
    </xf>
    <xf numFmtId="0" fontId="21" fillId="9" borderId="45" xfId="0" applyFont="1" applyFill="1" applyBorder="1" applyAlignment="1">
      <alignment horizontal="center" vertical="center" shrinkToFit="1"/>
    </xf>
    <xf numFmtId="0" fontId="21" fillId="9" borderId="43" xfId="0" applyFont="1" applyFill="1" applyBorder="1" applyAlignment="1">
      <alignment horizontal="center" vertical="center" shrinkToFit="1"/>
    </xf>
    <xf numFmtId="0" fontId="21" fillId="9" borderId="53" xfId="0" applyFont="1" applyFill="1" applyBorder="1" applyAlignment="1">
      <alignment horizontal="center" vertical="center" shrinkToFit="1"/>
    </xf>
    <xf numFmtId="0" fontId="21" fillId="9" borderId="40" xfId="0" applyFont="1" applyFill="1" applyBorder="1" applyAlignment="1">
      <alignment horizontal="center" vertical="center" shrinkToFit="1"/>
    </xf>
    <xf numFmtId="0" fontId="21" fillId="9" borderId="0" xfId="0" applyFont="1" applyFill="1" applyBorder="1" applyAlignment="1">
      <alignment horizontal="center" vertical="center" shrinkToFit="1"/>
    </xf>
    <xf numFmtId="0" fontId="21" fillId="9" borderId="39" xfId="0" applyFont="1" applyFill="1" applyBorder="1" applyAlignment="1">
      <alignment horizontal="center" vertical="center" shrinkToFit="1"/>
    </xf>
    <xf numFmtId="0" fontId="36" fillId="9" borderId="45" xfId="0" applyFont="1" applyFill="1" applyBorder="1" applyAlignment="1" applyProtection="1">
      <alignment horizontal="center" vertical="center" shrinkToFit="1"/>
    </xf>
    <xf numFmtId="0" fontId="36" fillId="9" borderId="43" xfId="0" applyFont="1" applyFill="1" applyBorder="1" applyAlignment="1" applyProtection="1">
      <alignment horizontal="center" vertical="center" shrinkToFit="1"/>
    </xf>
    <xf numFmtId="0" fontId="36" fillId="9" borderId="46" xfId="0" applyFont="1" applyFill="1" applyBorder="1" applyAlignment="1" applyProtection="1">
      <alignment horizontal="center" vertical="center" shrinkToFit="1"/>
    </xf>
    <xf numFmtId="0" fontId="36" fillId="9" borderId="40" xfId="0" applyFont="1" applyFill="1" applyBorder="1" applyAlignment="1" applyProtection="1">
      <alignment horizontal="center" vertical="center" shrinkToFit="1"/>
    </xf>
    <xf numFmtId="0" fontId="36" fillId="9" borderId="0" xfId="0" applyFont="1" applyFill="1" applyBorder="1" applyAlignment="1" applyProtection="1">
      <alignment horizontal="center" vertical="center" shrinkToFit="1"/>
    </xf>
    <xf numFmtId="0" fontId="36" fillId="9" borderId="30" xfId="0" applyFont="1" applyFill="1" applyBorder="1" applyAlignment="1" applyProtection="1">
      <alignment horizontal="center" vertical="center" shrinkToFit="1"/>
    </xf>
    <xf numFmtId="0" fontId="36" fillId="9" borderId="5" xfId="0" applyFont="1" applyFill="1" applyBorder="1" applyAlignment="1" applyProtection="1">
      <alignment horizontal="center" vertical="center" shrinkToFit="1"/>
    </xf>
    <xf numFmtId="0" fontId="36" fillId="9" borderId="6" xfId="0" applyFont="1" applyFill="1" applyBorder="1" applyAlignment="1" applyProtection="1">
      <alignment horizontal="center" vertical="center" shrinkToFit="1"/>
    </xf>
    <xf numFmtId="0" fontId="36" fillId="9" borderId="79" xfId="0" applyFont="1" applyFill="1" applyBorder="1" applyAlignment="1" applyProtection="1">
      <alignment horizontal="center" vertical="center" shrinkToFit="1"/>
    </xf>
    <xf numFmtId="0" fontId="36" fillId="0" borderId="39" xfId="0" applyFont="1" applyBorder="1" applyAlignment="1" applyProtection="1">
      <alignment horizontal="center" vertical="center" shrinkToFit="1"/>
      <protection locked="0"/>
    </xf>
    <xf numFmtId="0" fontId="35" fillId="0" borderId="8" xfId="0" applyFont="1" applyBorder="1" applyAlignment="1">
      <alignment horizontal="right" vertical="center" wrapText="1" shrinkToFit="1"/>
    </xf>
    <xf numFmtId="0" fontId="35" fillId="0" borderId="16" xfId="0" applyFont="1" applyBorder="1" applyAlignment="1">
      <alignment horizontal="right" vertical="center" wrapText="1" shrinkToFit="1"/>
    </xf>
    <xf numFmtId="0" fontId="35" fillId="0" borderId="0" xfId="0" applyFont="1" applyBorder="1" applyAlignment="1">
      <alignment horizontal="right" vertical="center" wrapText="1" shrinkToFit="1"/>
    </xf>
    <xf numFmtId="0" fontId="35" fillId="0" borderId="39" xfId="0" applyFont="1" applyBorder="1" applyAlignment="1">
      <alignment horizontal="right" vertical="center" wrapText="1" shrinkToFit="1"/>
    </xf>
    <xf numFmtId="0" fontId="35" fillId="0" borderId="6" xfId="0" applyFont="1" applyBorder="1" applyAlignment="1">
      <alignment horizontal="right" vertical="center" wrapText="1" shrinkToFit="1"/>
    </xf>
    <xf numFmtId="0" fontId="35" fillId="0" borderId="37" xfId="0" applyFont="1" applyBorder="1" applyAlignment="1">
      <alignment horizontal="right" vertical="center" wrapText="1" shrinkToFit="1"/>
    </xf>
    <xf numFmtId="0" fontId="16" fillId="9" borderId="7" xfId="0" applyFont="1" applyFill="1" applyBorder="1" applyAlignment="1" applyProtection="1">
      <alignment horizontal="center" vertical="center" shrinkToFit="1"/>
    </xf>
    <xf numFmtId="0" fontId="16" fillId="9" borderId="8" xfId="0" applyFont="1" applyFill="1" applyBorder="1" applyAlignment="1" applyProtection="1">
      <alignment horizontal="center" vertical="center" shrinkToFit="1"/>
    </xf>
    <xf numFmtId="0" fontId="16" fillId="9" borderId="16" xfId="0" applyFont="1" applyFill="1" applyBorder="1" applyAlignment="1" applyProtection="1">
      <alignment horizontal="center" vertical="center" shrinkToFit="1"/>
    </xf>
    <xf numFmtId="0" fontId="16" fillId="9" borderId="40" xfId="0" applyFont="1" applyFill="1" applyBorder="1" applyAlignment="1" applyProtection="1">
      <alignment horizontal="center" vertical="center" shrinkToFit="1"/>
    </xf>
    <xf numFmtId="0" fontId="16" fillId="9" borderId="0" xfId="0" applyFont="1" applyFill="1" applyBorder="1" applyAlignment="1" applyProtection="1">
      <alignment horizontal="center" vertical="center" shrinkToFit="1"/>
    </xf>
    <xf numFmtId="0" fontId="16" fillId="9" borderId="39" xfId="0" applyFont="1" applyFill="1" applyBorder="1" applyAlignment="1" applyProtection="1">
      <alignment horizontal="center" vertical="center" shrinkToFit="1"/>
    </xf>
    <xf numFmtId="0" fontId="16" fillId="9" borderId="5" xfId="0" applyFont="1" applyFill="1" applyBorder="1" applyAlignment="1" applyProtection="1">
      <alignment horizontal="center" vertical="center" shrinkToFit="1"/>
    </xf>
    <xf numFmtId="0" fontId="16" fillId="9" borderId="6" xfId="0" applyFont="1" applyFill="1" applyBorder="1" applyAlignment="1" applyProtection="1">
      <alignment horizontal="center" vertical="center" shrinkToFit="1"/>
    </xf>
    <xf numFmtId="0" fontId="16" fillId="9" borderId="37" xfId="0" applyFont="1" applyFill="1" applyBorder="1" applyAlignment="1" applyProtection="1">
      <alignment horizontal="center" vertical="center" shrinkToFit="1"/>
    </xf>
    <xf numFmtId="164" fontId="29" fillId="9" borderId="7" xfId="0" applyNumberFormat="1" applyFont="1" applyFill="1" applyBorder="1" applyAlignment="1" applyProtection="1">
      <alignment horizontal="center" vertical="center" shrinkToFit="1"/>
    </xf>
    <xf numFmtId="164" fontId="29" fillId="9" borderId="8" xfId="0" applyNumberFormat="1" applyFont="1" applyFill="1" applyBorder="1" applyAlignment="1" applyProtection="1">
      <alignment horizontal="center" vertical="center" shrinkToFit="1"/>
    </xf>
    <xf numFmtId="164" fontId="29" fillId="9" borderId="27" xfId="0" applyNumberFormat="1" applyFont="1" applyFill="1" applyBorder="1" applyAlignment="1" applyProtection="1">
      <alignment horizontal="center" vertical="center" shrinkToFit="1"/>
    </xf>
    <xf numFmtId="164" fontId="29" fillId="9" borderId="40" xfId="0" applyNumberFormat="1" applyFont="1" applyFill="1" applyBorder="1" applyAlignment="1" applyProtection="1">
      <alignment horizontal="center" vertical="center" shrinkToFit="1"/>
    </xf>
    <xf numFmtId="164" fontId="29" fillId="9" borderId="0" xfId="0" applyNumberFormat="1" applyFont="1" applyFill="1" applyBorder="1" applyAlignment="1" applyProtection="1">
      <alignment horizontal="center" vertical="center" shrinkToFit="1"/>
    </xf>
    <xf numFmtId="164" fontId="29" fillId="9" borderId="30" xfId="0" applyNumberFormat="1" applyFont="1" applyFill="1" applyBorder="1" applyAlignment="1" applyProtection="1">
      <alignment horizontal="center" vertical="center" shrinkToFit="1"/>
    </xf>
    <xf numFmtId="164" fontId="29" fillId="9" borderId="5" xfId="0" applyNumberFormat="1" applyFont="1" applyFill="1" applyBorder="1" applyAlignment="1" applyProtection="1">
      <alignment horizontal="center" vertical="center" shrinkToFit="1"/>
    </xf>
    <xf numFmtId="164" fontId="29" fillId="9" borderId="6" xfId="0" applyNumberFormat="1" applyFont="1" applyFill="1" applyBorder="1" applyAlignment="1" applyProtection="1">
      <alignment horizontal="center" vertical="center" shrinkToFit="1"/>
    </xf>
    <xf numFmtId="164" fontId="29" fillId="9" borderId="79" xfId="0" applyNumberFormat="1" applyFont="1" applyFill="1" applyBorder="1" applyAlignment="1" applyProtection="1">
      <alignment horizontal="center" vertical="center" shrinkToFit="1"/>
    </xf>
    <xf numFmtId="0" fontId="21" fillId="3" borderId="6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 readingOrder="2"/>
    </xf>
    <xf numFmtId="0" fontId="18" fillId="0" borderId="8" xfId="0" applyFont="1" applyBorder="1" applyAlignment="1" applyProtection="1">
      <alignment horizontal="center" vertical="center" shrinkToFit="1" readingOrder="2"/>
    </xf>
    <xf numFmtId="0" fontId="69" fillId="0" borderId="8" xfId="0" applyFont="1" applyBorder="1" applyAlignment="1" applyProtection="1">
      <alignment horizontal="center" vertical="center" shrinkToFit="1" readingOrder="2"/>
    </xf>
    <xf numFmtId="0" fontId="69" fillId="0" borderId="16" xfId="0" applyFont="1" applyBorder="1" applyAlignment="1" applyProtection="1">
      <alignment horizontal="center" vertical="center" shrinkToFit="1" readingOrder="2"/>
    </xf>
    <xf numFmtId="0" fontId="35" fillId="0" borderId="42" xfId="0" applyFont="1" applyBorder="1" applyAlignment="1">
      <alignment horizontal="center" vertical="center" wrapText="1" shrinkToFit="1"/>
    </xf>
    <xf numFmtId="0" fontId="35" fillId="0" borderId="43" xfId="0" applyFont="1" applyBorder="1" applyAlignment="1">
      <alignment horizontal="center" vertical="center" wrapText="1" shrinkToFit="1"/>
    </xf>
    <xf numFmtId="0" fontId="35" fillId="0" borderId="53" xfId="0" applyFont="1" applyBorder="1" applyAlignment="1">
      <alignment horizontal="center" vertical="center" wrapText="1" shrinkToFit="1"/>
    </xf>
    <xf numFmtId="0" fontId="35" fillId="0" borderId="29" xfId="0" applyFont="1" applyBorder="1" applyAlignment="1">
      <alignment horizontal="center" vertical="center" wrapText="1" shrinkToFit="1"/>
    </xf>
    <xf numFmtId="0" fontId="35" fillId="0" borderId="0" xfId="0" applyFont="1" applyBorder="1" applyAlignment="1">
      <alignment horizontal="center" vertical="center" wrapText="1" shrinkToFit="1"/>
    </xf>
    <xf numFmtId="0" fontId="35" fillId="0" borderId="39" xfId="0" applyFont="1" applyBorder="1" applyAlignment="1">
      <alignment horizontal="center" vertical="center" wrapText="1" shrinkToFit="1"/>
    </xf>
    <xf numFmtId="0" fontId="35" fillId="0" borderId="66" xfId="0" applyFont="1" applyBorder="1" applyAlignment="1">
      <alignment horizontal="center" vertical="center" wrapText="1" shrinkToFit="1"/>
    </xf>
    <xf numFmtId="0" fontId="35" fillId="0" borderId="58" xfId="0" applyFont="1" applyBorder="1" applyAlignment="1">
      <alignment horizontal="center" vertical="center" wrapText="1" shrinkToFit="1"/>
    </xf>
    <xf numFmtId="0" fontId="35" fillId="0" borderId="59" xfId="0" applyFont="1" applyBorder="1" applyAlignment="1">
      <alignment horizontal="center" vertical="center" wrapText="1" shrinkToFit="1"/>
    </xf>
    <xf numFmtId="0" fontId="21" fillId="9" borderId="57" xfId="0" applyFont="1" applyFill="1" applyBorder="1" applyAlignment="1">
      <alignment horizontal="center" vertical="center" shrinkToFit="1"/>
    </xf>
    <xf numFmtId="0" fontId="21" fillId="9" borderId="58" xfId="0" applyFont="1" applyFill="1" applyBorder="1" applyAlignment="1">
      <alignment horizontal="center" vertical="center" shrinkToFit="1"/>
    </xf>
    <xf numFmtId="0" fontId="21" fillId="9" borderId="59" xfId="0" applyFont="1" applyFill="1" applyBorder="1" applyAlignment="1">
      <alignment horizontal="center" vertical="center" shrinkToFit="1"/>
    </xf>
    <xf numFmtId="0" fontId="36" fillId="9" borderId="57" xfId="0" applyFont="1" applyFill="1" applyBorder="1" applyAlignment="1" applyProtection="1">
      <alignment horizontal="center" vertical="center" shrinkToFit="1"/>
    </xf>
    <xf numFmtId="0" fontId="36" fillId="9" borderId="58" xfId="0" applyFont="1" applyFill="1" applyBorder="1" applyAlignment="1" applyProtection="1">
      <alignment horizontal="center" vertical="center" shrinkToFit="1"/>
    </xf>
    <xf numFmtId="0" fontId="36" fillId="9" borderId="63" xfId="0" applyFont="1" applyFill="1" applyBorder="1" applyAlignment="1" applyProtection="1">
      <alignment horizontal="center" vertical="center" shrinkToFit="1"/>
    </xf>
    <xf numFmtId="0" fontId="35" fillId="0" borderId="58" xfId="0" applyFont="1" applyBorder="1" applyAlignment="1">
      <alignment horizontal="right" vertical="center" wrapText="1" shrinkToFit="1"/>
    </xf>
    <xf numFmtId="0" fontId="35" fillId="0" borderId="59" xfId="0" applyFont="1" applyBorder="1" applyAlignment="1">
      <alignment horizontal="right" vertical="center" wrapText="1" shrinkToFit="1"/>
    </xf>
    <xf numFmtId="0" fontId="21" fillId="0" borderId="7" xfId="0" applyFont="1" applyBorder="1" applyAlignment="1">
      <alignment horizontal="right" vertical="center" shrinkToFit="1" readingOrder="2"/>
    </xf>
    <xf numFmtId="0" fontId="21" fillId="0" borderId="8" xfId="0" applyFont="1" applyBorder="1" applyAlignment="1">
      <alignment horizontal="right" vertical="center" shrinkToFit="1" readingOrder="2"/>
    </xf>
    <xf numFmtId="0" fontId="21" fillId="0" borderId="16" xfId="0" applyFont="1" applyBorder="1" applyAlignment="1">
      <alignment horizontal="right" vertical="center" shrinkToFit="1" readingOrder="2"/>
    </xf>
    <xf numFmtId="0" fontId="21" fillId="9" borderId="7" xfId="0" applyFont="1" applyFill="1" applyBorder="1" applyAlignment="1">
      <alignment horizontal="center" vertical="center" shrinkToFit="1"/>
    </xf>
    <xf numFmtId="0" fontId="21" fillId="9" borderId="8" xfId="0" applyFont="1" applyFill="1" applyBorder="1" applyAlignment="1">
      <alignment horizontal="center" vertical="center" shrinkToFit="1"/>
    </xf>
    <xf numFmtId="0" fontId="21" fillId="9" borderId="16" xfId="0" applyFont="1" applyFill="1" applyBorder="1" applyAlignment="1">
      <alignment horizontal="center" vertical="center" shrinkToFit="1"/>
    </xf>
    <xf numFmtId="0" fontId="36" fillId="9" borderId="7" xfId="0" applyFont="1" applyFill="1" applyBorder="1" applyAlignment="1" applyProtection="1">
      <alignment horizontal="center" vertical="center" shrinkToFit="1"/>
    </xf>
    <xf numFmtId="0" fontId="36" fillId="9" borderId="8" xfId="0" applyFont="1" applyFill="1" applyBorder="1" applyAlignment="1" applyProtection="1">
      <alignment horizontal="center" vertical="center" shrinkToFit="1"/>
    </xf>
    <xf numFmtId="0" fontId="36" fillId="9" borderId="27" xfId="0" applyFont="1" applyFill="1" applyBorder="1" applyAlignment="1" applyProtection="1">
      <alignment horizontal="center" vertical="center" shrinkToFit="1"/>
    </xf>
    <xf numFmtId="0" fontId="36" fillId="3" borderId="58" xfId="0" applyFont="1" applyFill="1" applyBorder="1" applyAlignment="1" applyProtection="1">
      <alignment horizontal="center" vertical="center" shrinkToFit="1"/>
      <protection locked="0"/>
    </xf>
    <xf numFmtId="0" fontId="36" fillId="3" borderId="59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Border="1" applyAlignment="1" applyProtection="1">
      <alignment horizontal="center" vertical="center" shrinkToFit="1"/>
      <protection locked="0"/>
    </xf>
    <xf numFmtId="0" fontId="21" fillId="3" borderId="39" xfId="0" applyFont="1" applyFill="1" applyBorder="1" applyAlignment="1" applyProtection="1">
      <alignment horizontal="center" vertical="center" shrinkToFit="1"/>
      <protection locked="0"/>
    </xf>
    <xf numFmtId="0" fontId="21" fillId="3" borderId="59" xfId="0" applyFont="1" applyFill="1" applyBorder="1" applyAlignment="1" applyProtection="1">
      <alignment horizontal="center" vertical="center" shrinkToFit="1"/>
      <protection locked="0"/>
    </xf>
    <xf numFmtId="0" fontId="25" fillId="4" borderId="42" xfId="0" applyFont="1" applyFill="1" applyBorder="1" applyAlignment="1">
      <alignment horizontal="center" vertical="top" shrinkToFit="1"/>
    </xf>
    <xf numFmtId="0" fontId="25" fillId="4" borderId="43" xfId="0" applyFont="1" applyFill="1" applyBorder="1" applyAlignment="1">
      <alignment horizontal="center" vertical="top" shrinkToFit="1"/>
    </xf>
    <xf numFmtId="49" fontId="61" fillId="0" borderId="43" xfId="0" applyNumberFormat="1" applyFont="1" applyBorder="1" applyAlignment="1">
      <alignment horizontal="center" vertical="center" shrinkToFit="1"/>
    </xf>
    <xf numFmtId="49" fontId="61" fillId="0" borderId="53" xfId="0" applyNumberFormat="1" applyFont="1" applyBorder="1" applyAlignment="1">
      <alignment horizontal="center" vertical="center" shrinkToFit="1"/>
    </xf>
    <xf numFmtId="0" fontId="62" fillId="0" borderId="45" xfId="0" applyFont="1" applyBorder="1" applyAlignment="1">
      <alignment horizontal="center" vertical="center" shrinkToFit="1"/>
    </xf>
    <xf numFmtId="0" fontId="62" fillId="0" borderId="43" xfId="0" applyFont="1" applyBorder="1" applyAlignment="1">
      <alignment horizontal="center" vertical="center" shrinkToFit="1"/>
    </xf>
    <xf numFmtId="0" fontId="62" fillId="0" borderId="53" xfId="0" applyFont="1" applyBorder="1" applyAlignment="1">
      <alignment horizontal="center" vertical="center" shrinkToFit="1"/>
    </xf>
    <xf numFmtId="0" fontId="62" fillId="0" borderId="45" xfId="0" applyFont="1" applyBorder="1" applyAlignment="1" applyProtection="1">
      <alignment horizontal="center" vertical="center" shrinkToFit="1"/>
    </xf>
    <xf numFmtId="0" fontId="62" fillId="0" borderId="43" xfId="0" applyFont="1" applyBorder="1" applyAlignment="1" applyProtection="1">
      <alignment horizontal="center" vertical="center" shrinkToFit="1"/>
    </xf>
    <xf numFmtId="0" fontId="62" fillId="0" borderId="46" xfId="0" applyFont="1" applyBorder="1" applyAlignment="1" applyProtection="1">
      <alignment horizontal="center" vertical="center" shrinkToFit="1"/>
    </xf>
    <xf numFmtId="0" fontId="21" fillId="7" borderId="75" xfId="0" applyFont="1" applyFill="1" applyBorder="1" applyAlignment="1">
      <alignment horizontal="center" vertical="center" shrinkToFit="1"/>
    </xf>
    <xf numFmtId="0" fontId="21" fillId="7" borderId="71" xfId="0" applyFont="1" applyFill="1" applyBorder="1" applyAlignment="1">
      <alignment horizontal="center" vertical="center" shrinkToFit="1"/>
    </xf>
    <xf numFmtId="0" fontId="21" fillId="7" borderId="72" xfId="0" applyFont="1" applyFill="1" applyBorder="1" applyAlignment="1">
      <alignment horizontal="center" vertical="center" shrinkToFit="1"/>
    </xf>
    <xf numFmtId="0" fontId="62" fillId="7" borderId="78" xfId="0" applyFont="1" applyFill="1" applyBorder="1" applyAlignment="1" applyProtection="1">
      <alignment horizontal="center" vertical="center" shrinkToFit="1" readingOrder="2"/>
    </xf>
    <xf numFmtId="0" fontId="62" fillId="7" borderId="52" xfId="0" applyFont="1" applyFill="1" applyBorder="1" applyAlignment="1" applyProtection="1">
      <alignment horizontal="center" vertical="center" shrinkToFit="1" readingOrder="2"/>
    </xf>
    <xf numFmtId="0" fontId="21" fillId="0" borderId="0" xfId="0" applyFont="1" applyBorder="1" applyAlignment="1">
      <alignment horizontal="right" vertical="center" shrinkToFit="1" readingOrder="2"/>
    </xf>
    <xf numFmtId="0" fontId="21" fillId="0" borderId="39" xfId="0" applyFont="1" applyBorder="1" applyAlignment="1">
      <alignment horizontal="right" vertical="center" shrinkToFit="1" readingOrder="2"/>
    </xf>
    <xf numFmtId="0" fontId="21" fillId="9" borderId="5" xfId="0" applyFont="1" applyFill="1" applyBorder="1" applyAlignment="1">
      <alignment horizontal="center" vertical="center" shrinkToFit="1"/>
    </xf>
    <xf numFmtId="0" fontId="21" fillId="9" borderId="6" xfId="0" applyFont="1" applyFill="1" applyBorder="1" applyAlignment="1">
      <alignment horizontal="center" vertical="center" shrinkToFit="1"/>
    </xf>
    <xf numFmtId="0" fontId="21" fillId="9" borderId="37" xfId="0" applyFont="1" applyFill="1" applyBorder="1" applyAlignment="1">
      <alignment horizontal="center" vertical="center" shrinkToFit="1"/>
    </xf>
    <xf numFmtId="0" fontId="18" fillId="0" borderId="43" xfId="0" applyFont="1" applyBorder="1" applyAlignment="1" applyProtection="1">
      <alignment horizontal="right" vertical="center" shrinkToFit="1"/>
    </xf>
    <xf numFmtId="0" fontId="18" fillId="0" borderId="46" xfId="0" applyFont="1" applyBorder="1" applyAlignment="1" applyProtection="1">
      <alignment horizontal="right" vertical="center" shrinkToFit="1"/>
    </xf>
    <xf numFmtId="0" fontId="17" fillId="0" borderId="66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right" vertical="center" shrinkToFit="1"/>
    </xf>
    <xf numFmtId="0" fontId="17" fillId="8" borderId="43" xfId="0" applyFont="1" applyFill="1" applyBorder="1" applyAlignment="1" applyProtection="1">
      <alignment horizontal="center" vertical="center" shrinkToFit="1"/>
      <protection locked="0"/>
    </xf>
    <xf numFmtId="0" fontId="17" fillId="0" borderId="53" xfId="0" applyFont="1" applyBorder="1" applyAlignment="1">
      <alignment horizontal="right" vertical="center" shrinkToFit="1"/>
    </xf>
    <xf numFmtId="0" fontId="17" fillId="0" borderId="45" xfId="0" applyFont="1" applyBorder="1" applyAlignment="1">
      <alignment horizontal="center" vertical="center" shrinkToFit="1"/>
    </xf>
    <xf numFmtId="49" fontId="28" fillId="0" borderId="43" xfId="0" applyNumberFormat="1" applyFont="1" applyBorder="1" applyAlignment="1" applyProtection="1">
      <alignment horizontal="left" vertical="center" shrinkToFit="1"/>
      <protection locked="0"/>
    </xf>
    <xf numFmtId="0" fontId="63" fillId="8" borderId="8" xfId="0" applyFont="1" applyFill="1" applyBorder="1" applyAlignment="1" applyProtection="1">
      <alignment horizontal="center" vertical="center" shrinkToFit="1"/>
    </xf>
    <xf numFmtId="0" fontId="17" fillId="9" borderId="43" xfId="0" applyFont="1" applyFill="1" applyBorder="1" applyAlignment="1">
      <alignment horizontal="right" vertical="center" shrinkToFit="1"/>
    </xf>
    <xf numFmtId="0" fontId="17" fillId="9" borderId="46" xfId="0" applyFont="1" applyFill="1" applyBorder="1" applyAlignment="1">
      <alignment horizontal="right" vertical="center" shrinkToFit="1"/>
    </xf>
    <xf numFmtId="49" fontId="18" fillId="0" borderId="43" xfId="0" applyNumberFormat="1" applyFont="1" applyBorder="1" applyAlignment="1" applyProtection="1">
      <alignment horizontal="center" vertical="center" shrinkToFit="1"/>
      <protection locked="0"/>
    </xf>
    <xf numFmtId="49" fontId="18" fillId="0" borderId="43" xfId="0" applyNumberFormat="1" applyFont="1" applyBorder="1" applyAlignment="1" applyProtection="1">
      <alignment horizontal="center" vertical="center" shrinkToFit="1"/>
    </xf>
    <xf numFmtId="0" fontId="18" fillId="0" borderId="43" xfId="0" applyFont="1" applyBorder="1" applyAlignment="1" applyProtection="1">
      <alignment horizontal="center" vertical="center" shrinkToFit="1"/>
    </xf>
    <xf numFmtId="0" fontId="28" fillId="0" borderId="43" xfId="0" applyFont="1" applyBorder="1" applyAlignment="1" applyProtection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49" fontId="28" fillId="0" borderId="0" xfId="0" applyNumberFormat="1" applyFont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>
      <alignment horizontal="right" vertical="center" shrinkToFit="1" readingOrder="2"/>
    </xf>
    <xf numFmtId="0" fontId="63" fillId="8" borderId="0" xfId="0" applyFont="1" applyFill="1" applyBorder="1" applyAlignment="1" applyProtection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9" borderId="0" xfId="0" applyFont="1" applyFill="1" applyBorder="1" applyAlignment="1">
      <alignment horizontal="right" vertical="center" shrinkToFit="1"/>
    </xf>
    <xf numFmtId="0" fontId="17" fillId="9" borderId="30" xfId="0" applyFont="1" applyFill="1" applyBorder="1" applyAlignment="1">
      <alignment horizontal="right" vertical="center" shrinkToFit="1"/>
    </xf>
    <xf numFmtId="49" fontId="18" fillId="0" borderId="0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Border="1" applyAlignment="1" applyProtection="1">
      <alignment horizontal="center" vertical="center" shrinkToFit="1"/>
    </xf>
    <xf numFmtId="49" fontId="18" fillId="0" borderId="0" xfId="0" applyNumberFormat="1" applyFont="1" applyBorder="1" applyAlignment="1" applyProtection="1">
      <alignment horizontal="right" vertical="center" shrinkToFit="1"/>
    </xf>
    <xf numFmtId="0" fontId="24" fillId="0" borderId="0" xfId="0" applyFont="1" applyBorder="1" applyAlignment="1" applyProtection="1">
      <alignment horizontal="center" vertical="center" shrinkToFit="1"/>
    </xf>
    <xf numFmtId="0" fontId="24" fillId="0" borderId="39" xfId="0" applyFont="1" applyBorder="1" applyAlignment="1" applyProtection="1">
      <alignment horizontal="center" vertical="center" shrinkToFit="1"/>
    </xf>
    <xf numFmtId="0" fontId="21" fillId="0" borderId="43" xfId="0" applyFont="1" applyBorder="1" applyAlignment="1" applyProtection="1">
      <alignment horizontal="right" vertical="center" shrinkToFit="1"/>
    </xf>
    <xf numFmtId="0" fontId="59" fillId="0" borderId="43" xfId="0" applyFont="1" applyBorder="1" applyAlignment="1">
      <alignment horizontal="center" vertical="center" shrinkToFit="1"/>
    </xf>
    <xf numFmtId="0" fontId="59" fillId="0" borderId="46" xfId="0" applyFont="1" applyBorder="1" applyAlignment="1">
      <alignment horizontal="center" vertical="center" shrinkToFit="1"/>
    </xf>
    <xf numFmtId="0" fontId="59" fillId="0" borderId="0" xfId="0" applyFont="1" applyBorder="1" applyAlignment="1">
      <alignment horizontal="center" vertical="center" shrinkToFit="1"/>
    </xf>
    <xf numFmtId="0" fontId="59" fillId="0" borderId="39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right" vertical="center" shrinkToFit="1" readingOrder="2"/>
    </xf>
    <xf numFmtId="0" fontId="63" fillId="8" borderId="58" xfId="0" applyFont="1" applyFill="1" applyBorder="1" applyAlignment="1" applyProtection="1">
      <alignment horizontal="center" vertical="center" shrinkToFit="1"/>
    </xf>
    <xf numFmtId="0" fontId="21" fillId="8" borderId="43" xfId="0" applyFont="1" applyFill="1" applyBorder="1" applyAlignment="1" applyProtection="1">
      <alignment horizontal="center" vertical="center" shrinkToFit="1"/>
      <protection locked="0"/>
    </xf>
    <xf numFmtId="0" fontId="17" fillId="0" borderId="46" xfId="0" applyFont="1" applyBorder="1" applyAlignment="1">
      <alignment horizontal="right" vertical="center" shrinkToFit="1"/>
    </xf>
    <xf numFmtId="0" fontId="17" fillId="9" borderId="58" xfId="0" applyFont="1" applyFill="1" applyBorder="1" applyAlignment="1">
      <alignment horizontal="center" vertical="center" shrinkToFit="1"/>
    </xf>
    <xf numFmtId="0" fontId="17" fillId="0" borderId="66" xfId="0" applyFont="1" applyBorder="1" applyAlignment="1">
      <alignment horizontal="right" vertical="center" shrinkToFit="1"/>
    </xf>
    <xf numFmtId="0" fontId="17" fillId="0" borderId="58" xfId="0" applyFont="1" applyBorder="1" applyAlignment="1">
      <alignment horizontal="right" vertical="center" shrinkToFit="1"/>
    </xf>
    <xf numFmtId="0" fontId="17" fillId="8" borderId="58" xfId="0" applyFont="1" applyFill="1" applyBorder="1" applyAlignment="1" applyProtection="1">
      <alignment horizontal="center" vertical="center" shrinkToFit="1"/>
      <protection locked="0"/>
    </xf>
    <xf numFmtId="0" fontId="60" fillId="0" borderId="0" xfId="0" applyFont="1" applyBorder="1" applyAlignment="1">
      <alignment horizontal="center" shrinkToFit="1"/>
    </xf>
    <xf numFmtId="0" fontId="59" fillId="8" borderId="13" xfId="0" applyFont="1" applyFill="1" applyBorder="1" applyAlignment="1" applyProtection="1">
      <alignment horizontal="center" vertical="center" shrinkToFit="1"/>
      <protection locked="0"/>
    </xf>
    <xf numFmtId="0" fontId="59" fillId="8" borderId="14" xfId="0" applyFont="1" applyFill="1" applyBorder="1" applyAlignment="1" applyProtection="1">
      <alignment horizontal="center" vertical="center" shrinkToFit="1"/>
      <protection locked="0"/>
    </xf>
    <xf numFmtId="0" fontId="59" fillId="0" borderId="30" xfId="0" applyFont="1" applyBorder="1" applyAlignment="1">
      <alignment horizontal="center" vertical="center" shrinkToFit="1"/>
    </xf>
    <xf numFmtId="0" fontId="17" fillId="8" borderId="0" xfId="0" applyFont="1" applyFill="1" applyBorder="1" applyAlignment="1" applyProtection="1">
      <alignment horizontal="center" vertical="center" shrinkToFit="1" readingOrder="2"/>
      <protection locked="0"/>
    </xf>
    <xf numFmtId="0" fontId="17" fillId="8" borderId="0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Border="1" applyAlignment="1" applyProtection="1">
      <alignment horizontal="center" vertical="center" shrinkToFit="1"/>
      <protection locked="0"/>
    </xf>
    <xf numFmtId="49" fontId="36" fillId="0" borderId="0" xfId="0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right" vertical="center" shrinkToFit="1"/>
    </xf>
    <xf numFmtId="0" fontId="62" fillId="0" borderId="0" xfId="0" applyFont="1" applyAlignment="1">
      <alignment horizontal="right" vertical="center" shrinkToFit="1" readingOrder="2"/>
    </xf>
    <xf numFmtId="0" fontId="17" fillId="0" borderId="0" xfId="0" applyFont="1" applyAlignment="1">
      <alignment horizontal="center" vertical="center" shrinkToFit="1"/>
    </xf>
    <xf numFmtId="49" fontId="21" fillId="0" borderId="0" xfId="0" applyNumberFormat="1" applyFont="1" applyBorder="1" applyAlignment="1">
      <alignment horizontal="center" vertical="center" shrinkToFit="1"/>
    </xf>
    <xf numFmtId="0" fontId="17" fillId="9" borderId="0" xfId="0" applyFont="1" applyFill="1" applyBorder="1" applyAlignment="1">
      <alignment horizontal="center" vertical="center" shrinkToFit="1"/>
    </xf>
    <xf numFmtId="0" fontId="17" fillId="0" borderId="33" xfId="0" applyFont="1" applyBorder="1" applyAlignment="1">
      <alignment horizontal="right" vertical="center" shrinkToFit="1"/>
    </xf>
    <xf numFmtId="0" fontId="65" fillId="0" borderId="0" xfId="0" applyFont="1" applyAlignment="1" applyProtection="1">
      <alignment horizontal="center" vertical="center" shrinkToFit="1"/>
    </xf>
    <xf numFmtId="0" fontId="65" fillId="0" borderId="0" xfId="0" applyFont="1" applyAlignment="1">
      <alignment horizontal="center" vertical="center" shrinkToFit="1"/>
    </xf>
    <xf numFmtId="0" fontId="59" fillId="0" borderId="32" xfId="0" applyFont="1" applyBorder="1" applyAlignment="1" applyProtection="1">
      <alignment horizontal="center" vertical="center" shrinkToFit="1"/>
    </xf>
    <xf numFmtId="0" fontId="11" fillId="7" borderId="77" xfId="0" applyFont="1" applyFill="1" applyBorder="1" applyAlignment="1">
      <alignment horizontal="center" vertical="center" wrapText="1" readingOrder="2"/>
    </xf>
    <xf numFmtId="0" fontId="11" fillId="7" borderId="76" xfId="0" applyFont="1" applyFill="1" applyBorder="1" applyAlignment="1">
      <alignment horizontal="center" vertical="center" wrapText="1" readingOrder="2"/>
    </xf>
    <xf numFmtId="17" fontId="16" fillId="0" borderId="17" xfId="0" applyNumberFormat="1" applyFont="1" applyBorder="1" applyAlignment="1">
      <alignment horizontal="center" shrinkToFit="1"/>
    </xf>
    <xf numFmtId="0" fontId="59" fillId="3" borderId="57" xfId="0" applyFont="1" applyFill="1" applyBorder="1" applyAlignment="1" applyProtection="1">
      <alignment horizontal="center" vertical="center" shrinkToFit="1"/>
      <protection locked="0"/>
    </xf>
    <xf numFmtId="0" fontId="71" fillId="0" borderId="91" xfId="0" applyFont="1" applyBorder="1" applyAlignment="1" applyProtection="1">
      <alignment horizontal="center" shrinkToFit="1"/>
    </xf>
    <xf numFmtId="0" fontId="71" fillId="0" borderId="71" xfId="0" applyFont="1" applyBorder="1" applyAlignment="1" applyProtection="1">
      <alignment horizontal="center" shrinkToFit="1"/>
    </xf>
    <xf numFmtId="0" fontId="71" fillId="0" borderId="92" xfId="0" applyFont="1" applyBorder="1" applyAlignment="1" applyProtection="1">
      <alignment horizontal="center" shrinkToFit="1"/>
    </xf>
    <xf numFmtId="0" fontId="46" fillId="0" borderId="90" xfId="0" applyFont="1" applyBorder="1" applyAlignment="1" applyProtection="1">
      <alignment horizontal="center" vertical="center" shrinkToFit="1"/>
    </xf>
    <xf numFmtId="0" fontId="0" fillId="0" borderId="95" xfId="0" applyBorder="1" applyAlignment="1" applyProtection="1">
      <alignment shrinkToFit="1"/>
    </xf>
    <xf numFmtId="0" fontId="46" fillId="0" borderId="84" xfId="0" applyFont="1" applyBorder="1" applyAlignment="1" applyProtection="1">
      <alignment horizontal="center" vertical="center" shrinkToFit="1"/>
    </xf>
    <xf numFmtId="0" fontId="46" fillId="0" borderId="88" xfId="0" applyFont="1" applyBorder="1" applyAlignment="1" applyProtection="1">
      <alignment horizontal="center" vertical="center" shrinkToFit="1"/>
    </xf>
    <xf numFmtId="0" fontId="46" fillId="0" borderId="44" xfId="0" applyFont="1" applyBorder="1" applyAlignment="1" applyProtection="1">
      <alignment horizontal="center" vertical="center" shrinkToFit="1"/>
    </xf>
    <xf numFmtId="0" fontId="46" fillId="0" borderId="89" xfId="0" applyFont="1" applyBorder="1" applyAlignment="1" applyProtection="1">
      <alignment horizontal="center" vertical="center" shrinkToFit="1"/>
    </xf>
    <xf numFmtId="0" fontId="0" fillId="0" borderId="89" xfId="0" applyBorder="1" applyAlignment="1" applyProtection="1">
      <alignment shrinkToFit="1"/>
    </xf>
    <xf numFmtId="0" fontId="29" fillId="0" borderId="58" xfId="0" applyFont="1" applyBorder="1" applyAlignment="1" applyProtection="1">
      <alignment horizontal="center" shrinkToFit="1"/>
    </xf>
    <xf numFmtId="0" fontId="46" fillId="0" borderId="53" xfId="0" applyFont="1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shrinkToFit="1"/>
    </xf>
    <xf numFmtId="0" fontId="52" fillId="10" borderId="58" xfId="0" applyFont="1" applyFill="1" applyBorder="1" applyAlignment="1" applyProtection="1">
      <alignment horizontal="center" shrinkToFit="1"/>
      <protection locked="0"/>
    </xf>
    <xf numFmtId="0" fontId="52" fillId="10" borderId="99" xfId="0" applyFont="1" applyFill="1" applyBorder="1" applyAlignment="1" applyProtection="1">
      <alignment horizontal="center" shrinkToFit="1"/>
      <protection locked="0"/>
    </xf>
    <xf numFmtId="0" fontId="46" fillId="0" borderId="54" xfId="0" applyFont="1" applyBorder="1" applyAlignment="1" applyProtection="1">
      <alignment horizontal="center" vertical="center" shrinkToFit="1"/>
    </xf>
    <xf numFmtId="0" fontId="46" fillId="0" borderId="56" xfId="0" applyFont="1" applyBorder="1" applyAlignment="1" applyProtection="1">
      <alignment horizontal="center" vertical="center" shrinkToFit="1"/>
    </xf>
    <xf numFmtId="0" fontId="46" fillId="0" borderId="93" xfId="0" applyFont="1" applyBorder="1" applyAlignment="1" applyProtection="1">
      <alignment horizontal="center" vertical="center" shrinkToFit="1"/>
    </xf>
    <xf numFmtId="0" fontId="55" fillId="0" borderId="71" xfId="0" applyFont="1" applyBorder="1" applyAlignment="1" applyProtection="1">
      <alignment horizontal="right" shrinkToFit="1"/>
    </xf>
    <xf numFmtId="0" fontId="55" fillId="0" borderId="92" xfId="0" applyFont="1" applyBorder="1" applyAlignment="1" applyProtection="1">
      <alignment horizontal="right" shrinkToFit="1"/>
    </xf>
    <xf numFmtId="0" fontId="0" fillId="0" borderId="88" xfId="0" applyBorder="1" applyAlignment="1" applyProtection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EF4EC"/>
      <color rgb="FF005EA4"/>
      <color rgb="FFF9FCFD"/>
      <color rgb="FFE8F5F8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</xdr:row>
          <xdr:rowOff>38100</xdr:rowOff>
        </xdr:from>
        <xdr:to>
          <xdr:col>14</xdr:col>
          <xdr:colOff>76200</xdr:colOff>
          <xdr:row>10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9</xdr:row>
          <xdr:rowOff>28575</xdr:rowOff>
        </xdr:from>
        <xdr:to>
          <xdr:col>27</xdr:col>
          <xdr:colOff>47625</xdr:colOff>
          <xdr:row>10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9</xdr:row>
          <xdr:rowOff>38100</xdr:rowOff>
        </xdr:from>
        <xdr:to>
          <xdr:col>39</xdr:col>
          <xdr:colOff>28575</xdr:colOff>
          <xdr:row>10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10</xdr:row>
          <xdr:rowOff>9525</xdr:rowOff>
        </xdr:from>
        <xdr:to>
          <xdr:col>20</xdr:col>
          <xdr:colOff>66675</xdr:colOff>
          <xdr:row>11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10</xdr:row>
          <xdr:rowOff>19050</xdr:rowOff>
        </xdr:from>
        <xdr:to>
          <xdr:col>31</xdr:col>
          <xdr:colOff>47625</xdr:colOff>
          <xdr:row>11</xdr:row>
          <xdr:rowOff>28575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10</xdr:row>
          <xdr:rowOff>19050</xdr:rowOff>
        </xdr:from>
        <xdr:to>
          <xdr:col>44</xdr:col>
          <xdr:colOff>19050</xdr:colOff>
          <xdr:row>11</xdr:row>
          <xdr:rowOff>28575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</xdr:row>
          <xdr:rowOff>76200</xdr:rowOff>
        </xdr:from>
        <xdr:to>
          <xdr:col>21</xdr:col>
          <xdr:colOff>47625</xdr:colOff>
          <xdr:row>12</xdr:row>
          <xdr:rowOff>295275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12</xdr:row>
          <xdr:rowOff>95250</xdr:rowOff>
        </xdr:from>
        <xdr:to>
          <xdr:col>33</xdr:col>
          <xdr:colOff>38100</xdr:colOff>
          <xdr:row>12</xdr:row>
          <xdr:rowOff>314325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85725</xdr:rowOff>
        </xdr:from>
        <xdr:to>
          <xdr:col>45</xdr:col>
          <xdr:colOff>9525</xdr:colOff>
          <xdr:row>12</xdr:row>
          <xdr:rowOff>304800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13</xdr:row>
          <xdr:rowOff>47625</xdr:rowOff>
        </xdr:from>
        <xdr:to>
          <xdr:col>31</xdr:col>
          <xdr:colOff>38100</xdr:colOff>
          <xdr:row>14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13</xdr:row>
          <xdr:rowOff>38100</xdr:rowOff>
        </xdr:from>
        <xdr:to>
          <xdr:col>39</xdr:col>
          <xdr:colOff>28575</xdr:colOff>
          <xdr:row>13</xdr:row>
          <xdr:rowOff>257175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</xdr:colOff>
          <xdr:row>13</xdr:row>
          <xdr:rowOff>38100</xdr:rowOff>
        </xdr:from>
        <xdr:to>
          <xdr:col>49</xdr:col>
          <xdr:colOff>38100</xdr:colOff>
          <xdr:row>13</xdr:row>
          <xdr:rowOff>257175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28575</xdr:rowOff>
        </xdr:from>
        <xdr:to>
          <xdr:col>21</xdr:col>
          <xdr:colOff>47625</xdr:colOff>
          <xdr:row>16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15</xdr:row>
          <xdr:rowOff>28575</xdr:rowOff>
        </xdr:from>
        <xdr:to>
          <xdr:col>33</xdr:col>
          <xdr:colOff>38100</xdr:colOff>
          <xdr:row>16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15</xdr:row>
          <xdr:rowOff>19050</xdr:rowOff>
        </xdr:from>
        <xdr:to>
          <xdr:col>45</xdr:col>
          <xdr:colOff>28575</xdr:colOff>
          <xdr:row>15</xdr:row>
          <xdr:rowOff>238125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69</xdr:row>
          <xdr:rowOff>47625</xdr:rowOff>
        </xdr:from>
        <xdr:to>
          <xdr:col>22</xdr:col>
          <xdr:colOff>47625</xdr:colOff>
          <xdr:row>70</xdr:row>
          <xdr:rowOff>38100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69</xdr:row>
          <xdr:rowOff>38100</xdr:rowOff>
        </xdr:from>
        <xdr:to>
          <xdr:col>27</xdr:col>
          <xdr:colOff>28575</xdr:colOff>
          <xdr:row>70</xdr:row>
          <xdr:rowOff>28575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73</xdr:row>
          <xdr:rowOff>47625</xdr:rowOff>
        </xdr:from>
        <xdr:to>
          <xdr:col>15</xdr:col>
          <xdr:colOff>76200</xdr:colOff>
          <xdr:row>74</xdr:row>
          <xdr:rowOff>38100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74</xdr:row>
          <xdr:rowOff>85725</xdr:rowOff>
        </xdr:from>
        <xdr:to>
          <xdr:col>15</xdr:col>
          <xdr:colOff>76200</xdr:colOff>
          <xdr:row>75</xdr:row>
          <xdr:rowOff>76200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73</xdr:row>
          <xdr:rowOff>47625</xdr:rowOff>
        </xdr:from>
        <xdr:to>
          <xdr:col>21</xdr:col>
          <xdr:colOff>66675</xdr:colOff>
          <xdr:row>74</xdr:row>
          <xdr:rowOff>38100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74</xdr:row>
          <xdr:rowOff>47625</xdr:rowOff>
        </xdr:from>
        <xdr:to>
          <xdr:col>21</xdr:col>
          <xdr:colOff>57150</xdr:colOff>
          <xdr:row>75</xdr:row>
          <xdr:rowOff>38100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73</xdr:row>
          <xdr:rowOff>57150</xdr:rowOff>
        </xdr:from>
        <xdr:to>
          <xdr:col>37</xdr:col>
          <xdr:colOff>38100</xdr:colOff>
          <xdr:row>74</xdr:row>
          <xdr:rowOff>47625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74</xdr:row>
          <xdr:rowOff>57150</xdr:rowOff>
        </xdr:from>
        <xdr:to>
          <xdr:col>37</xdr:col>
          <xdr:colOff>38100</xdr:colOff>
          <xdr:row>75</xdr:row>
          <xdr:rowOff>47625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73</xdr:row>
          <xdr:rowOff>47625</xdr:rowOff>
        </xdr:from>
        <xdr:to>
          <xdr:col>50</xdr:col>
          <xdr:colOff>19050</xdr:colOff>
          <xdr:row>74</xdr:row>
          <xdr:rowOff>38100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74</xdr:row>
          <xdr:rowOff>57150</xdr:rowOff>
        </xdr:from>
        <xdr:to>
          <xdr:col>51</xdr:col>
          <xdr:colOff>19050</xdr:colOff>
          <xdr:row>75</xdr:row>
          <xdr:rowOff>47625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822"/>
  <sheetViews>
    <sheetView rightToLeft="1" topLeftCell="A211" zoomScaleNormal="100" workbookViewId="0">
      <selection activeCell="C235" sqref="C235"/>
    </sheetView>
  </sheetViews>
  <sheetFormatPr defaultColWidth="9" defaultRowHeight="14.25"/>
  <cols>
    <col min="1" max="1" width="9" style="4"/>
    <col min="2" max="2" width="4.75" style="4" bestFit="1" customWidth="1"/>
    <col min="3" max="3" width="18.125" style="4" customWidth="1"/>
    <col min="4" max="4" width="132.25" style="4" customWidth="1"/>
    <col min="5" max="16384" width="9" style="4"/>
  </cols>
  <sheetData>
    <row r="1" spans="1:4" ht="22.5">
      <c r="A1" s="3" t="s">
        <v>237</v>
      </c>
      <c r="B1" s="3" t="s">
        <v>0</v>
      </c>
      <c r="C1" s="3" t="s">
        <v>1</v>
      </c>
      <c r="D1" s="3" t="s">
        <v>2</v>
      </c>
    </row>
    <row r="2" spans="1:4" ht="22.5">
      <c r="A2" s="5">
        <v>1001</v>
      </c>
      <c r="B2" s="5">
        <v>1</v>
      </c>
      <c r="C2" s="6" t="s">
        <v>3</v>
      </c>
      <c r="D2" s="5" t="s">
        <v>4</v>
      </c>
    </row>
    <row r="3" spans="1:4" ht="22.5">
      <c r="A3" s="5">
        <v>1002</v>
      </c>
      <c r="B3" s="5">
        <v>2</v>
      </c>
      <c r="C3" s="6" t="s">
        <v>3</v>
      </c>
      <c r="D3" s="5" t="s">
        <v>5</v>
      </c>
    </row>
    <row r="4" spans="1:4" ht="22.5">
      <c r="A4" s="5">
        <v>1003</v>
      </c>
      <c r="B4" s="5">
        <v>3</v>
      </c>
      <c r="C4" s="6" t="s">
        <v>3</v>
      </c>
      <c r="D4" s="5" t="s">
        <v>6</v>
      </c>
    </row>
    <row r="5" spans="1:4" ht="22.5">
      <c r="A5" s="5">
        <v>1004</v>
      </c>
      <c r="B5" s="5">
        <v>4</v>
      </c>
      <c r="C5" s="6" t="s">
        <v>3</v>
      </c>
      <c r="D5" s="5" t="s">
        <v>7</v>
      </c>
    </row>
    <row r="6" spans="1:4" ht="22.5">
      <c r="A6" s="5">
        <v>1005</v>
      </c>
      <c r="B6" s="5">
        <v>5</v>
      </c>
      <c r="C6" s="6" t="s">
        <v>3</v>
      </c>
      <c r="D6" s="5" t="s">
        <v>8</v>
      </c>
    </row>
    <row r="7" spans="1:4" ht="22.5">
      <c r="A7" s="5">
        <v>1006</v>
      </c>
      <c r="B7" s="5">
        <v>6</v>
      </c>
      <c r="C7" s="6" t="s">
        <v>3</v>
      </c>
      <c r="D7" s="5" t="s">
        <v>9</v>
      </c>
    </row>
    <row r="8" spans="1:4" ht="22.5">
      <c r="A8" s="5">
        <v>1007</v>
      </c>
      <c r="B8" s="5">
        <v>7</v>
      </c>
      <c r="C8" s="6" t="s">
        <v>3</v>
      </c>
      <c r="D8" s="5" t="s">
        <v>10</v>
      </c>
    </row>
    <row r="9" spans="1:4" ht="22.5">
      <c r="A9" s="5">
        <v>1008</v>
      </c>
      <c r="B9" s="5">
        <v>8</v>
      </c>
      <c r="C9" s="6" t="s">
        <v>3</v>
      </c>
      <c r="D9" s="5" t="s">
        <v>11</v>
      </c>
    </row>
    <row r="10" spans="1:4" ht="22.5">
      <c r="A10" s="5">
        <v>1009</v>
      </c>
      <c r="B10" s="5">
        <v>9</v>
      </c>
      <c r="C10" s="6" t="s">
        <v>3</v>
      </c>
      <c r="D10" s="5" t="s">
        <v>12</v>
      </c>
    </row>
    <row r="11" spans="1:4" ht="22.5">
      <c r="A11" s="5">
        <v>1010</v>
      </c>
      <c r="B11" s="5">
        <v>10</v>
      </c>
      <c r="C11" s="6" t="s">
        <v>3</v>
      </c>
      <c r="D11" s="5" t="s">
        <v>13</v>
      </c>
    </row>
    <row r="12" spans="1:4" ht="22.5">
      <c r="A12" s="5">
        <v>1011</v>
      </c>
      <c r="B12" s="5">
        <v>11</v>
      </c>
      <c r="C12" s="6" t="s">
        <v>3</v>
      </c>
      <c r="D12" s="5" t="s">
        <v>14</v>
      </c>
    </row>
    <row r="13" spans="1:4" ht="22.5">
      <c r="A13" s="5">
        <v>1012</v>
      </c>
      <c r="B13" s="5">
        <v>12</v>
      </c>
      <c r="C13" s="6" t="s">
        <v>3</v>
      </c>
      <c r="D13" s="5" t="s">
        <v>15</v>
      </c>
    </row>
    <row r="14" spans="1:4" ht="22.5">
      <c r="A14" s="5">
        <v>1013</v>
      </c>
      <c r="B14" s="5">
        <v>13</v>
      </c>
      <c r="C14" s="6" t="s">
        <v>3</v>
      </c>
      <c r="D14" s="5" t="s">
        <v>16</v>
      </c>
    </row>
    <row r="15" spans="1:4" ht="22.5">
      <c r="A15" s="5">
        <v>1014</v>
      </c>
      <c r="B15" s="5">
        <v>14</v>
      </c>
      <c r="C15" s="6" t="s">
        <v>3</v>
      </c>
      <c r="D15" s="5" t="s">
        <v>17</v>
      </c>
    </row>
    <row r="16" spans="1:4" ht="22.5">
      <c r="A16" s="5">
        <v>1015</v>
      </c>
      <c r="B16" s="5">
        <v>15</v>
      </c>
      <c r="C16" s="6" t="s">
        <v>3</v>
      </c>
      <c r="D16" s="5" t="s">
        <v>18</v>
      </c>
    </row>
    <row r="17" spans="1:4" ht="22.5">
      <c r="A17" s="47">
        <v>1016</v>
      </c>
      <c r="B17" s="5">
        <v>16</v>
      </c>
      <c r="C17" s="6" t="s">
        <v>3</v>
      </c>
      <c r="D17" s="48"/>
    </row>
    <row r="18" spans="1:4" ht="22.5">
      <c r="A18" s="47">
        <v>1017</v>
      </c>
      <c r="B18" s="5">
        <v>17</v>
      </c>
      <c r="C18" s="6" t="s">
        <v>3</v>
      </c>
      <c r="D18" s="48"/>
    </row>
    <row r="19" spans="1:4" ht="22.5">
      <c r="A19" s="47">
        <v>1018</v>
      </c>
      <c r="B19" s="5">
        <v>18</v>
      </c>
      <c r="C19" s="6" t="s">
        <v>3</v>
      </c>
      <c r="D19" s="48"/>
    </row>
    <row r="20" spans="1:4" ht="22.5">
      <c r="A20" s="47">
        <v>1019</v>
      </c>
      <c r="B20" s="5">
        <v>19</v>
      </c>
      <c r="C20" s="6" t="s">
        <v>3</v>
      </c>
      <c r="D20" s="48"/>
    </row>
    <row r="21" spans="1:4" ht="23.25" thickBot="1">
      <c r="A21" s="30"/>
      <c r="B21" s="31"/>
      <c r="C21" s="31"/>
      <c r="D21" s="31"/>
    </row>
    <row r="22" spans="1:4" ht="24" thickTop="1" thickBot="1">
      <c r="A22" s="5">
        <v>1020</v>
      </c>
      <c r="B22" s="5">
        <v>1</v>
      </c>
      <c r="C22" s="7" t="s">
        <v>19</v>
      </c>
      <c r="D22" s="8" t="s">
        <v>20</v>
      </c>
    </row>
    <row r="23" spans="1:4" ht="23.25" thickBot="1">
      <c r="A23" s="5">
        <v>1021</v>
      </c>
      <c r="B23" s="5">
        <v>2</v>
      </c>
      <c r="C23" s="7" t="s">
        <v>19</v>
      </c>
      <c r="D23" s="9" t="s">
        <v>21</v>
      </c>
    </row>
    <row r="24" spans="1:4" ht="23.25" thickBot="1">
      <c r="A24" s="5">
        <v>1022</v>
      </c>
      <c r="B24" s="5">
        <v>3</v>
      </c>
      <c r="C24" s="7" t="s">
        <v>19</v>
      </c>
      <c r="D24" s="9" t="s">
        <v>22</v>
      </c>
    </row>
    <row r="25" spans="1:4" ht="23.25" thickBot="1">
      <c r="A25" s="5">
        <v>1023</v>
      </c>
      <c r="B25" s="5">
        <v>4</v>
      </c>
      <c r="C25" s="7" t="s">
        <v>19</v>
      </c>
      <c r="D25" s="9" t="s">
        <v>23</v>
      </c>
    </row>
    <row r="26" spans="1:4" ht="23.25" thickBot="1">
      <c r="A26" s="5">
        <v>1024</v>
      </c>
      <c r="B26" s="5">
        <v>5</v>
      </c>
      <c r="C26" s="7" t="s">
        <v>19</v>
      </c>
      <c r="D26" s="9" t="s">
        <v>24</v>
      </c>
    </row>
    <row r="27" spans="1:4" ht="23.25" thickBot="1">
      <c r="A27" s="5">
        <v>1025</v>
      </c>
      <c r="B27" s="5">
        <v>6</v>
      </c>
      <c r="C27" s="7" t="s">
        <v>19</v>
      </c>
      <c r="D27" s="9" t="s">
        <v>25</v>
      </c>
    </row>
    <row r="28" spans="1:4" ht="23.25" thickBot="1">
      <c r="A28" s="5">
        <v>1026</v>
      </c>
      <c r="B28" s="5">
        <v>7</v>
      </c>
      <c r="C28" s="7" t="s">
        <v>19</v>
      </c>
      <c r="D28" s="9" t="s">
        <v>26</v>
      </c>
    </row>
    <row r="29" spans="1:4" ht="23.25" thickBot="1">
      <c r="A29" s="5">
        <v>1027</v>
      </c>
      <c r="B29" s="5">
        <v>8</v>
      </c>
      <c r="C29" s="7" t="s">
        <v>19</v>
      </c>
      <c r="D29" s="9" t="s">
        <v>27</v>
      </c>
    </row>
    <row r="30" spans="1:4" ht="23.25" thickBot="1">
      <c r="A30" s="5">
        <v>1028</v>
      </c>
      <c r="B30" s="5">
        <v>9</v>
      </c>
      <c r="C30" s="7" t="s">
        <v>19</v>
      </c>
      <c r="D30" s="9" t="s">
        <v>28</v>
      </c>
    </row>
    <row r="31" spans="1:4" ht="23.25" thickBot="1">
      <c r="A31" s="5">
        <v>1029</v>
      </c>
      <c r="B31" s="5">
        <v>10</v>
      </c>
      <c r="C31" s="7" t="s">
        <v>19</v>
      </c>
      <c r="D31" s="9" t="s">
        <v>29</v>
      </c>
    </row>
    <row r="32" spans="1:4" ht="23.25" thickBot="1">
      <c r="A32" s="5">
        <v>1030</v>
      </c>
      <c r="B32" s="5">
        <v>11</v>
      </c>
      <c r="C32" s="7" t="s">
        <v>19</v>
      </c>
      <c r="D32" s="9" t="s">
        <v>30</v>
      </c>
    </row>
    <row r="33" spans="1:4" ht="23.25" thickBot="1">
      <c r="A33" s="5">
        <v>1031</v>
      </c>
      <c r="B33" s="5">
        <v>12</v>
      </c>
      <c r="C33" s="7" t="s">
        <v>19</v>
      </c>
      <c r="D33" s="9" t="s">
        <v>31</v>
      </c>
    </row>
    <row r="34" spans="1:4" ht="23.25" thickBot="1">
      <c r="A34" s="5">
        <v>1032</v>
      </c>
      <c r="B34" s="5">
        <v>13</v>
      </c>
      <c r="C34" s="7" t="s">
        <v>19</v>
      </c>
      <c r="D34" s="9" t="s">
        <v>32</v>
      </c>
    </row>
    <row r="35" spans="1:4" ht="23.25" thickBot="1">
      <c r="A35" s="5">
        <v>1033</v>
      </c>
      <c r="B35" s="5">
        <v>14</v>
      </c>
      <c r="C35" s="7" t="s">
        <v>19</v>
      </c>
      <c r="D35" s="10" t="s">
        <v>33</v>
      </c>
    </row>
    <row r="36" spans="1:4" ht="18.75" customHeight="1">
      <c r="A36" s="47">
        <v>1034</v>
      </c>
      <c r="B36" s="5">
        <v>15</v>
      </c>
      <c r="C36" s="7" t="s">
        <v>19</v>
      </c>
      <c r="D36" s="48"/>
    </row>
    <row r="37" spans="1:4" ht="18.75" customHeight="1">
      <c r="A37" s="5">
        <v>1035</v>
      </c>
      <c r="B37" s="5">
        <v>16</v>
      </c>
      <c r="C37" s="7" t="s">
        <v>19</v>
      </c>
      <c r="D37" s="48"/>
    </row>
    <row r="38" spans="1:4" ht="18.75" customHeight="1">
      <c r="A38" s="5">
        <v>1036</v>
      </c>
      <c r="B38" s="5">
        <v>17</v>
      </c>
      <c r="C38" s="7" t="s">
        <v>19</v>
      </c>
      <c r="D38" s="48"/>
    </row>
    <row r="39" spans="1:4" ht="18.75" customHeight="1">
      <c r="A39" s="5">
        <v>1037</v>
      </c>
      <c r="B39" s="5">
        <v>18</v>
      </c>
      <c r="C39" s="7" t="s">
        <v>19</v>
      </c>
      <c r="D39" s="48"/>
    </row>
    <row r="40" spans="1:4" ht="18.75" customHeight="1">
      <c r="A40" s="5">
        <v>1038</v>
      </c>
      <c r="B40" s="5">
        <v>19</v>
      </c>
      <c r="C40" s="7" t="s">
        <v>19</v>
      </c>
      <c r="D40" s="48"/>
    </row>
    <row r="41" spans="1:4" ht="18.75" customHeight="1">
      <c r="A41" s="5">
        <v>1039</v>
      </c>
      <c r="B41" s="5">
        <v>20</v>
      </c>
      <c r="C41" s="7" t="s">
        <v>19</v>
      </c>
      <c r="D41" s="48"/>
    </row>
    <row r="42" spans="1:4" ht="23.25" customHeight="1" thickBot="1">
      <c r="A42" s="32"/>
      <c r="B42" s="33"/>
      <c r="C42" s="33"/>
      <c r="D42" s="32" t="s">
        <v>34</v>
      </c>
    </row>
    <row r="43" spans="1:4" ht="24" thickTop="1" thickBot="1">
      <c r="A43" s="5">
        <v>1040</v>
      </c>
      <c r="B43" s="5">
        <v>1</v>
      </c>
      <c r="C43" s="12" t="s">
        <v>35</v>
      </c>
      <c r="D43" s="13" t="s">
        <v>36</v>
      </c>
    </row>
    <row r="44" spans="1:4" ht="23.25" thickBot="1">
      <c r="A44" s="5">
        <v>1041</v>
      </c>
      <c r="B44" s="5">
        <v>2</v>
      </c>
      <c r="C44" s="12" t="s">
        <v>35</v>
      </c>
      <c r="D44" s="14" t="s">
        <v>37</v>
      </c>
    </row>
    <row r="45" spans="1:4" ht="23.25" thickBot="1">
      <c r="A45" s="5">
        <v>1042</v>
      </c>
      <c r="B45" s="5">
        <v>3</v>
      </c>
      <c r="C45" s="12" t="s">
        <v>35</v>
      </c>
      <c r="D45" s="14" t="s">
        <v>38</v>
      </c>
    </row>
    <row r="46" spans="1:4" ht="23.25" thickBot="1">
      <c r="A46" s="5">
        <v>1043</v>
      </c>
      <c r="B46" s="5">
        <v>4</v>
      </c>
      <c r="C46" s="12" t="s">
        <v>35</v>
      </c>
      <c r="D46" s="14" t="s">
        <v>39</v>
      </c>
    </row>
    <row r="47" spans="1:4" ht="23.25" thickBot="1">
      <c r="A47" s="5">
        <v>1044</v>
      </c>
      <c r="B47" s="5">
        <v>5</v>
      </c>
      <c r="C47" s="12" t="s">
        <v>35</v>
      </c>
      <c r="D47" s="14" t="s">
        <v>40</v>
      </c>
    </row>
    <row r="48" spans="1:4" ht="23.25" thickBot="1">
      <c r="A48" s="5">
        <v>1045</v>
      </c>
      <c r="B48" s="5">
        <v>6</v>
      </c>
      <c r="C48" s="12" t="s">
        <v>35</v>
      </c>
      <c r="D48" s="14" t="s">
        <v>41</v>
      </c>
    </row>
    <row r="49" spans="1:4" ht="23.25" thickBot="1">
      <c r="A49" s="5">
        <v>1046</v>
      </c>
      <c r="B49" s="5">
        <v>7</v>
      </c>
      <c r="C49" s="12" t="s">
        <v>35</v>
      </c>
      <c r="D49" s="14" t="s">
        <v>42</v>
      </c>
    </row>
    <row r="50" spans="1:4" ht="23.25" thickBot="1">
      <c r="A50" s="5">
        <v>1047</v>
      </c>
      <c r="B50" s="5">
        <v>8</v>
      </c>
      <c r="C50" s="12" t="s">
        <v>35</v>
      </c>
      <c r="D50" s="14" t="s">
        <v>43</v>
      </c>
    </row>
    <row r="51" spans="1:4" ht="24.75" customHeight="1" thickBot="1">
      <c r="A51" s="5">
        <v>1048</v>
      </c>
      <c r="B51" s="5">
        <v>9</v>
      </c>
      <c r="C51" s="12" t="s">
        <v>35</v>
      </c>
      <c r="D51" s="14" t="s">
        <v>44</v>
      </c>
    </row>
    <row r="52" spans="1:4" ht="23.25" thickBot="1">
      <c r="A52" s="5">
        <v>1049</v>
      </c>
      <c r="B52" s="5">
        <v>10</v>
      </c>
      <c r="C52" s="12" t="s">
        <v>35</v>
      </c>
      <c r="D52" s="14" t="s">
        <v>45</v>
      </c>
    </row>
    <row r="53" spans="1:4" ht="23.25" thickBot="1">
      <c r="A53" s="5">
        <v>1050</v>
      </c>
      <c r="B53" s="5">
        <v>11</v>
      </c>
      <c r="C53" s="12" t="s">
        <v>35</v>
      </c>
      <c r="D53" s="14" t="s">
        <v>46</v>
      </c>
    </row>
    <row r="54" spans="1:4" ht="24" customHeight="1" thickBot="1">
      <c r="A54" s="5">
        <v>1051</v>
      </c>
      <c r="B54" s="5">
        <v>12</v>
      </c>
      <c r="C54" s="12" t="s">
        <v>35</v>
      </c>
      <c r="D54" s="14" t="s">
        <v>47</v>
      </c>
    </row>
    <row r="55" spans="1:4" ht="23.25" thickBot="1">
      <c r="A55" s="5">
        <v>1052</v>
      </c>
      <c r="B55" s="5">
        <v>13</v>
      </c>
      <c r="C55" s="12" t="s">
        <v>35</v>
      </c>
      <c r="D55" s="14" t="s">
        <v>48</v>
      </c>
    </row>
    <row r="56" spans="1:4" ht="23.25" thickBot="1">
      <c r="A56" s="5">
        <v>1053</v>
      </c>
      <c r="B56" s="5">
        <v>14</v>
      </c>
      <c r="C56" s="12" t="s">
        <v>35</v>
      </c>
      <c r="D56" s="14" t="s">
        <v>49</v>
      </c>
    </row>
    <row r="57" spans="1:4" ht="23.25" thickBot="1">
      <c r="A57" s="5">
        <v>1054</v>
      </c>
      <c r="B57" s="5">
        <v>15</v>
      </c>
      <c r="C57" s="12" t="s">
        <v>35</v>
      </c>
      <c r="D57" s="11" t="s">
        <v>50</v>
      </c>
    </row>
    <row r="58" spans="1:4" ht="23.25" thickTop="1">
      <c r="A58" s="47">
        <v>1055</v>
      </c>
      <c r="B58" s="5">
        <v>16</v>
      </c>
      <c r="C58" s="12" t="s">
        <v>35</v>
      </c>
      <c r="D58" s="48"/>
    </row>
    <row r="59" spans="1:4" ht="22.5">
      <c r="A59" s="5">
        <v>1056</v>
      </c>
      <c r="B59" s="5">
        <v>17</v>
      </c>
      <c r="C59" s="12" t="s">
        <v>35</v>
      </c>
      <c r="D59" s="48"/>
    </row>
    <row r="60" spans="1:4" ht="22.5">
      <c r="A60" s="47">
        <v>1057</v>
      </c>
      <c r="B60" s="5">
        <v>18</v>
      </c>
      <c r="C60" s="12" t="s">
        <v>35</v>
      </c>
      <c r="D60" s="48"/>
    </row>
    <row r="61" spans="1:4" ht="22.5">
      <c r="A61" s="5">
        <v>1058</v>
      </c>
      <c r="B61" s="5">
        <v>19</v>
      </c>
      <c r="C61" s="12" t="s">
        <v>35</v>
      </c>
      <c r="D61" s="48"/>
    </row>
    <row r="62" spans="1:4" ht="22.5">
      <c r="A62" s="47">
        <v>1059</v>
      </c>
      <c r="B62" s="5">
        <v>20</v>
      </c>
      <c r="C62" s="12" t="s">
        <v>35</v>
      </c>
      <c r="D62" s="48"/>
    </row>
    <row r="63" spans="1:4" ht="23.25" thickBot="1">
      <c r="A63" s="3"/>
      <c r="B63" s="3"/>
      <c r="C63" s="3"/>
      <c r="D63" s="3"/>
    </row>
    <row r="64" spans="1:4" ht="24" thickTop="1" thickBot="1">
      <c r="A64" s="5">
        <v>1060</v>
      </c>
      <c r="B64" s="5">
        <v>1</v>
      </c>
      <c r="C64" s="5" t="s">
        <v>51</v>
      </c>
      <c r="D64" s="18" t="s">
        <v>52</v>
      </c>
    </row>
    <row r="65" spans="1:4" ht="23.25" thickBot="1">
      <c r="A65" s="5">
        <v>1061</v>
      </c>
      <c r="B65" s="5">
        <v>2</v>
      </c>
      <c r="C65" s="5" t="s">
        <v>51</v>
      </c>
      <c r="D65" s="19" t="s">
        <v>53</v>
      </c>
    </row>
    <row r="66" spans="1:4" ht="23.25" thickBot="1">
      <c r="A66" s="5">
        <v>1062</v>
      </c>
      <c r="B66" s="5">
        <v>3</v>
      </c>
      <c r="C66" s="5" t="s">
        <v>51</v>
      </c>
      <c r="D66" s="19" t="s">
        <v>54</v>
      </c>
    </row>
    <row r="67" spans="1:4" ht="23.25" thickBot="1">
      <c r="A67" s="5">
        <v>1063</v>
      </c>
      <c r="B67" s="5">
        <v>4</v>
      </c>
      <c r="C67" s="5" t="s">
        <v>51</v>
      </c>
      <c r="D67" s="19" t="s">
        <v>55</v>
      </c>
    </row>
    <row r="68" spans="1:4" ht="23.25" thickBot="1">
      <c r="A68" s="5">
        <v>1064</v>
      </c>
      <c r="B68" s="5">
        <v>5</v>
      </c>
      <c r="C68" s="5" t="s">
        <v>51</v>
      </c>
      <c r="D68" s="19" t="s">
        <v>56</v>
      </c>
    </row>
    <row r="69" spans="1:4" ht="23.25" thickBot="1">
      <c r="A69" s="5">
        <v>1065</v>
      </c>
      <c r="B69" s="5">
        <v>6</v>
      </c>
      <c r="C69" s="5" t="s">
        <v>51</v>
      </c>
      <c r="D69" s="19" t="s">
        <v>57</v>
      </c>
    </row>
    <row r="70" spans="1:4" ht="23.25" thickBot="1">
      <c r="A70" s="5">
        <v>1066</v>
      </c>
      <c r="B70" s="5">
        <v>7</v>
      </c>
      <c r="C70" s="5" t="s">
        <v>51</v>
      </c>
      <c r="D70" s="19" t="s">
        <v>58</v>
      </c>
    </row>
    <row r="71" spans="1:4" ht="23.25" thickBot="1">
      <c r="A71" s="5">
        <v>1067</v>
      </c>
      <c r="B71" s="5">
        <v>8</v>
      </c>
      <c r="C71" s="5" t="s">
        <v>51</v>
      </c>
      <c r="D71" s="19" t="s">
        <v>59</v>
      </c>
    </row>
    <row r="72" spans="1:4" ht="23.25" thickBot="1">
      <c r="A72" s="5">
        <v>1068</v>
      </c>
      <c r="B72" s="5">
        <v>9</v>
      </c>
      <c r="C72" s="5" t="s">
        <v>51</v>
      </c>
      <c r="D72" s="19" t="s">
        <v>60</v>
      </c>
    </row>
    <row r="73" spans="1:4" ht="23.25" thickBot="1">
      <c r="A73" s="5">
        <v>1069</v>
      </c>
      <c r="B73" s="5">
        <v>10</v>
      </c>
      <c r="C73" s="5" t="s">
        <v>51</v>
      </c>
      <c r="D73" s="19" t="s">
        <v>61</v>
      </c>
    </row>
    <row r="74" spans="1:4" ht="23.25" thickBot="1">
      <c r="A74" s="5">
        <v>1070</v>
      </c>
      <c r="B74" s="5">
        <v>11</v>
      </c>
      <c r="C74" s="5" t="s">
        <v>51</v>
      </c>
      <c r="D74" s="19" t="s">
        <v>62</v>
      </c>
    </row>
    <row r="75" spans="1:4" ht="23.25" thickBot="1">
      <c r="A75" s="5">
        <v>1071</v>
      </c>
      <c r="B75" s="5">
        <v>12</v>
      </c>
      <c r="C75" s="5" t="s">
        <v>51</v>
      </c>
      <c r="D75" s="20" t="s">
        <v>63</v>
      </c>
    </row>
    <row r="76" spans="1:4" ht="23.25" thickTop="1">
      <c r="A76" s="47">
        <v>1072</v>
      </c>
      <c r="B76" s="5">
        <v>13</v>
      </c>
      <c r="C76" s="5" t="s">
        <v>51</v>
      </c>
      <c r="D76" s="48"/>
    </row>
    <row r="77" spans="1:4" ht="22.5">
      <c r="A77" s="5">
        <v>1073</v>
      </c>
      <c r="B77" s="5">
        <v>14</v>
      </c>
      <c r="C77" s="5" t="s">
        <v>51</v>
      </c>
      <c r="D77" s="48"/>
    </row>
    <row r="78" spans="1:4" ht="22.5">
      <c r="A78" s="5">
        <v>1074</v>
      </c>
      <c r="B78" s="5">
        <v>15</v>
      </c>
      <c r="C78" s="5" t="s">
        <v>51</v>
      </c>
      <c r="D78" s="48"/>
    </row>
    <row r="79" spans="1:4" ht="22.5">
      <c r="A79" s="5">
        <v>1075</v>
      </c>
      <c r="B79" s="5">
        <v>16</v>
      </c>
      <c r="C79" s="5" t="s">
        <v>51</v>
      </c>
      <c r="D79" s="48"/>
    </row>
    <row r="80" spans="1:4" ht="22.5">
      <c r="A80" s="5">
        <v>1076</v>
      </c>
      <c r="B80" s="5">
        <v>17</v>
      </c>
      <c r="C80" s="5" t="s">
        <v>51</v>
      </c>
      <c r="D80" s="48"/>
    </row>
    <row r="81" spans="1:4" ht="22.5">
      <c r="A81" s="5">
        <v>1077</v>
      </c>
      <c r="B81" s="5">
        <v>18</v>
      </c>
      <c r="C81" s="5" t="s">
        <v>51</v>
      </c>
      <c r="D81" s="48"/>
    </row>
    <row r="82" spans="1:4" ht="22.5">
      <c r="A82" s="5">
        <v>1078</v>
      </c>
      <c r="B82" s="5">
        <v>19</v>
      </c>
      <c r="C82" s="5" t="s">
        <v>51</v>
      </c>
      <c r="D82" s="48"/>
    </row>
    <row r="83" spans="1:4" ht="22.5">
      <c r="A83" s="5">
        <v>1079</v>
      </c>
      <c r="B83" s="5">
        <v>20</v>
      </c>
      <c r="C83" s="5" t="s">
        <v>51</v>
      </c>
      <c r="D83" s="48"/>
    </row>
    <row r="84" spans="1:4" ht="23.25" thickBot="1">
      <c r="A84" s="3"/>
      <c r="B84" s="3"/>
      <c r="C84" s="3"/>
      <c r="D84" s="3"/>
    </row>
    <row r="85" spans="1:4" ht="24" thickTop="1" thickBot="1">
      <c r="A85" s="5">
        <v>1080</v>
      </c>
      <c r="B85" s="5">
        <v>1</v>
      </c>
      <c r="C85" s="5" t="s">
        <v>64</v>
      </c>
      <c r="D85" s="21" t="s">
        <v>65</v>
      </c>
    </row>
    <row r="86" spans="1:4" ht="23.25" thickBot="1">
      <c r="A86" s="5">
        <v>1081</v>
      </c>
      <c r="B86" s="5">
        <v>2</v>
      </c>
      <c r="C86" s="5" t="s">
        <v>64</v>
      </c>
      <c r="D86" s="1" t="s">
        <v>66</v>
      </c>
    </row>
    <row r="87" spans="1:4" ht="23.25" thickBot="1">
      <c r="A87" s="5">
        <v>1082</v>
      </c>
      <c r="B87" s="5">
        <v>3</v>
      </c>
      <c r="C87" s="5" t="s">
        <v>64</v>
      </c>
      <c r="D87" s="1" t="s">
        <v>67</v>
      </c>
    </row>
    <row r="88" spans="1:4" ht="23.25" thickBot="1">
      <c r="A88" s="5">
        <v>1083</v>
      </c>
      <c r="B88" s="5">
        <v>4</v>
      </c>
      <c r="C88" s="5" t="s">
        <v>64</v>
      </c>
      <c r="D88" s="1" t="s">
        <v>68</v>
      </c>
    </row>
    <row r="89" spans="1:4" ht="23.25" thickBot="1">
      <c r="A89" s="5">
        <v>1084</v>
      </c>
      <c r="B89" s="5">
        <v>5</v>
      </c>
      <c r="C89" s="5" t="s">
        <v>64</v>
      </c>
      <c r="D89" s="1" t="s">
        <v>69</v>
      </c>
    </row>
    <row r="90" spans="1:4" ht="23.25" thickBot="1">
      <c r="A90" s="5">
        <v>1085</v>
      </c>
      <c r="B90" s="5">
        <v>6</v>
      </c>
      <c r="C90" s="5" t="s">
        <v>64</v>
      </c>
      <c r="D90" s="1" t="s">
        <v>70</v>
      </c>
    </row>
    <row r="91" spans="1:4" ht="23.25" thickBot="1">
      <c r="A91" s="5">
        <v>1086</v>
      </c>
      <c r="B91" s="5">
        <v>7</v>
      </c>
      <c r="C91" s="5" t="s">
        <v>64</v>
      </c>
      <c r="D91" s="1" t="s">
        <v>71</v>
      </c>
    </row>
    <row r="92" spans="1:4" ht="23.25" thickBot="1">
      <c r="A92" s="5">
        <v>1087</v>
      </c>
      <c r="B92" s="5">
        <v>8</v>
      </c>
      <c r="C92" s="5" t="s">
        <v>64</v>
      </c>
      <c r="D92" s="1" t="s">
        <v>72</v>
      </c>
    </row>
    <row r="93" spans="1:4" ht="23.25" thickBot="1">
      <c r="A93" s="5">
        <v>1088</v>
      </c>
      <c r="B93" s="5">
        <v>9</v>
      </c>
      <c r="C93" s="5" t="s">
        <v>64</v>
      </c>
      <c r="D93" s="1" t="s">
        <v>73</v>
      </c>
    </row>
    <row r="94" spans="1:4" ht="23.25" thickBot="1">
      <c r="A94" s="5">
        <v>1089</v>
      </c>
      <c r="B94" s="5">
        <v>10</v>
      </c>
      <c r="C94" s="5" t="s">
        <v>64</v>
      </c>
      <c r="D94" s="1" t="s">
        <v>74</v>
      </c>
    </row>
    <row r="95" spans="1:4" ht="23.25" thickBot="1">
      <c r="A95" s="5">
        <v>1090</v>
      </c>
      <c r="B95" s="5">
        <v>11</v>
      </c>
      <c r="C95" s="5" t="s">
        <v>64</v>
      </c>
      <c r="D95" s="1" t="s">
        <v>75</v>
      </c>
    </row>
    <row r="96" spans="1:4" ht="23.25" thickBot="1">
      <c r="A96" s="5">
        <v>1091</v>
      </c>
      <c r="B96" s="5">
        <v>12</v>
      </c>
      <c r="C96" s="5" t="s">
        <v>64</v>
      </c>
      <c r="D96" s="1" t="s">
        <v>76</v>
      </c>
    </row>
    <row r="97" spans="1:4" ht="23.25" thickBot="1">
      <c r="A97" s="5">
        <v>1092</v>
      </c>
      <c r="B97" s="5">
        <v>13</v>
      </c>
      <c r="C97" s="5" t="s">
        <v>64</v>
      </c>
      <c r="D97" s="1" t="s">
        <v>77</v>
      </c>
    </row>
    <row r="98" spans="1:4" ht="23.25" thickBot="1">
      <c r="A98" s="5">
        <v>1093</v>
      </c>
      <c r="B98" s="5">
        <v>14</v>
      </c>
      <c r="C98" s="5" t="s">
        <v>64</v>
      </c>
      <c r="D98" s="1" t="s">
        <v>78</v>
      </c>
    </row>
    <row r="99" spans="1:4" ht="23.25" thickBot="1">
      <c r="A99" s="5">
        <v>1094</v>
      </c>
      <c r="B99" s="5">
        <v>15</v>
      </c>
      <c r="C99" s="5" t="s">
        <v>64</v>
      </c>
      <c r="D99" s="1" t="s">
        <v>79</v>
      </c>
    </row>
    <row r="100" spans="1:4" ht="23.25" thickBot="1">
      <c r="A100" s="5">
        <v>1095</v>
      </c>
      <c r="B100" s="5">
        <v>16</v>
      </c>
      <c r="C100" s="5" t="s">
        <v>64</v>
      </c>
      <c r="D100" s="1" t="s">
        <v>80</v>
      </c>
    </row>
    <row r="101" spans="1:4" ht="23.25" thickBot="1">
      <c r="A101" s="5">
        <v>1096</v>
      </c>
      <c r="B101" s="5">
        <v>17</v>
      </c>
      <c r="C101" s="5" t="s">
        <v>64</v>
      </c>
      <c r="D101" s="1" t="s">
        <v>81</v>
      </c>
    </row>
    <row r="102" spans="1:4" ht="23.25" thickBot="1">
      <c r="A102" s="5">
        <v>1097</v>
      </c>
      <c r="B102" s="5">
        <v>18</v>
      </c>
      <c r="C102" s="5" t="s">
        <v>64</v>
      </c>
      <c r="D102" s="1" t="s">
        <v>82</v>
      </c>
    </row>
    <row r="103" spans="1:4" ht="23.25" thickBot="1">
      <c r="A103" s="5">
        <v>1098</v>
      </c>
      <c r="B103" s="5">
        <v>19</v>
      </c>
      <c r="C103" s="5" t="s">
        <v>64</v>
      </c>
      <c r="D103" s="1" t="s">
        <v>83</v>
      </c>
    </row>
    <row r="104" spans="1:4" ht="23.25" thickBot="1">
      <c r="A104" s="5">
        <v>1099</v>
      </c>
      <c r="B104" s="5">
        <v>20</v>
      </c>
      <c r="C104" s="5" t="s">
        <v>64</v>
      </c>
      <c r="D104" s="1" t="s">
        <v>84</v>
      </c>
    </row>
    <row r="105" spans="1:4" ht="23.25" thickBot="1">
      <c r="A105" s="5">
        <v>1100</v>
      </c>
      <c r="B105" s="5">
        <v>21</v>
      </c>
      <c r="C105" s="5" t="s">
        <v>64</v>
      </c>
      <c r="D105" s="1" t="s">
        <v>85</v>
      </c>
    </row>
    <row r="106" spans="1:4" ht="23.25" thickBot="1">
      <c r="A106" s="5">
        <v>1101</v>
      </c>
      <c r="B106" s="5">
        <v>22</v>
      </c>
      <c r="C106" s="5" t="s">
        <v>64</v>
      </c>
      <c r="D106" s="1" t="s">
        <v>86</v>
      </c>
    </row>
    <row r="107" spans="1:4" ht="23.25" thickBot="1">
      <c r="A107" s="5">
        <v>1102</v>
      </c>
      <c r="B107" s="5">
        <v>23</v>
      </c>
      <c r="C107" s="5" t="s">
        <v>64</v>
      </c>
      <c r="D107" s="1" t="s">
        <v>87</v>
      </c>
    </row>
    <row r="108" spans="1:4" ht="23.25" thickBot="1">
      <c r="A108" s="5">
        <v>1103</v>
      </c>
      <c r="B108" s="5">
        <v>24</v>
      </c>
      <c r="C108" s="5" t="s">
        <v>64</v>
      </c>
      <c r="D108" s="1" t="s">
        <v>88</v>
      </c>
    </row>
    <row r="109" spans="1:4" ht="23.25" thickBot="1">
      <c r="A109" s="5">
        <v>1104</v>
      </c>
      <c r="B109" s="5">
        <v>25</v>
      </c>
      <c r="C109" s="5" t="s">
        <v>64</v>
      </c>
      <c r="D109" s="1" t="s">
        <v>89</v>
      </c>
    </row>
    <row r="110" spans="1:4" ht="23.25" thickBot="1">
      <c r="A110" s="5">
        <v>1105</v>
      </c>
      <c r="B110" s="5">
        <v>26</v>
      </c>
      <c r="C110" s="5" t="s">
        <v>64</v>
      </c>
      <c r="D110" s="2" t="s">
        <v>90</v>
      </c>
    </row>
    <row r="111" spans="1:4" ht="23.25" thickTop="1">
      <c r="A111" s="47">
        <v>1106</v>
      </c>
      <c r="B111" s="5">
        <v>27</v>
      </c>
      <c r="C111" s="5" t="s">
        <v>64</v>
      </c>
      <c r="D111" s="48"/>
    </row>
    <row r="112" spans="1:4" ht="22.5">
      <c r="A112" s="5">
        <v>1107</v>
      </c>
      <c r="B112" s="5">
        <v>28</v>
      </c>
      <c r="C112" s="5" t="s">
        <v>64</v>
      </c>
      <c r="D112" s="48"/>
    </row>
    <row r="113" spans="1:4" ht="22.5">
      <c r="A113" s="5">
        <v>1108</v>
      </c>
      <c r="B113" s="5">
        <v>29</v>
      </c>
      <c r="C113" s="5" t="s">
        <v>64</v>
      </c>
      <c r="D113" s="48"/>
    </row>
    <row r="114" spans="1:4" ht="22.5">
      <c r="A114" s="5">
        <v>1109</v>
      </c>
      <c r="B114" s="5">
        <v>30</v>
      </c>
      <c r="C114" s="5" t="s">
        <v>64</v>
      </c>
      <c r="D114" s="48"/>
    </row>
    <row r="115" spans="1:4" ht="23.25" thickBot="1">
      <c r="A115" s="3"/>
      <c r="B115" s="3"/>
      <c r="C115" s="3"/>
      <c r="D115" s="3"/>
    </row>
    <row r="116" spans="1:4" ht="24" thickTop="1" thickBot="1">
      <c r="A116" s="5">
        <v>1110</v>
      </c>
      <c r="B116" s="5">
        <v>1</v>
      </c>
      <c r="C116" s="5" t="s">
        <v>91</v>
      </c>
      <c r="D116" s="15" t="s">
        <v>92</v>
      </c>
    </row>
    <row r="117" spans="1:4" ht="23.25" thickBot="1">
      <c r="A117" s="5">
        <v>1111</v>
      </c>
      <c r="B117" s="5">
        <v>2</v>
      </c>
      <c r="C117" s="5" t="s">
        <v>91</v>
      </c>
      <c r="D117" s="16" t="s">
        <v>93</v>
      </c>
    </row>
    <row r="118" spans="1:4" ht="23.25" thickBot="1">
      <c r="A118" s="5">
        <v>1112</v>
      </c>
      <c r="B118" s="5">
        <v>3</v>
      </c>
      <c r="C118" s="5" t="s">
        <v>91</v>
      </c>
      <c r="D118" s="16" t="s">
        <v>94</v>
      </c>
    </row>
    <row r="119" spans="1:4" ht="23.25" thickBot="1">
      <c r="A119" s="5">
        <v>1113</v>
      </c>
      <c r="B119" s="5">
        <v>4</v>
      </c>
      <c r="C119" s="5" t="s">
        <v>91</v>
      </c>
      <c r="D119" s="16" t="s">
        <v>95</v>
      </c>
    </row>
    <row r="120" spans="1:4" ht="23.25" thickBot="1">
      <c r="A120" s="5">
        <v>1114</v>
      </c>
      <c r="B120" s="5">
        <v>5</v>
      </c>
      <c r="C120" s="5" t="s">
        <v>91</v>
      </c>
      <c r="D120" s="16" t="s">
        <v>96</v>
      </c>
    </row>
    <row r="121" spans="1:4" ht="23.25" thickBot="1">
      <c r="A121" s="5">
        <v>1115</v>
      </c>
      <c r="B121" s="5">
        <v>6</v>
      </c>
      <c r="C121" s="5" t="s">
        <v>91</v>
      </c>
      <c r="D121" s="16" t="s">
        <v>97</v>
      </c>
    </row>
    <row r="122" spans="1:4" ht="23.25" thickBot="1">
      <c r="A122" s="5">
        <v>1116</v>
      </c>
      <c r="B122" s="5">
        <v>7</v>
      </c>
      <c r="C122" s="5" t="s">
        <v>91</v>
      </c>
      <c r="D122" s="16" t="s">
        <v>98</v>
      </c>
    </row>
    <row r="123" spans="1:4" ht="23.25" thickBot="1">
      <c r="A123" s="5">
        <v>1117</v>
      </c>
      <c r="B123" s="5">
        <v>8</v>
      </c>
      <c r="C123" s="5" t="s">
        <v>91</v>
      </c>
      <c r="D123" s="16" t="s">
        <v>99</v>
      </c>
    </row>
    <row r="124" spans="1:4" ht="23.25" thickBot="1">
      <c r="A124" s="5">
        <v>1118</v>
      </c>
      <c r="B124" s="5">
        <v>9</v>
      </c>
      <c r="C124" s="5" t="s">
        <v>91</v>
      </c>
      <c r="D124" s="16" t="s">
        <v>100</v>
      </c>
    </row>
    <row r="125" spans="1:4" ht="23.25" thickBot="1">
      <c r="A125" s="5">
        <v>1119</v>
      </c>
      <c r="B125" s="5">
        <v>10</v>
      </c>
      <c r="C125" s="5" t="s">
        <v>91</v>
      </c>
      <c r="D125" s="16" t="s">
        <v>101</v>
      </c>
    </row>
    <row r="126" spans="1:4" ht="23.25" thickBot="1">
      <c r="A126" s="5">
        <v>1120</v>
      </c>
      <c r="B126" s="5">
        <v>11</v>
      </c>
      <c r="C126" s="5" t="s">
        <v>91</v>
      </c>
      <c r="D126" s="16" t="s">
        <v>102</v>
      </c>
    </row>
    <row r="127" spans="1:4" ht="23.25" thickBot="1">
      <c r="A127" s="5">
        <v>1121</v>
      </c>
      <c r="B127" s="5">
        <v>12</v>
      </c>
      <c r="C127" s="5" t="s">
        <v>91</v>
      </c>
      <c r="D127" s="16" t="s">
        <v>103</v>
      </c>
    </row>
    <row r="128" spans="1:4" ht="23.25" thickBot="1">
      <c r="A128" s="5">
        <v>1122</v>
      </c>
      <c r="B128" s="5">
        <v>13</v>
      </c>
      <c r="C128" s="5" t="s">
        <v>91</v>
      </c>
      <c r="D128" s="16" t="s">
        <v>104</v>
      </c>
    </row>
    <row r="129" spans="1:4" ht="23.25" thickBot="1">
      <c r="A129" s="5">
        <v>1123</v>
      </c>
      <c r="B129" s="5">
        <v>14</v>
      </c>
      <c r="C129" s="5" t="s">
        <v>91</v>
      </c>
      <c r="D129" s="16" t="s">
        <v>105</v>
      </c>
    </row>
    <row r="130" spans="1:4" ht="23.25" thickBot="1">
      <c r="A130" s="5">
        <v>1124</v>
      </c>
      <c r="B130" s="5">
        <v>15</v>
      </c>
      <c r="C130" s="5" t="s">
        <v>91</v>
      </c>
      <c r="D130" s="16" t="s">
        <v>106</v>
      </c>
    </row>
    <row r="131" spans="1:4" ht="23.25" thickBot="1">
      <c r="A131" s="5">
        <v>1125</v>
      </c>
      <c r="B131" s="5">
        <v>16</v>
      </c>
      <c r="C131" s="5" t="s">
        <v>91</v>
      </c>
      <c r="D131" s="16" t="s">
        <v>107</v>
      </c>
    </row>
    <row r="132" spans="1:4" ht="23.25" thickBot="1">
      <c r="A132" s="5">
        <v>1126</v>
      </c>
      <c r="B132" s="5">
        <v>17</v>
      </c>
      <c r="C132" s="5" t="s">
        <v>91</v>
      </c>
      <c r="D132" s="16" t="s">
        <v>108</v>
      </c>
    </row>
    <row r="133" spans="1:4" ht="23.25" thickBot="1">
      <c r="A133" s="5">
        <v>1127</v>
      </c>
      <c r="B133" s="5">
        <v>18</v>
      </c>
      <c r="C133" s="5" t="s">
        <v>91</v>
      </c>
      <c r="D133" s="17" t="s">
        <v>90</v>
      </c>
    </row>
    <row r="134" spans="1:4" ht="23.25" thickTop="1">
      <c r="A134" s="47">
        <v>1128</v>
      </c>
      <c r="B134" s="5">
        <v>19</v>
      </c>
      <c r="C134" s="5" t="s">
        <v>91</v>
      </c>
      <c r="D134" s="48"/>
    </row>
    <row r="135" spans="1:4" ht="22.5">
      <c r="A135" s="5">
        <v>1129</v>
      </c>
      <c r="B135" s="5">
        <v>20</v>
      </c>
      <c r="C135" s="5" t="s">
        <v>91</v>
      </c>
      <c r="D135" s="48"/>
    </row>
    <row r="136" spans="1:4" ht="23.25" thickBot="1">
      <c r="A136" s="3"/>
      <c r="B136" s="3"/>
      <c r="C136" s="3"/>
      <c r="D136" s="3"/>
    </row>
    <row r="137" spans="1:4" ht="24" thickTop="1" thickBot="1">
      <c r="A137" s="5">
        <v>1130</v>
      </c>
      <c r="B137" s="5">
        <v>1</v>
      </c>
      <c r="C137" s="25" t="s">
        <v>109</v>
      </c>
      <c r="D137" s="22" t="s">
        <v>110</v>
      </c>
    </row>
    <row r="138" spans="1:4" ht="23.25" thickBot="1">
      <c r="A138" s="5">
        <v>1131</v>
      </c>
      <c r="B138" s="5">
        <v>2</v>
      </c>
      <c r="C138" s="25" t="s">
        <v>109</v>
      </c>
      <c r="D138" s="23" t="s">
        <v>111</v>
      </c>
    </row>
    <row r="139" spans="1:4" ht="23.25" thickBot="1">
      <c r="A139" s="5">
        <v>1132</v>
      </c>
      <c r="B139" s="5">
        <v>3</v>
      </c>
      <c r="C139" s="25" t="s">
        <v>109</v>
      </c>
      <c r="D139" s="23" t="s">
        <v>112</v>
      </c>
    </row>
    <row r="140" spans="1:4" ht="23.25" thickBot="1">
      <c r="A140" s="5">
        <v>1133</v>
      </c>
      <c r="B140" s="5">
        <v>4</v>
      </c>
      <c r="C140" s="25" t="s">
        <v>109</v>
      </c>
      <c r="D140" s="23" t="s">
        <v>113</v>
      </c>
    </row>
    <row r="141" spans="1:4" ht="23.25" thickBot="1">
      <c r="A141" s="5">
        <v>1134</v>
      </c>
      <c r="B141" s="5">
        <v>5</v>
      </c>
      <c r="C141" s="25" t="s">
        <v>109</v>
      </c>
      <c r="D141" s="23" t="s">
        <v>114</v>
      </c>
    </row>
    <row r="142" spans="1:4" ht="23.25" thickBot="1">
      <c r="A142" s="5">
        <v>1135</v>
      </c>
      <c r="B142" s="5">
        <v>6</v>
      </c>
      <c r="C142" s="25" t="s">
        <v>109</v>
      </c>
      <c r="D142" s="23" t="s">
        <v>115</v>
      </c>
    </row>
    <row r="143" spans="1:4" ht="23.25" thickBot="1">
      <c r="A143" s="5">
        <v>1136</v>
      </c>
      <c r="B143" s="5">
        <v>7</v>
      </c>
      <c r="C143" s="25" t="s">
        <v>109</v>
      </c>
      <c r="D143" s="23" t="s">
        <v>116</v>
      </c>
    </row>
    <row r="144" spans="1:4" ht="23.25" thickBot="1">
      <c r="A144" s="5">
        <v>1137</v>
      </c>
      <c r="B144" s="5">
        <v>8</v>
      </c>
      <c r="C144" s="25" t="s">
        <v>109</v>
      </c>
      <c r="D144" s="23" t="s">
        <v>117</v>
      </c>
    </row>
    <row r="145" spans="1:4" ht="23.25" thickBot="1">
      <c r="A145" s="5">
        <v>1138</v>
      </c>
      <c r="B145" s="5">
        <v>9</v>
      </c>
      <c r="C145" s="25" t="s">
        <v>109</v>
      </c>
      <c r="D145" s="23" t="s">
        <v>118</v>
      </c>
    </row>
    <row r="146" spans="1:4" ht="23.25" thickBot="1">
      <c r="A146" s="5">
        <v>1139</v>
      </c>
      <c r="B146" s="5">
        <v>10</v>
      </c>
      <c r="C146" s="25" t="s">
        <v>109</v>
      </c>
      <c r="D146" s="24" t="s">
        <v>119</v>
      </c>
    </row>
    <row r="147" spans="1:4" ht="23.25" thickTop="1">
      <c r="A147" s="47">
        <v>1140</v>
      </c>
      <c r="B147" s="5">
        <v>11</v>
      </c>
      <c r="C147" s="25" t="s">
        <v>109</v>
      </c>
      <c r="D147" s="48"/>
    </row>
    <row r="148" spans="1:4" ht="22.5">
      <c r="A148" s="5">
        <v>1141</v>
      </c>
      <c r="B148" s="5">
        <v>12</v>
      </c>
      <c r="C148" s="25" t="s">
        <v>109</v>
      </c>
      <c r="D148" s="48"/>
    </row>
    <row r="149" spans="1:4" ht="22.5">
      <c r="A149" s="5">
        <v>1142</v>
      </c>
      <c r="B149" s="5">
        <v>13</v>
      </c>
      <c r="C149" s="25" t="s">
        <v>109</v>
      </c>
      <c r="D149" s="48"/>
    </row>
    <row r="150" spans="1:4" ht="22.5">
      <c r="A150" s="5">
        <v>1143</v>
      </c>
      <c r="B150" s="5">
        <v>14</v>
      </c>
      <c r="C150" s="25" t="s">
        <v>109</v>
      </c>
      <c r="D150" s="48"/>
    </row>
    <row r="151" spans="1:4" ht="22.5">
      <c r="A151" s="5">
        <v>1144</v>
      </c>
      <c r="B151" s="5">
        <v>15</v>
      </c>
      <c r="C151" s="25" t="s">
        <v>109</v>
      </c>
      <c r="D151" s="48"/>
    </row>
    <row r="152" spans="1:4" ht="22.5">
      <c r="A152" s="5">
        <v>1145</v>
      </c>
      <c r="B152" s="5">
        <v>16</v>
      </c>
      <c r="C152" s="25" t="s">
        <v>109</v>
      </c>
      <c r="D152" s="48"/>
    </row>
    <row r="153" spans="1:4" ht="22.5">
      <c r="A153" s="5">
        <v>1146</v>
      </c>
      <c r="B153" s="5">
        <v>17</v>
      </c>
      <c r="C153" s="25" t="s">
        <v>109</v>
      </c>
      <c r="D153" s="48"/>
    </row>
    <row r="154" spans="1:4" ht="22.5">
      <c r="A154" s="5">
        <v>1147</v>
      </c>
      <c r="B154" s="5">
        <v>18</v>
      </c>
      <c r="C154" s="25" t="s">
        <v>109</v>
      </c>
      <c r="D154" s="48"/>
    </row>
    <row r="155" spans="1:4" ht="22.5">
      <c r="A155" s="5">
        <v>1148</v>
      </c>
      <c r="B155" s="5">
        <v>19</v>
      </c>
      <c r="C155" s="25" t="s">
        <v>109</v>
      </c>
      <c r="D155" s="48"/>
    </row>
    <row r="156" spans="1:4" ht="22.5">
      <c r="A156" s="5">
        <v>1149</v>
      </c>
      <c r="B156" s="5">
        <v>20</v>
      </c>
      <c r="C156" s="25" t="s">
        <v>109</v>
      </c>
      <c r="D156" s="48"/>
    </row>
    <row r="157" spans="1:4" ht="23.25" thickBot="1">
      <c r="A157" s="3"/>
      <c r="B157" s="3"/>
      <c r="C157" s="3"/>
      <c r="D157" s="3"/>
    </row>
    <row r="158" spans="1:4" ht="24" thickTop="1" thickBot="1">
      <c r="A158" s="5">
        <v>1150</v>
      </c>
      <c r="B158" s="5">
        <v>1</v>
      </c>
      <c r="C158" s="5" t="s">
        <v>241</v>
      </c>
      <c r="D158" s="34" t="s">
        <v>242</v>
      </c>
    </row>
    <row r="159" spans="1:4" ht="23.25" thickBot="1">
      <c r="A159" s="5">
        <v>1151</v>
      </c>
      <c r="B159" s="5">
        <v>2</v>
      </c>
      <c r="C159" s="5" t="s">
        <v>241</v>
      </c>
      <c r="D159" s="35" t="s">
        <v>243</v>
      </c>
    </row>
    <row r="160" spans="1:4" ht="23.25" thickBot="1">
      <c r="A160" s="5">
        <v>1152</v>
      </c>
      <c r="B160" s="5">
        <v>3</v>
      </c>
      <c r="C160" s="5" t="s">
        <v>241</v>
      </c>
      <c r="D160" s="35" t="s">
        <v>244</v>
      </c>
    </row>
    <row r="161" spans="1:4" ht="23.25" thickBot="1">
      <c r="A161" s="5">
        <v>1153</v>
      </c>
      <c r="B161" s="5">
        <v>4</v>
      </c>
      <c r="C161" s="5" t="s">
        <v>241</v>
      </c>
      <c r="D161" s="35" t="s">
        <v>245</v>
      </c>
    </row>
    <row r="162" spans="1:4" ht="23.25" thickBot="1">
      <c r="A162" s="5">
        <v>1154</v>
      </c>
      <c r="B162" s="5">
        <v>5</v>
      </c>
      <c r="C162" s="5" t="s">
        <v>241</v>
      </c>
      <c r="D162" s="36" t="s">
        <v>246</v>
      </c>
    </row>
    <row r="163" spans="1:4" ht="23.25" thickBot="1">
      <c r="A163" s="5">
        <v>1155</v>
      </c>
      <c r="B163" s="5">
        <v>6</v>
      </c>
      <c r="C163" s="5" t="s">
        <v>241</v>
      </c>
      <c r="D163" s="35" t="s">
        <v>247</v>
      </c>
    </row>
    <row r="164" spans="1:4" ht="23.25" thickBot="1">
      <c r="A164" s="5">
        <v>1156</v>
      </c>
      <c r="B164" s="5">
        <v>7</v>
      </c>
      <c r="C164" s="5" t="s">
        <v>241</v>
      </c>
      <c r="D164" s="35" t="s">
        <v>248</v>
      </c>
    </row>
    <row r="165" spans="1:4" ht="23.25" thickBot="1">
      <c r="A165" s="5">
        <v>1157</v>
      </c>
      <c r="B165" s="5">
        <v>8</v>
      </c>
      <c r="C165" s="5" t="s">
        <v>241</v>
      </c>
      <c r="D165" s="35" t="s">
        <v>249</v>
      </c>
    </row>
    <row r="166" spans="1:4" ht="23.25" thickBot="1">
      <c r="A166" s="5">
        <v>1158</v>
      </c>
      <c r="B166" s="5">
        <v>9</v>
      </c>
      <c r="C166" s="5" t="s">
        <v>241</v>
      </c>
      <c r="D166" s="35" t="s">
        <v>250</v>
      </c>
    </row>
    <row r="167" spans="1:4" ht="23.25" thickBot="1">
      <c r="A167" s="5">
        <v>1159</v>
      </c>
      <c r="B167" s="5">
        <v>10</v>
      </c>
      <c r="C167" s="5" t="s">
        <v>241</v>
      </c>
      <c r="D167" s="35" t="s">
        <v>251</v>
      </c>
    </row>
    <row r="168" spans="1:4" ht="23.25" thickBot="1">
      <c r="A168" s="5">
        <v>1160</v>
      </c>
      <c r="B168" s="5">
        <v>11</v>
      </c>
      <c r="C168" s="5" t="s">
        <v>241</v>
      </c>
      <c r="D168" s="35" t="s">
        <v>252</v>
      </c>
    </row>
    <row r="169" spans="1:4" ht="23.25" thickBot="1">
      <c r="A169" s="5">
        <v>1161</v>
      </c>
      <c r="B169" s="5">
        <v>12</v>
      </c>
      <c r="C169" s="5" t="s">
        <v>241</v>
      </c>
      <c r="D169" s="35" t="s">
        <v>253</v>
      </c>
    </row>
    <row r="170" spans="1:4" ht="23.25" thickBot="1">
      <c r="A170" s="5">
        <v>1162</v>
      </c>
      <c r="B170" s="5">
        <v>13</v>
      </c>
      <c r="C170" s="5" t="s">
        <v>241</v>
      </c>
      <c r="D170" s="35" t="s">
        <v>254</v>
      </c>
    </row>
    <row r="171" spans="1:4" ht="23.25" thickBot="1">
      <c r="A171" s="5">
        <v>1163</v>
      </c>
      <c r="B171" s="5">
        <v>14</v>
      </c>
      <c r="C171" s="5" t="s">
        <v>241</v>
      </c>
      <c r="D171" s="39" t="s">
        <v>255</v>
      </c>
    </row>
    <row r="172" spans="1:4" ht="23.25" thickBot="1">
      <c r="A172" s="5">
        <v>1164</v>
      </c>
      <c r="B172" s="5">
        <v>15</v>
      </c>
      <c r="C172" s="5" t="s">
        <v>241</v>
      </c>
      <c r="D172" s="35" t="s">
        <v>256</v>
      </c>
    </row>
    <row r="173" spans="1:4" ht="23.25" thickBot="1">
      <c r="A173" s="5">
        <v>1165</v>
      </c>
      <c r="B173" s="5">
        <v>16</v>
      </c>
      <c r="C173" s="5" t="s">
        <v>241</v>
      </c>
      <c r="D173" s="35" t="s">
        <v>257</v>
      </c>
    </row>
    <row r="174" spans="1:4" ht="23.25" thickBot="1">
      <c r="A174" s="5">
        <v>1166</v>
      </c>
      <c r="B174" s="5">
        <v>17</v>
      </c>
      <c r="C174" s="5" t="s">
        <v>241</v>
      </c>
      <c r="D174" s="35" t="s">
        <v>258</v>
      </c>
    </row>
    <row r="175" spans="1:4" ht="23.25" thickBot="1">
      <c r="A175" s="5">
        <v>1167</v>
      </c>
      <c r="B175" s="5">
        <v>18</v>
      </c>
      <c r="C175" s="5" t="s">
        <v>241</v>
      </c>
      <c r="D175" s="35" t="s">
        <v>259</v>
      </c>
    </row>
    <row r="176" spans="1:4" ht="23.25" thickBot="1">
      <c r="A176" s="5">
        <v>1168</v>
      </c>
      <c r="B176" s="5">
        <v>19</v>
      </c>
      <c r="C176" s="5" t="s">
        <v>241</v>
      </c>
      <c r="D176" s="35" t="s">
        <v>260</v>
      </c>
    </row>
    <row r="177" spans="1:4" ht="23.25" thickBot="1">
      <c r="A177" s="5">
        <v>1169</v>
      </c>
      <c r="B177" s="5">
        <v>20</v>
      </c>
      <c r="C177" s="5" t="s">
        <v>241</v>
      </c>
      <c r="D177" s="38" t="s">
        <v>261</v>
      </c>
    </row>
    <row r="178" spans="1:4" ht="24" thickTop="1" thickBot="1">
      <c r="A178" s="3"/>
      <c r="B178" s="3"/>
      <c r="C178" s="3"/>
      <c r="D178" s="3"/>
    </row>
    <row r="179" spans="1:4" ht="24" thickTop="1" thickBot="1">
      <c r="A179" s="5">
        <v>1170</v>
      </c>
      <c r="B179" s="5">
        <v>1</v>
      </c>
      <c r="C179" s="5" t="s">
        <v>281</v>
      </c>
      <c r="D179" s="40" t="s">
        <v>262</v>
      </c>
    </row>
    <row r="180" spans="1:4" ht="23.25" thickBot="1">
      <c r="A180" s="5">
        <v>1171</v>
      </c>
      <c r="B180" s="5">
        <v>2</v>
      </c>
      <c r="C180" s="5" t="s">
        <v>281</v>
      </c>
      <c r="D180" s="36" t="s">
        <v>263</v>
      </c>
    </row>
    <row r="181" spans="1:4" ht="23.25" thickBot="1">
      <c r="A181" s="5">
        <v>1172</v>
      </c>
      <c r="B181" s="5">
        <v>3</v>
      </c>
      <c r="C181" s="5" t="s">
        <v>281</v>
      </c>
      <c r="D181" s="37" t="s">
        <v>264</v>
      </c>
    </row>
    <row r="182" spans="1:4" ht="23.25" thickBot="1">
      <c r="A182" s="5">
        <v>1173</v>
      </c>
      <c r="B182" s="5">
        <v>4</v>
      </c>
      <c r="C182" s="5" t="s">
        <v>281</v>
      </c>
      <c r="D182" s="36" t="s">
        <v>265</v>
      </c>
    </row>
    <row r="183" spans="1:4" ht="23.25" thickBot="1">
      <c r="A183" s="5">
        <v>1174</v>
      </c>
      <c r="B183" s="5">
        <v>5</v>
      </c>
      <c r="C183" s="5" t="s">
        <v>281</v>
      </c>
      <c r="D183" s="36" t="s">
        <v>266</v>
      </c>
    </row>
    <row r="184" spans="1:4" ht="23.25" thickBot="1">
      <c r="A184" s="5">
        <v>1175</v>
      </c>
      <c r="B184" s="5">
        <v>6</v>
      </c>
      <c r="C184" s="5" t="s">
        <v>281</v>
      </c>
      <c r="D184" s="36" t="s">
        <v>267</v>
      </c>
    </row>
    <row r="185" spans="1:4" ht="23.25" thickBot="1">
      <c r="A185" s="5">
        <v>1176</v>
      </c>
      <c r="B185" s="5">
        <v>7</v>
      </c>
      <c r="C185" s="5" t="s">
        <v>281</v>
      </c>
      <c r="D185" s="36" t="s">
        <v>268</v>
      </c>
    </row>
    <row r="186" spans="1:4" ht="23.25" thickBot="1">
      <c r="A186" s="5">
        <v>1177</v>
      </c>
      <c r="B186" s="5">
        <v>8</v>
      </c>
      <c r="C186" s="5" t="s">
        <v>281</v>
      </c>
      <c r="D186" s="1" t="s">
        <v>269</v>
      </c>
    </row>
    <row r="187" spans="1:4" ht="23.25" thickBot="1">
      <c r="A187" s="5">
        <v>1178</v>
      </c>
      <c r="B187" s="5">
        <v>9</v>
      </c>
      <c r="C187" s="5" t="s">
        <v>281</v>
      </c>
      <c r="D187" s="1" t="s">
        <v>270</v>
      </c>
    </row>
    <row r="188" spans="1:4" ht="23.25" thickBot="1">
      <c r="A188" s="5">
        <v>1179</v>
      </c>
      <c r="B188" s="5">
        <v>10</v>
      </c>
      <c r="C188" s="5" t="s">
        <v>281</v>
      </c>
      <c r="D188" s="1" t="s">
        <v>271</v>
      </c>
    </row>
    <row r="189" spans="1:4" ht="23.25" thickBot="1">
      <c r="A189" s="5">
        <v>1180</v>
      </c>
      <c r="B189" s="5">
        <v>11</v>
      </c>
      <c r="C189" s="5" t="s">
        <v>281</v>
      </c>
      <c r="D189" s="1" t="s">
        <v>252</v>
      </c>
    </row>
    <row r="190" spans="1:4" ht="23.25" thickBot="1">
      <c r="A190" s="5">
        <v>1181</v>
      </c>
      <c r="B190" s="5">
        <v>12</v>
      </c>
      <c r="C190" s="5" t="s">
        <v>281</v>
      </c>
      <c r="D190" s="36" t="s">
        <v>272</v>
      </c>
    </row>
    <row r="191" spans="1:4" ht="23.25" thickBot="1">
      <c r="A191" s="5">
        <v>1182</v>
      </c>
      <c r="B191" s="5">
        <v>13</v>
      </c>
      <c r="C191" s="5" t="s">
        <v>281</v>
      </c>
      <c r="D191" s="37" t="s">
        <v>273</v>
      </c>
    </row>
    <row r="192" spans="1:4" ht="23.25" thickBot="1">
      <c r="A192" s="5">
        <v>1183</v>
      </c>
      <c r="B192" s="5">
        <v>14</v>
      </c>
      <c r="C192" s="5" t="s">
        <v>281</v>
      </c>
      <c r="D192" s="36" t="s">
        <v>274</v>
      </c>
    </row>
    <row r="193" spans="1:4" ht="23.25" thickBot="1">
      <c r="A193" s="5">
        <v>1184</v>
      </c>
      <c r="B193" s="5">
        <v>15</v>
      </c>
      <c r="C193" s="5" t="s">
        <v>281</v>
      </c>
      <c r="D193" s="36" t="s">
        <v>275</v>
      </c>
    </row>
    <row r="194" spans="1:4" ht="23.25" thickBot="1">
      <c r="A194" s="5">
        <v>1185</v>
      </c>
      <c r="B194" s="5">
        <v>16</v>
      </c>
      <c r="C194" s="5" t="s">
        <v>281</v>
      </c>
      <c r="D194" s="36" t="s">
        <v>276</v>
      </c>
    </row>
    <row r="195" spans="1:4" ht="23.25" thickBot="1">
      <c r="A195" s="5">
        <v>1186</v>
      </c>
      <c r="B195" s="5">
        <v>17</v>
      </c>
      <c r="C195" s="5" t="s">
        <v>281</v>
      </c>
      <c r="D195" s="1" t="s">
        <v>277</v>
      </c>
    </row>
    <row r="196" spans="1:4" ht="23.25" thickBot="1">
      <c r="A196" s="5">
        <v>1187</v>
      </c>
      <c r="B196" s="5">
        <v>18</v>
      </c>
      <c r="C196" s="5" t="s">
        <v>281</v>
      </c>
      <c r="D196" s="1" t="s">
        <v>278</v>
      </c>
    </row>
    <row r="197" spans="1:4" ht="23.25" thickBot="1">
      <c r="A197" s="5">
        <v>1188</v>
      </c>
      <c r="B197" s="5">
        <v>19</v>
      </c>
      <c r="C197" s="5" t="s">
        <v>281</v>
      </c>
      <c r="D197" s="1" t="s">
        <v>279</v>
      </c>
    </row>
    <row r="198" spans="1:4" ht="23.25" thickBot="1">
      <c r="A198" s="5">
        <v>1189</v>
      </c>
      <c r="B198" s="5">
        <v>20</v>
      </c>
      <c r="C198" s="5" t="s">
        <v>281</v>
      </c>
      <c r="D198" s="2" t="s">
        <v>280</v>
      </c>
    </row>
    <row r="199" spans="1:4" ht="24" thickTop="1" thickBot="1">
      <c r="A199" s="3"/>
      <c r="B199" s="3"/>
      <c r="C199" s="3"/>
      <c r="D199" s="3"/>
    </row>
    <row r="200" spans="1:4" ht="26.25" thickTop="1" thickBot="1">
      <c r="A200" s="5">
        <v>1190</v>
      </c>
      <c r="B200" s="5">
        <v>1</v>
      </c>
      <c r="C200" s="5" t="s">
        <v>282</v>
      </c>
      <c r="D200" s="41" t="s">
        <v>283</v>
      </c>
    </row>
    <row r="201" spans="1:4" ht="25.5" thickBot="1">
      <c r="A201" s="5">
        <v>1191</v>
      </c>
      <c r="B201" s="5">
        <v>2</v>
      </c>
      <c r="C201" s="5" t="s">
        <v>282</v>
      </c>
      <c r="D201" s="42" t="s">
        <v>284</v>
      </c>
    </row>
    <row r="202" spans="1:4" ht="25.5" thickBot="1">
      <c r="A202" s="5">
        <v>1192</v>
      </c>
      <c r="B202" s="5">
        <v>3</v>
      </c>
      <c r="C202" s="5" t="s">
        <v>282</v>
      </c>
      <c r="D202" s="42" t="s">
        <v>285</v>
      </c>
    </row>
    <row r="203" spans="1:4" ht="25.5" thickBot="1">
      <c r="A203" s="5">
        <v>1193</v>
      </c>
      <c r="B203" s="5">
        <v>4</v>
      </c>
      <c r="C203" s="5" t="s">
        <v>282</v>
      </c>
      <c r="D203" s="42" t="s">
        <v>286</v>
      </c>
    </row>
    <row r="204" spans="1:4" ht="25.5" thickBot="1">
      <c r="A204" s="5">
        <v>1194</v>
      </c>
      <c r="B204" s="5">
        <v>5</v>
      </c>
      <c r="C204" s="5" t="s">
        <v>282</v>
      </c>
      <c r="D204" s="42" t="s">
        <v>287</v>
      </c>
    </row>
    <row r="205" spans="1:4" ht="25.5" thickBot="1">
      <c r="A205" s="5">
        <v>1195</v>
      </c>
      <c r="B205" s="5">
        <v>6</v>
      </c>
      <c r="C205" s="5" t="s">
        <v>282</v>
      </c>
      <c r="D205" s="42" t="s">
        <v>288</v>
      </c>
    </row>
    <row r="206" spans="1:4" ht="25.5" thickBot="1">
      <c r="A206" s="5">
        <v>1196</v>
      </c>
      <c r="B206" s="5">
        <v>7</v>
      </c>
      <c r="C206" s="5" t="s">
        <v>282</v>
      </c>
      <c r="D206" s="42" t="s">
        <v>289</v>
      </c>
    </row>
    <row r="207" spans="1:4" ht="25.5" thickBot="1">
      <c r="A207" s="5">
        <v>1197</v>
      </c>
      <c r="B207" s="5">
        <v>8</v>
      </c>
      <c r="C207" s="5" t="s">
        <v>282</v>
      </c>
      <c r="D207" s="42" t="s">
        <v>290</v>
      </c>
    </row>
    <row r="208" spans="1:4" ht="25.5" thickBot="1">
      <c r="A208" s="5">
        <v>1198</v>
      </c>
      <c r="B208" s="5">
        <v>9</v>
      </c>
      <c r="C208" s="5" t="s">
        <v>282</v>
      </c>
      <c r="D208" s="42" t="s">
        <v>182</v>
      </c>
    </row>
    <row r="209" spans="1:4" ht="26.25" thickBot="1">
      <c r="A209" s="5">
        <v>1199</v>
      </c>
      <c r="B209" s="5">
        <v>10</v>
      </c>
      <c r="C209" s="5" t="s">
        <v>282</v>
      </c>
      <c r="D209" s="43" t="s">
        <v>291</v>
      </c>
    </row>
    <row r="210" spans="1:4" ht="24" thickTop="1" thickBot="1">
      <c r="A210" s="3"/>
      <c r="B210" s="3"/>
      <c r="C210" s="3"/>
      <c r="D210" s="3"/>
    </row>
    <row r="211" spans="1:4" ht="26.25" thickTop="1" thickBot="1">
      <c r="A211" s="5">
        <v>1200</v>
      </c>
      <c r="B211" s="5">
        <v>1</v>
      </c>
      <c r="C211" s="5" t="s">
        <v>302</v>
      </c>
      <c r="D211" s="41" t="s">
        <v>292</v>
      </c>
    </row>
    <row r="212" spans="1:4" ht="25.5" thickBot="1">
      <c r="A212" s="5">
        <v>1201</v>
      </c>
      <c r="B212" s="5">
        <v>2</v>
      </c>
      <c r="C212" s="5" t="s">
        <v>302</v>
      </c>
      <c r="D212" s="42" t="s">
        <v>293</v>
      </c>
    </row>
    <row r="213" spans="1:4" ht="25.5" thickBot="1">
      <c r="A213" s="5">
        <v>1202</v>
      </c>
      <c r="B213" s="5">
        <v>3</v>
      </c>
      <c r="C213" s="5" t="s">
        <v>302</v>
      </c>
      <c r="D213" s="42" t="s">
        <v>294</v>
      </c>
    </row>
    <row r="214" spans="1:4" ht="25.5" thickBot="1">
      <c r="A214" s="5">
        <v>1203</v>
      </c>
      <c r="B214" s="5">
        <v>4</v>
      </c>
      <c r="C214" s="5" t="s">
        <v>302</v>
      </c>
      <c r="D214" s="42" t="s">
        <v>295</v>
      </c>
    </row>
    <row r="215" spans="1:4" ht="25.5" thickBot="1">
      <c r="A215" s="5">
        <v>1204</v>
      </c>
      <c r="B215" s="5">
        <v>5</v>
      </c>
      <c r="C215" s="5" t="s">
        <v>302</v>
      </c>
      <c r="D215" s="42" t="s">
        <v>296</v>
      </c>
    </row>
    <row r="216" spans="1:4" ht="25.5" thickBot="1">
      <c r="A216" s="5">
        <v>1205</v>
      </c>
      <c r="B216" s="5">
        <v>6</v>
      </c>
      <c r="C216" s="5" t="s">
        <v>302</v>
      </c>
      <c r="D216" s="42" t="s">
        <v>297</v>
      </c>
    </row>
    <row r="217" spans="1:4" ht="25.5" thickBot="1">
      <c r="A217" s="5">
        <v>1206</v>
      </c>
      <c r="B217" s="5">
        <v>7</v>
      </c>
      <c r="C217" s="5" t="s">
        <v>302</v>
      </c>
      <c r="D217" s="42" t="s">
        <v>298</v>
      </c>
    </row>
    <row r="218" spans="1:4" ht="25.5" thickBot="1">
      <c r="A218" s="5">
        <v>1207</v>
      </c>
      <c r="B218" s="5">
        <v>8</v>
      </c>
      <c r="C218" s="5" t="s">
        <v>302</v>
      </c>
      <c r="D218" s="42" t="s">
        <v>299</v>
      </c>
    </row>
    <row r="219" spans="1:4" ht="25.5" thickBot="1">
      <c r="A219" s="5">
        <v>1208</v>
      </c>
      <c r="B219" s="5">
        <v>9</v>
      </c>
      <c r="C219" s="5" t="s">
        <v>302</v>
      </c>
      <c r="D219" s="42" t="s">
        <v>300</v>
      </c>
    </row>
    <row r="220" spans="1:4" ht="25.5" thickBot="1">
      <c r="A220" s="5">
        <v>1209</v>
      </c>
      <c r="B220" s="5">
        <v>10</v>
      </c>
      <c r="C220" s="5" t="s">
        <v>302</v>
      </c>
      <c r="D220" s="43" t="s">
        <v>301</v>
      </c>
    </row>
    <row r="221" spans="1:4" ht="24" thickTop="1" thickBot="1">
      <c r="A221" s="3"/>
      <c r="B221" s="3"/>
      <c r="C221" s="3"/>
      <c r="D221" s="3"/>
    </row>
    <row r="222" spans="1:4" ht="24" thickTop="1" thickBot="1">
      <c r="A222" s="5">
        <v>1210</v>
      </c>
      <c r="B222" s="5">
        <v>1</v>
      </c>
      <c r="C222" s="5" t="s">
        <v>307</v>
      </c>
      <c r="D222" s="44" t="s">
        <v>303</v>
      </c>
    </row>
    <row r="223" spans="1:4" ht="23.25" thickBot="1">
      <c r="A223" s="5">
        <v>1211</v>
      </c>
      <c r="B223" s="5">
        <v>2</v>
      </c>
      <c r="C223" s="5" t="s">
        <v>307</v>
      </c>
      <c r="D223" s="45" t="s">
        <v>293</v>
      </c>
    </row>
    <row r="224" spans="1:4" ht="23.25" thickBot="1">
      <c r="A224" s="5">
        <v>1212</v>
      </c>
      <c r="B224" s="5">
        <v>3</v>
      </c>
      <c r="C224" s="5" t="s">
        <v>307</v>
      </c>
      <c r="D224" s="45" t="s">
        <v>304</v>
      </c>
    </row>
    <row r="225" spans="1:4" ht="23.25" thickBot="1">
      <c r="A225" s="5">
        <v>1213</v>
      </c>
      <c r="B225" s="5">
        <v>4</v>
      </c>
      <c r="C225" s="5" t="s">
        <v>307</v>
      </c>
      <c r="D225" s="45" t="s">
        <v>295</v>
      </c>
    </row>
    <row r="226" spans="1:4" ht="23.25" thickBot="1">
      <c r="A226" s="5">
        <v>1214</v>
      </c>
      <c r="B226" s="5">
        <v>5</v>
      </c>
      <c r="C226" s="5" t="s">
        <v>307</v>
      </c>
      <c r="D226" s="45" t="s">
        <v>296</v>
      </c>
    </row>
    <row r="227" spans="1:4" ht="23.25" thickBot="1">
      <c r="A227" s="5">
        <v>1215</v>
      </c>
      <c r="B227" s="5">
        <v>6</v>
      </c>
      <c r="C227" s="5" t="s">
        <v>307</v>
      </c>
      <c r="D227" s="45" t="s">
        <v>297</v>
      </c>
    </row>
    <row r="228" spans="1:4" ht="23.25" thickBot="1">
      <c r="A228" s="5">
        <v>1216</v>
      </c>
      <c r="B228" s="5">
        <v>7</v>
      </c>
      <c r="C228" s="5" t="s">
        <v>307</v>
      </c>
      <c r="D228" s="45" t="s">
        <v>298</v>
      </c>
    </row>
    <row r="229" spans="1:4" ht="23.25" thickBot="1">
      <c r="A229" s="5">
        <v>1217</v>
      </c>
      <c r="B229" s="5">
        <v>8</v>
      </c>
      <c r="C229" s="5" t="s">
        <v>307</v>
      </c>
      <c r="D229" s="45" t="s">
        <v>299</v>
      </c>
    </row>
    <row r="230" spans="1:4" ht="23.25" thickBot="1">
      <c r="A230" s="5">
        <v>1218</v>
      </c>
      <c r="B230" s="5">
        <v>9</v>
      </c>
      <c r="C230" s="5" t="s">
        <v>307</v>
      </c>
      <c r="D230" s="45" t="s">
        <v>305</v>
      </c>
    </row>
    <row r="231" spans="1:4" ht="23.25" thickBot="1">
      <c r="A231" s="5">
        <v>1219</v>
      </c>
      <c r="B231" s="5">
        <v>10</v>
      </c>
      <c r="C231" s="5" t="s">
        <v>307</v>
      </c>
      <c r="D231" s="46" t="s">
        <v>306</v>
      </c>
    </row>
    <row r="232" spans="1:4" ht="23.25" thickTop="1">
      <c r="A232" s="3"/>
      <c r="B232" s="3"/>
      <c r="C232" s="3"/>
      <c r="D232" s="3"/>
    </row>
    <row r="233" spans="1:4" ht="22.5">
      <c r="A233" s="5">
        <v>1220</v>
      </c>
      <c r="B233" s="5"/>
      <c r="C233" s="5"/>
      <c r="D233" s="5"/>
    </row>
    <row r="234" spans="1:4" ht="22.5">
      <c r="A234" s="5">
        <v>1221</v>
      </c>
      <c r="B234" s="5"/>
      <c r="C234" s="5"/>
      <c r="D234" s="5"/>
    </row>
    <row r="235" spans="1:4" ht="22.5">
      <c r="A235" s="5">
        <v>1222</v>
      </c>
      <c r="B235" s="5"/>
      <c r="C235" s="5"/>
      <c r="D235" s="5"/>
    </row>
    <row r="236" spans="1:4" ht="22.5">
      <c r="A236" s="5">
        <v>1223</v>
      </c>
      <c r="B236" s="5"/>
      <c r="C236" s="5"/>
      <c r="D236" s="5"/>
    </row>
    <row r="237" spans="1:4" ht="22.5">
      <c r="A237" s="5">
        <v>1224</v>
      </c>
      <c r="B237" s="5"/>
      <c r="C237" s="5"/>
      <c r="D237" s="5"/>
    </row>
    <row r="238" spans="1:4" ht="22.5">
      <c r="A238" s="5">
        <v>1225</v>
      </c>
      <c r="B238" s="5"/>
      <c r="C238" s="5"/>
      <c r="D238" s="5"/>
    </row>
    <row r="239" spans="1:4" ht="22.5">
      <c r="A239" s="5">
        <v>1226</v>
      </c>
      <c r="B239" s="5"/>
      <c r="C239" s="5"/>
      <c r="D239" s="5"/>
    </row>
    <row r="240" spans="1:4" ht="22.5">
      <c r="A240" s="5">
        <v>1227</v>
      </c>
      <c r="B240" s="5"/>
      <c r="C240" s="5"/>
      <c r="D240" s="5"/>
    </row>
    <row r="241" spans="1:4" ht="22.5">
      <c r="A241" s="5">
        <v>1228</v>
      </c>
      <c r="B241" s="5"/>
      <c r="C241" s="5"/>
      <c r="D241" s="5"/>
    </row>
    <row r="242" spans="1:4" ht="22.5">
      <c r="A242" s="5">
        <v>1229</v>
      </c>
      <c r="B242" s="5"/>
      <c r="C242" s="5"/>
      <c r="D242" s="5"/>
    </row>
    <row r="243" spans="1:4" ht="22.5">
      <c r="A243" s="5">
        <v>1230</v>
      </c>
      <c r="B243" s="5"/>
      <c r="C243" s="5"/>
      <c r="D243" s="5"/>
    </row>
    <row r="244" spans="1:4" ht="22.5">
      <c r="A244" s="5">
        <v>1231</v>
      </c>
      <c r="B244" s="5"/>
      <c r="C244" s="5"/>
      <c r="D244" s="5"/>
    </row>
    <row r="245" spans="1:4" ht="22.5">
      <c r="A245" s="5">
        <v>1232</v>
      </c>
      <c r="B245" s="5"/>
      <c r="C245" s="5"/>
      <c r="D245" s="5"/>
    </row>
    <row r="246" spans="1:4" ht="22.5">
      <c r="A246" s="5">
        <v>1233</v>
      </c>
      <c r="B246" s="5"/>
      <c r="C246" s="5"/>
      <c r="D246" s="5"/>
    </row>
    <row r="247" spans="1:4" ht="22.5">
      <c r="A247" s="5">
        <v>1234</v>
      </c>
      <c r="B247" s="5"/>
      <c r="C247" s="5"/>
      <c r="D247" s="5"/>
    </row>
    <row r="248" spans="1:4" ht="22.5">
      <c r="A248" s="5">
        <v>1235</v>
      </c>
      <c r="B248" s="5"/>
      <c r="C248" s="5"/>
      <c r="D248" s="5"/>
    </row>
    <row r="249" spans="1:4" ht="22.5">
      <c r="A249" s="5">
        <v>1236</v>
      </c>
      <c r="B249" s="5"/>
      <c r="C249" s="5"/>
      <c r="D249" s="5"/>
    </row>
    <row r="250" spans="1:4" ht="22.5">
      <c r="A250" s="5">
        <v>1237</v>
      </c>
      <c r="B250" s="5"/>
      <c r="C250" s="5"/>
      <c r="D250" s="5"/>
    </row>
    <row r="251" spans="1:4" ht="22.5">
      <c r="A251" s="5">
        <v>1238</v>
      </c>
      <c r="B251" s="5"/>
      <c r="C251" s="5"/>
      <c r="D251" s="5"/>
    </row>
    <row r="252" spans="1:4" ht="22.5">
      <c r="A252" s="5">
        <v>1239</v>
      </c>
      <c r="B252" s="5"/>
      <c r="C252" s="5"/>
      <c r="D252" s="5"/>
    </row>
    <row r="253" spans="1:4" ht="22.5">
      <c r="A253" s="5">
        <v>1240</v>
      </c>
      <c r="B253" s="5"/>
      <c r="C253" s="5"/>
      <c r="D253" s="5"/>
    </row>
    <row r="254" spans="1:4" ht="22.5">
      <c r="A254" s="5">
        <v>1241</v>
      </c>
      <c r="B254" s="5"/>
      <c r="C254" s="5"/>
      <c r="D254" s="5"/>
    </row>
    <row r="255" spans="1:4" ht="22.5">
      <c r="A255" s="5">
        <v>1242</v>
      </c>
      <c r="B255" s="5"/>
      <c r="C255" s="5"/>
      <c r="D255" s="5"/>
    </row>
    <row r="256" spans="1:4" ht="22.5">
      <c r="A256" s="5">
        <v>1243</v>
      </c>
      <c r="B256" s="5"/>
      <c r="C256" s="5"/>
      <c r="D256" s="5"/>
    </row>
    <row r="257" spans="1:4" ht="22.5">
      <c r="A257" s="5">
        <v>1244</v>
      </c>
      <c r="B257" s="5"/>
      <c r="C257" s="5"/>
      <c r="D257" s="5"/>
    </row>
    <row r="258" spans="1:4" ht="22.5">
      <c r="A258" s="5">
        <v>1245</v>
      </c>
      <c r="B258" s="5"/>
      <c r="C258" s="5"/>
      <c r="D258" s="5"/>
    </row>
    <row r="259" spans="1:4" ht="22.5">
      <c r="A259" s="5">
        <v>1246</v>
      </c>
      <c r="B259" s="5"/>
      <c r="C259" s="5"/>
      <c r="D259" s="5"/>
    </row>
    <row r="260" spans="1:4" ht="22.5">
      <c r="A260" s="5">
        <v>1247</v>
      </c>
      <c r="B260" s="5"/>
      <c r="C260" s="5"/>
      <c r="D260" s="5"/>
    </row>
    <row r="261" spans="1:4" ht="22.5">
      <c r="A261" s="5">
        <v>1248</v>
      </c>
      <c r="B261" s="5"/>
      <c r="C261" s="5"/>
      <c r="D261" s="5"/>
    </row>
    <row r="262" spans="1:4" ht="22.5">
      <c r="A262" s="5">
        <v>1249</v>
      </c>
      <c r="B262" s="5"/>
      <c r="C262" s="5"/>
      <c r="D262" s="5"/>
    </row>
    <row r="263" spans="1:4" ht="22.5">
      <c r="A263" s="5">
        <v>1250</v>
      </c>
      <c r="B263" s="5"/>
      <c r="C263" s="5"/>
      <c r="D263" s="5"/>
    </row>
    <row r="264" spans="1:4" ht="22.5">
      <c r="A264" s="5">
        <v>1251</v>
      </c>
      <c r="B264" s="5"/>
      <c r="C264" s="5"/>
      <c r="D264" s="5"/>
    </row>
    <row r="265" spans="1:4" ht="22.5">
      <c r="A265" s="5">
        <v>1252</v>
      </c>
      <c r="B265" s="5"/>
      <c r="C265" s="5"/>
      <c r="D265" s="5"/>
    </row>
    <row r="266" spans="1:4" ht="22.5">
      <c r="A266" s="5">
        <v>1253</v>
      </c>
      <c r="B266" s="5"/>
      <c r="C266" s="5"/>
      <c r="D266" s="5"/>
    </row>
    <row r="267" spans="1:4" ht="22.5">
      <c r="A267" s="5">
        <v>1254</v>
      </c>
      <c r="B267" s="5"/>
      <c r="C267" s="5"/>
      <c r="D267" s="5"/>
    </row>
    <row r="268" spans="1:4" ht="22.5">
      <c r="A268" s="5">
        <v>1255</v>
      </c>
      <c r="B268" s="5"/>
      <c r="C268" s="5"/>
      <c r="D268" s="5"/>
    </row>
    <row r="269" spans="1:4" ht="22.5">
      <c r="A269" s="5">
        <v>1256</v>
      </c>
      <c r="B269" s="5"/>
      <c r="C269" s="5"/>
      <c r="D269" s="5"/>
    </row>
    <row r="270" spans="1:4" ht="22.5">
      <c r="A270" s="5">
        <v>1257</v>
      </c>
      <c r="B270" s="5"/>
      <c r="C270" s="5"/>
      <c r="D270" s="5"/>
    </row>
    <row r="271" spans="1:4" ht="22.5">
      <c r="A271" s="5">
        <v>1258</v>
      </c>
      <c r="B271" s="5"/>
      <c r="C271" s="5"/>
      <c r="D271" s="5"/>
    </row>
    <row r="272" spans="1:4" ht="22.5">
      <c r="A272" s="5">
        <v>1259</v>
      </c>
      <c r="B272" s="5"/>
      <c r="C272" s="5"/>
      <c r="D272" s="5"/>
    </row>
    <row r="273" spans="1:4" ht="22.5">
      <c r="A273" s="5">
        <v>1260</v>
      </c>
      <c r="B273" s="5"/>
      <c r="C273" s="5"/>
      <c r="D273" s="5"/>
    </row>
    <row r="274" spans="1:4" ht="22.5">
      <c r="A274" s="5">
        <v>1261</v>
      </c>
      <c r="B274" s="5"/>
      <c r="C274" s="5"/>
      <c r="D274" s="5"/>
    </row>
    <row r="275" spans="1:4" ht="22.5">
      <c r="A275" s="5">
        <v>1262</v>
      </c>
      <c r="B275" s="5"/>
      <c r="C275" s="5"/>
      <c r="D275" s="5"/>
    </row>
    <row r="276" spans="1:4" ht="22.5">
      <c r="A276" s="5">
        <v>1263</v>
      </c>
      <c r="B276" s="5"/>
      <c r="C276" s="5"/>
      <c r="D276" s="5"/>
    </row>
    <row r="277" spans="1:4" ht="22.5">
      <c r="A277" s="5">
        <v>1264</v>
      </c>
      <c r="B277" s="5"/>
      <c r="C277" s="5"/>
      <c r="D277" s="5"/>
    </row>
    <row r="278" spans="1:4" ht="22.5">
      <c r="A278" s="5">
        <v>1265</v>
      </c>
      <c r="B278" s="5"/>
      <c r="C278" s="5"/>
      <c r="D278" s="5"/>
    </row>
    <row r="279" spans="1:4" ht="22.5">
      <c r="A279" s="5">
        <v>1266</v>
      </c>
      <c r="B279" s="5"/>
      <c r="C279" s="5"/>
      <c r="D279" s="5"/>
    </row>
    <row r="280" spans="1:4" ht="22.5">
      <c r="A280" s="5">
        <v>1267</v>
      </c>
      <c r="B280" s="5"/>
      <c r="C280" s="5"/>
      <c r="D280" s="5"/>
    </row>
    <row r="281" spans="1:4" ht="22.5">
      <c r="A281" s="5">
        <v>1268</v>
      </c>
      <c r="B281" s="5"/>
      <c r="C281" s="5"/>
      <c r="D281" s="5"/>
    </row>
    <row r="282" spans="1:4" ht="22.5">
      <c r="A282" s="5">
        <v>1269</v>
      </c>
      <c r="B282" s="5"/>
      <c r="C282" s="5"/>
      <c r="D282" s="5"/>
    </row>
    <row r="283" spans="1:4" ht="22.5">
      <c r="A283" s="5">
        <v>1270</v>
      </c>
      <c r="B283" s="5"/>
      <c r="C283" s="5"/>
      <c r="D283" s="5"/>
    </row>
    <row r="284" spans="1:4" ht="22.5">
      <c r="A284" s="5">
        <v>1271</v>
      </c>
      <c r="B284" s="5"/>
      <c r="C284" s="5"/>
      <c r="D284" s="5"/>
    </row>
    <row r="285" spans="1:4" ht="22.5">
      <c r="A285" s="5">
        <v>1272</v>
      </c>
      <c r="B285" s="5"/>
      <c r="C285" s="5"/>
      <c r="D285" s="5"/>
    </row>
    <row r="286" spans="1:4" ht="22.5">
      <c r="A286" s="5">
        <v>1273</v>
      </c>
      <c r="B286" s="5"/>
      <c r="C286" s="5"/>
      <c r="D286" s="5"/>
    </row>
    <row r="287" spans="1:4" ht="22.5">
      <c r="A287" s="5">
        <v>1274</v>
      </c>
      <c r="B287" s="5"/>
      <c r="C287" s="5"/>
      <c r="D287" s="5"/>
    </row>
    <row r="288" spans="1:4" ht="22.5">
      <c r="A288" s="5">
        <v>1275</v>
      </c>
      <c r="B288" s="5"/>
      <c r="C288" s="5"/>
      <c r="D288" s="5"/>
    </row>
    <row r="289" spans="1:4" ht="22.5">
      <c r="A289" s="5">
        <v>1276</v>
      </c>
      <c r="B289" s="5"/>
      <c r="C289" s="5"/>
      <c r="D289" s="5"/>
    </row>
    <row r="290" spans="1:4" ht="22.5">
      <c r="A290" s="5">
        <v>1277</v>
      </c>
      <c r="B290" s="5"/>
      <c r="C290" s="5"/>
      <c r="D290" s="5"/>
    </row>
    <row r="291" spans="1:4" ht="22.5">
      <c r="A291" s="5">
        <v>1278</v>
      </c>
      <c r="B291" s="5"/>
      <c r="C291" s="5"/>
      <c r="D291" s="5"/>
    </row>
    <row r="292" spans="1:4" ht="22.5">
      <c r="A292" s="5">
        <v>1279</v>
      </c>
      <c r="B292" s="5"/>
      <c r="C292" s="5"/>
      <c r="D292" s="5"/>
    </row>
    <row r="293" spans="1:4" ht="22.5">
      <c r="A293" s="5">
        <v>1280</v>
      </c>
      <c r="B293" s="5"/>
      <c r="C293" s="5"/>
      <c r="D293" s="5"/>
    </row>
    <row r="294" spans="1:4" ht="22.5">
      <c r="A294" s="5">
        <v>1281</v>
      </c>
      <c r="B294" s="5"/>
      <c r="C294" s="5"/>
      <c r="D294" s="5"/>
    </row>
    <row r="295" spans="1:4" ht="22.5">
      <c r="A295" s="5">
        <v>1282</v>
      </c>
      <c r="B295" s="5"/>
      <c r="C295" s="5"/>
      <c r="D295" s="5"/>
    </row>
    <row r="296" spans="1:4" ht="22.5">
      <c r="A296" s="5">
        <v>1283</v>
      </c>
      <c r="B296" s="5"/>
      <c r="C296" s="5"/>
      <c r="D296" s="5"/>
    </row>
    <row r="297" spans="1:4" ht="22.5">
      <c r="A297" s="5">
        <v>1284</v>
      </c>
      <c r="B297" s="5"/>
      <c r="C297" s="5"/>
      <c r="D297" s="5"/>
    </row>
    <row r="298" spans="1:4" ht="22.5">
      <c r="A298" s="5">
        <v>1285</v>
      </c>
      <c r="B298" s="5"/>
      <c r="C298" s="5"/>
      <c r="D298" s="5"/>
    </row>
    <row r="299" spans="1:4" ht="22.5">
      <c r="A299" s="5">
        <v>1286</v>
      </c>
      <c r="B299" s="5"/>
      <c r="C299" s="5"/>
      <c r="D299" s="5"/>
    </row>
    <row r="300" spans="1:4" ht="22.5">
      <c r="A300" s="5">
        <v>1287</v>
      </c>
      <c r="B300" s="5"/>
      <c r="C300" s="5"/>
      <c r="D300" s="5"/>
    </row>
    <row r="301" spans="1:4" ht="22.5">
      <c r="A301" s="5">
        <v>1288</v>
      </c>
      <c r="B301" s="5"/>
      <c r="C301" s="5"/>
      <c r="D301" s="5"/>
    </row>
    <row r="302" spans="1:4" ht="22.5">
      <c r="A302" s="5">
        <v>1289</v>
      </c>
      <c r="B302" s="5"/>
      <c r="C302" s="5"/>
      <c r="D302" s="5"/>
    </row>
    <row r="303" spans="1:4" ht="22.5">
      <c r="A303" s="5">
        <v>1290</v>
      </c>
      <c r="B303" s="5"/>
      <c r="C303" s="5"/>
      <c r="D303" s="5"/>
    </row>
    <row r="304" spans="1:4" ht="22.5">
      <c r="A304" s="5">
        <v>1291</v>
      </c>
      <c r="B304" s="5"/>
      <c r="C304" s="5"/>
      <c r="D304" s="5"/>
    </row>
    <row r="305" spans="1:4" ht="22.5">
      <c r="A305" s="5">
        <v>1292</v>
      </c>
      <c r="B305" s="5"/>
      <c r="C305" s="5"/>
      <c r="D305" s="5"/>
    </row>
    <row r="306" spans="1:4" ht="22.5">
      <c r="A306" s="5">
        <v>1293</v>
      </c>
      <c r="B306" s="5"/>
      <c r="C306" s="5"/>
      <c r="D306" s="5"/>
    </row>
    <row r="307" spans="1:4" ht="22.5">
      <c r="A307" s="5">
        <v>1294</v>
      </c>
      <c r="B307" s="5"/>
      <c r="C307" s="5"/>
      <c r="D307" s="5"/>
    </row>
    <row r="308" spans="1:4" ht="22.5">
      <c r="A308" s="5">
        <v>1295</v>
      </c>
      <c r="B308" s="5"/>
      <c r="C308" s="5"/>
      <c r="D308" s="5"/>
    </row>
    <row r="309" spans="1:4" ht="22.5">
      <c r="A309" s="5">
        <v>1296</v>
      </c>
      <c r="B309" s="5"/>
      <c r="C309" s="5"/>
      <c r="D309" s="5"/>
    </row>
    <row r="310" spans="1:4" ht="22.5">
      <c r="A310" s="5">
        <v>1297</v>
      </c>
      <c r="B310" s="5"/>
      <c r="C310" s="5"/>
      <c r="D310" s="5"/>
    </row>
    <row r="311" spans="1:4" ht="22.5">
      <c r="A311" s="5">
        <v>1298</v>
      </c>
      <c r="B311" s="5"/>
      <c r="C311" s="5"/>
      <c r="D311" s="5"/>
    </row>
    <row r="312" spans="1:4" ht="22.5">
      <c r="A312" s="5">
        <v>1299</v>
      </c>
      <c r="B312" s="5"/>
      <c r="C312" s="5"/>
      <c r="D312" s="5"/>
    </row>
    <row r="313" spans="1:4" ht="22.5">
      <c r="A313" s="5">
        <v>1300</v>
      </c>
      <c r="B313" s="5"/>
      <c r="C313" s="5"/>
      <c r="D313" s="5"/>
    </row>
    <row r="314" spans="1:4" ht="22.5">
      <c r="A314" s="5">
        <v>1301</v>
      </c>
      <c r="B314" s="5"/>
      <c r="C314" s="5"/>
      <c r="D314" s="5"/>
    </row>
    <row r="315" spans="1:4" ht="22.5">
      <c r="A315" s="5">
        <v>1302</v>
      </c>
      <c r="B315" s="5"/>
      <c r="C315" s="5"/>
      <c r="D315" s="5"/>
    </row>
    <row r="316" spans="1:4" ht="22.5">
      <c r="A316" s="5">
        <v>1303</v>
      </c>
      <c r="B316" s="5"/>
      <c r="C316" s="5"/>
      <c r="D316" s="5"/>
    </row>
    <row r="317" spans="1:4" ht="22.5">
      <c r="A317" s="5">
        <v>1304</v>
      </c>
      <c r="B317" s="5"/>
      <c r="C317" s="5"/>
      <c r="D317" s="5"/>
    </row>
    <row r="318" spans="1:4" ht="22.5">
      <c r="A318" s="5">
        <v>1305</v>
      </c>
      <c r="B318" s="5"/>
      <c r="C318" s="5"/>
      <c r="D318" s="5"/>
    </row>
    <row r="319" spans="1:4" ht="22.5">
      <c r="A319" s="5">
        <v>1306</v>
      </c>
      <c r="B319" s="5"/>
      <c r="C319" s="5"/>
      <c r="D319" s="5"/>
    </row>
    <row r="320" spans="1:4" ht="22.5">
      <c r="A320" s="5">
        <v>1307</v>
      </c>
      <c r="B320" s="5"/>
      <c r="C320" s="5"/>
      <c r="D320" s="5"/>
    </row>
    <row r="321" spans="1:4" ht="22.5">
      <c r="A321" s="5">
        <v>1308</v>
      </c>
      <c r="B321" s="5"/>
      <c r="C321" s="5"/>
      <c r="D321" s="5"/>
    </row>
    <row r="322" spans="1:4" ht="22.5">
      <c r="A322" s="5">
        <v>1309</v>
      </c>
      <c r="B322" s="5"/>
      <c r="C322" s="5"/>
      <c r="D322" s="5"/>
    </row>
    <row r="323" spans="1:4" ht="22.5">
      <c r="A323" s="5">
        <v>1310</v>
      </c>
      <c r="B323" s="5"/>
      <c r="C323" s="5"/>
      <c r="D323" s="5"/>
    </row>
    <row r="324" spans="1:4" ht="22.5">
      <c r="A324" s="5">
        <v>1311</v>
      </c>
      <c r="B324" s="5"/>
      <c r="C324" s="5"/>
      <c r="D324" s="5"/>
    </row>
    <row r="325" spans="1:4" ht="22.5">
      <c r="A325" s="5">
        <v>1312</v>
      </c>
      <c r="B325" s="5"/>
      <c r="C325" s="5"/>
      <c r="D325" s="5"/>
    </row>
    <row r="326" spans="1:4" ht="22.5">
      <c r="A326" s="5">
        <v>1313</v>
      </c>
      <c r="B326" s="5"/>
      <c r="C326" s="5"/>
      <c r="D326" s="5"/>
    </row>
    <row r="327" spans="1:4" ht="22.5">
      <c r="A327" s="5">
        <v>1314</v>
      </c>
      <c r="B327" s="5"/>
      <c r="C327" s="5"/>
      <c r="D327" s="5"/>
    </row>
    <row r="328" spans="1:4" ht="22.5">
      <c r="A328" s="5">
        <v>1315</v>
      </c>
      <c r="B328" s="5"/>
      <c r="C328" s="5"/>
      <c r="D328" s="5"/>
    </row>
    <row r="329" spans="1:4" ht="22.5">
      <c r="A329" s="5">
        <v>1316</v>
      </c>
      <c r="B329" s="5"/>
      <c r="C329" s="5"/>
      <c r="D329" s="5"/>
    </row>
    <row r="330" spans="1:4" ht="22.5">
      <c r="A330" s="5">
        <v>1317</v>
      </c>
      <c r="B330" s="5"/>
      <c r="C330" s="5"/>
      <c r="D330" s="5"/>
    </row>
    <row r="331" spans="1:4" ht="22.5">
      <c r="A331" s="5">
        <v>1318</v>
      </c>
      <c r="B331" s="5"/>
      <c r="C331" s="5"/>
      <c r="D331" s="5"/>
    </row>
    <row r="332" spans="1:4" ht="22.5">
      <c r="A332" s="5">
        <v>1319</v>
      </c>
      <c r="B332" s="5"/>
      <c r="C332" s="5"/>
      <c r="D332" s="5"/>
    </row>
    <row r="333" spans="1:4" ht="22.5">
      <c r="A333" s="5">
        <v>1320</v>
      </c>
      <c r="B333" s="5"/>
      <c r="C333" s="5"/>
      <c r="D333" s="5"/>
    </row>
    <row r="334" spans="1:4" ht="22.5">
      <c r="A334" s="5">
        <v>1321</v>
      </c>
      <c r="B334" s="5"/>
      <c r="C334" s="5"/>
      <c r="D334" s="5"/>
    </row>
    <row r="335" spans="1:4" ht="22.5">
      <c r="A335" s="5">
        <v>1322</v>
      </c>
      <c r="B335" s="5"/>
      <c r="C335" s="5"/>
      <c r="D335" s="5"/>
    </row>
    <row r="336" spans="1:4" ht="22.5">
      <c r="A336" s="5">
        <v>1323</v>
      </c>
      <c r="B336" s="5"/>
      <c r="C336" s="5"/>
      <c r="D336" s="5"/>
    </row>
    <row r="337" spans="1:4" ht="22.5">
      <c r="A337" s="5">
        <v>1324</v>
      </c>
      <c r="B337" s="5"/>
      <c r="C337" s="5"/>
      <c r="D337" s="5"/>
    </row>
    <row r="338" spans="1:4" ht="22.5">
      <c r="A338" s="5">
        <v>1325</v>
      </c>
      <c r="B338" s="5"/>
      <c r="C338" s="5"/>
      <c r="D338" s="5"/>
    </row>
    <row r="339" spans="1:4" ht="22.5">
      <c r="A339" s="5">
        <v>1326</v>
      </c>
      <c r="B339" s="5"/>
      <c r="C339" s="5"/>
      <c r="D339" s="5"/>
    </row>
    <row r="340" spans="1:4" ht="22.5">
      <c r="A340" s="5">
        <v>1327</v>
      </c>
      <c r="B340" s="5"/>
      <c r="C340" s="5"/>
      <c r="D340" s="5"/>
    </row>
    <row r="341" spans="1:4" ht="22.5">
      <c r="A341" s="5">
        <v>1328</v>
      </c>
      <c r="B341" s="5"/>
      <c r="C341" s="5"/>
      <c r="D341" s="5"/>
    </row>
    <row r="342" spans="1:4" ht="22.5">
      <c r="A342" s="5">
        <v>1329</v>
      </c>
      <c r="B342" s="5"/>
      <c r="C342" s="5"/>
      <c r="D342" s="5"/>
    </row>
    <row r="343" spans="1:4" ht="22.5">
      <c r="A343" s="5">
        <v>1330</v>
      </c>
      <c r="B343" s="5"/>
      <c r="C343" s="5"/>
      <c r="D343" s="5"/>
    </row>
    <row r="344" spans="1:4" ht="22.5">
      <c r="A344" s="5">
        <v>1331</v>
      </c>
      <c r="B344" s="5"/>
      <c r="C344" s="5"/>
      <c r="D344" s="5"/>
    </row>
    <row r="345" spans="1:4" ht="22.5">
      <c r="A345" s="5">
        <v>1332</v>
      </c>
      <c r="B345" s="5"/>
      <c r="C345" s="5"/>
      <c r="D345" s="5"/>
    </row>
    <row r="346" spans="1:4" ht="22.5">
      <c r="A346" s="5">
        <v>1333</v>
      </c>
      <c r="B346" s="5"/>
      <c r="C346" s="5"/>
      <c r="D346" s="5"/>
    </row>
    <row r="347" spans="1:4" ht="22.5">
      <c r="A347" s="5">
        <v>1334</v>
      </c>
      <c r="B347" s="5"/>
      <c r="C347" s="5"/>
      <c r="D347" s="5"/>
    </row>
    <row r="348" spans="1:4" ht="22.5">
      <c r="A348" s="5">
        <v>1335</v>
      </c>
      <c r="B348" s="5"/>
      <c r="C348" s="5"/>
      <c r="D348" s="5"/>
    </row>
    <row r="349" spans="1:4" ht="22.5">
      <c r="A349" s="5">
        <v>1336</v>
      </c>
      <c r="B349" s="5"/>
      <c r="C349" s="5"/>
      <c r="D349" s="5"/>
    </row>
    <row r="350" spans="1:4" ht="22.5">
      <c r="A350" s="5">
        <v>1337</v>
      </c>
      <c r="B350" s="5"/>
      <c r="C350" s="5"/>
      <c r="D350" s="5"/>
    </row>
    <row r="351" spans="1:4" ht="22.5">
      <c r="A351" s="5">
        <v>1338</v>
      </c>
      <c r="B351" s="5"/>
      <c r="C351" s="5"/>
      <c r="D351" s="5"/>
    </row>
    <row r="352" spans="1:4" ht="22.5">
      <c r="A352" s="5">
        <v>1339</v>
      </c>
      <c r="B352" s="5"/>
      <c r="C352" s="5"/>
      <c r="D352" s="5"/>
    </row>
    <row r="353" spans="1:4" ht="22.5">
      <c r="A353" s="5">
        <v>1340</v>
      </c>
      <c r="B353" s="5"/>
      <c r="C353" s="5"/>
      <c r="D353" s="5"/>
    </row>
    <row r="354" spans="1:4" ht="22.5">
      <c r="A354" s="5">
        <v>1341</v>
      </c>
      <c r="B354" s="5"/>
      <c r="C354" s="5"/>
      <c r="D354" s="5"/>
    </row>
    <row r="355" spans="1:4" ht="22.5">
      <c r="A355" s="5">
        <v>1342</v>
      </c>
      <c r="B355" s="5"/>
      <c r="C355" s="5"/>
      <c r="D355" s="5"/>
    </row>
    <row r="356" spans="1:4" ht="22.5">
      <c r="A356" s="5">
        <v>1343</v>
      </c>
      <c r="B356" s="5"/>
      <c r="C356" s="5"/>
      <c r="D356" s="5"/>
    </row>
    <row r="357" spans="1:4" ht="22.5">
      <c r="A357" s="5">
        <v>1344</v>
      </c>
      <c r="B357" s="5"/>
      <c r="C357" s="5"/>
      <c r="D357" s="5"/>
    </row>
    <row r="358" spans="1:4" ht="22.5">
      <c r="A358" s="5">
        <v>1345</v>
      </c>
      <c r="B358" s="5"/>
      <c r="C358" s="5"/>
      <c r="D358" s="5"/>
    </row>
    <row r="359" spans="1:4" ht="22.5">
      <c r="A359" s="5">
        <v>1346</v>
      </c>
      <c r="B359" s="5"/>
      <c r="C359" s="5"/>
      <c r="D359" s="5"/>
    </row>
    <row r="360" spans="1:4" ht="22.5">
      <c r="A360" s="5">
        <v>1347</v>
      </c>
      <c r="B360" s="5"/>
      <c r="C360" s="5"/>
      <c r="D360" s="5"/>
    </row>
    <row r="361" spans="1:4" ht="22.5">
      <c r="A361" s="5">
        <v>1348</v>
      </c>
      <c r="B361" s="5"/>
      <c r="C361" s="5"/>
      <c r="D361" s="5"/>
    </row>
    <row r="362" spans="1:4" ht="22.5">
      <c r="A362" s="5">
        <v>1349</v>
      </c>
      <c r="B362" s="5"/>
      <c r="C362" s="5"/>
      <c r="D362" s="5"/>
    </row>
    <row r="363" spans="1:4" ht="22.5">
      <c r="A363" s="5">
        <v>1350</v>
      </c>
      <c r="B363" s="5"/>
      <c r="C363" s="5"/>
      <c r="D363" s="5"/>
    </row>
    <row r="364" spans="1:4" ht="22.5">
      <c r="A364" s="5">
        <v>1351</v>
      </c>
      <c r="B364" s="5"/>
      <c r="C364" s="5"/>
      <c r="D364" s="5"/>
    </row>
    <row r="365" spans="1:4" ht="22.5">
      <c r="A365" s="5">
        <v>1352</v>
      </c>
      <c r="B365" s="5"/>
      <c r="C365" s="5"/>
      <c r="D365" s="5"/>
    </row>
    <row r="366" spans="1:4" ht="22.5">
      <c r="A366" s="5">
        <v>1353</v>
      </c>
      <c r="B366" s="5"/>
      <c r="C366" s="5"/>
      <c r="D366" s="5"/>
    </row>
    <row r="367" spans="1:4" ht="22.5">
      <c r="A367" s="5">
        <v>1354</v>
      </c>
      <c r="B367" s="5"/>
      <c r="C367" s="5"/>
      <c r="D367" s="5"/>
    </row>
    <row r="368" spans="1:4" ht="22.5">
      <c r="A368" s="5">
        <v>1355</v>
      </c>
      <c r="B368" s="5"/>
      <c r="C368" s="5"/>
      <c r="D368" s="5"/>
    </row>
    <row r="369" spans="1:4" ht="22.5">
      <c r="A369" s="5">
        <v>1356</v>
      </c>
      <c r="B369" s="5"/>
      <c r="C369" s="5"/>
      <c r="D369" s="5"/>
    </row>
    <row r="370" spans="1:4" ht="22.5">
      <c r="A370" s="5">
        <v>1357</v>
      </c>
      <c r="B370" s="5"/>
      <c r="C370" s="5"/>
      <c r="D370" s="5"/>
    </row>
    <row r="371" spans="1:4" ht="22.5">
      <c r="A371" s="5">
        <v>1358</v>
      </c>
      <c r="B371" s="5"/>
      <c r="C371" s="5"/>
      <c r="D371" s="5"/>
    </row>
    <row r="372" spans="1:4" ht="22.5">
      <c r="A372" s="5">
        <v>1359</v>
      </c>
      <c r="B372" s="5"/>
      <c r="C372" s="5"/>
      <c r="D372" s="5"/>
    </row>
    <row r="373" spans="1:4" ht="22.5">
      <c r="A373" s="5">
        <v>1360</v>
      </c>
      <c r="B373" s="5"/>
      <c r="C373" s="5"/>
      <c r="D373" s="5"/>
    </row>
    <row r="374" spans="1:4" ht="22.5">
      <c r="A374" s="5">
        <v>1361</v>
      </c>
      <c r="B374" s="5"/>
      <c r="C374" s="5"/>
      <c r="D374" s="5"/>
    </row>
    <row r="375" spans="1:4" ht="22.5">
      <c r="A375" s="5">
        <v>1362</v>
      </c>
      <c r="B375" s="5"/>
      <c r="C375" s="5"/>
      <c r="D375" s="5"/>
    </row>
    <row r="376" spans="1:4" ht="22.5">
      <c r="A376" s="5">
        <v>1363</v>
      </c>
      <c r="B376" s="5"/>
      <c r="C376" s="5"/>
      <c r="D376" s="5"/>
    </row>
    <row r="377" spans="1:4" ht="22.5">
      <c r="A377" s="5">
        <v>1364</v>
      </c>
      <c r="B377" s="5"/>
      <c r="C377" s="5"/>
      <c r="D377" s="5"/>
    </row>
    <row r="378" spans="1:4" ht="22.5">
      <c r="A378" s="5">
        <v>1365</v>
      </c>
      <c r="B378" s="5"/>
      <c r="C378" s="5"/>
      <c r="D378" s="5"/>
    </row>
    <row r="379" spans="1:4" ht="22.5">
      <c r="A379" s="5">
        <v>1366</v>
      </c>
      <c r="B379" s="5"/>
      <c r="C379" s="5"/>
      <c r="D379" s="5"/>
    </row>
    <row r="380" spans="1:4" ht="22.5">
      <c r="A380" s="5">
        <v>1367</v>
      </c>
      <c r="B380" s="5"/>
      <c r="C380" s="5"/>
      <c r="D380" s="5"/>
    </row>
    <row r="381" spans="1:4" ht="22.5">
      <c r="A381" s="5">
        <v>1368</v>
      </c>
      <c r="B381" s="5"/>
      <c r="C381" s="5"/>
      <c r="D381" s="5"/>
    </row>
    <row r="382" spans="1:4" ht="22.5">
      <c r="A382" s="5">
        <v>1369</v>
      </c>
      <c r="B382" s="5"/>
      <c r="C382" s="5"/>
      <c r="D382" s="5"/>
    </row>
    <row r="383" spans="1:4" ht="22.5">
      <c r="A383" s="5">
        <v>1370</v>
      </c>
      <c r="B383" s="5"/>
      <c r="C383" s="5"/>
      <c r="D383" s="5"/>
    </row>
    <row r="384" spans="1:4" ht="22.5">
      <c r="A384" s="5">
        <v>1371</v>
      </c>
      <c r="B384" s="5"/>
      <c r="C384" s="5"/>
      <c r="D384" s="5"/>
    </row>
    <row r="385" spans="1:4" ht="22.5">
      <c r="A385" s="5">
        <v>1372</v>
      </c>
      <c r="B385" s="5"/>
      <c r="C385" s="5"/>
      <c r="D385" s="5"/>
    </row>
    <row r="386" spans="1:4" ht="22.5">
      <c r="A386" s="5">
        <v>1373</v>
      </c>
      <c r="B386" s="5"/>
      <c r="C386" s="5"/>
      <c r="D386" s="5"/>
    </row>
    <row r="387" spans="1:4" ht="22.5">
      <c r="A387" s="5">
        <v>1374</v>
      </c>
      <c r="B387" s="5"/>
      <c r="C387" s="5"/>
      <c r="D387" s="5"/>
    </row>
    <row r="388" spans="1:4" ht="22.5">
      <c r="A388" s="5">
        <v>1375</v>
      </c>
      <c r="B388" s="5"/>
      <c r="C388" s="5"/>
      <c r="D388" s="5"/>
    </row>
    <row r="389" spans="1:4" ht="22.5">
      <c r="A389" s="5">
        <v>1376</v>
      </c>
      <c r="B389" s="5"/>
      <c r="C389" s="5"/>
      <c r="D389" s="5"/>
    </row>
    <row r="390" spans="1:4" ht="22.5">
      <c r="A390" s="5">
        <v>1377</v>
      </c>
      <c r="B390" s="5"/>
      <c r="C390" s="5"/>
      <c r="D390" s="5"/>
    </row>
    <row r="391" spans="1:4" ht="22.5">
      <c r="A391" s="5">
        <v>1378</v>
      </c>
      <c r="B391" s="5"/>
      <c r="C391" s="5"/>
      <c r="D391" s="5"/>
    </row>
    <row r="392" spans="1:4" ht="22.5">
      <c r="A392" s="5">
        <v>1379</v>
      </c>
      <c r="B392" s="5"/>
      <c r="C392" s="5"/>
      <c r="D392" s="5"/>
    </row>
    <row r="393" spans="1:4" ht="22.5">
      <c r="A393" s="5">
        <v>1380</v>
      </c>
      <c r="B393" s="5"/>
      <c r="C393" s="5"/>
      <c r="D393" s="5"/>
    </row>
    <row r="394" spans="1:4" ht="22.5">
      <c r="A394" s="5">
        <v>1381</v>
      </c>
      <c r="B394" s="5"/>
      <c r="C394" s="5"/>
      <c r="D394" s="5"/>
    </row>
    <row r="395" spans="1:4" ht="22.5">
      <c r="A395" s="5">
        <v>1382</v>
      </c>
      <c r="B395" s="5"/>
      <c r="C395" s="5"/>
      <c r="D395" s="5"/>
    </row>
    <row r="396" spans="1:4" ht="22.5">
      <c r="A396" s="5">
        <v>1383</v>
      </c>
      <c r="B396" s="5"/>
      <c r="C396" s="5"/>
      <c r="D396" s="5"/>
    </row>
    <row r="397" spans="1:4" ht="22.5">
      <c r="A397" s="5">
        <v>1384</v>
      </c>
      <c r="B397" s="5"/>
      <c r="C397" s="5"/>
      <c r="D397" s="5"/>
    </row>
    <row r="398" spans="1:4" ht="22.5">
      <c r="A398" s="5">
        <v>1385</v>
      </c>
      <c r="B398" s="5"/>
      <c r="C398" s="5"/>
      <c r="D398" s="5"/>
    </row>
    <row r="399" spans="1:4" ht="22.5">
      <c r="A399" s="5">
        <v>1386</v>
      </c>
      <c r="B399" s="5"/>
      <c r="C399" s="5"/>
      <c r="D399" s="5"/>
    </row>
    <row r="400" spans="1:4" ht="22.5">
      <c r="A400" s="5">
        <v>1387</v>
      </c>
      <c r="B400" s="5"/>
      <c r="C400" s="5"/>
      <c r="D400" s="5"/>
    </row>
    <row r="401" spans="1:4" ht="22.5">
      <c r="A401" s="5">
        <v>1388</v>
      </c>
      <c r="B401" s="5"/>
      <c r="C401" s="5"/>
      <c r="D401" s="5"/>
    </row>
    <row r="402" spans="1:4" ht="22.5">
      <c r="A402" s="5">
        <v>1389</v>
      </c>
      <c r="B402" s="5"/>
      <c r="C402" s="5"/>
      <c r="D402" s="5"/>
    </row>
    <row r="403" spans="1:4" ht="22.5">
      <c r="A403" s="5">
        <v>1390</v>
      </c>
      <c r="B403" s="5"/>
      <c r="C403" s="5"/>
      <c r="D403" s="5"/>
    </row>
    <row r="404" spans="1:4" ht="22.5">
      <c r="A404" s="5">
        <v>1391</v>
      </c>
      <c r="B404" s="5"/>
      <c r="C404" s="5"/>
      <c r="D404" s="5"/>
    </row>
    <row r="405" spans="1:4" ht="22.5">
      <c r="A405" s="5">
        <v>1392</v>
      </c>
      <c r="B405" s="5"/>
      <c r="C405" s="5"/>
      <c r="D405" s="5"/>
    </row>
    <row r="406" spans="1:4" ht="22.5">
      <c r="A406" s="5">
        <v>1393</v>
      </c>
      <c r="B406" s="5"/>
      <c r="C406" s="5"/>
      <c r="D406" s="5"/>
    </row>
    <row r="407" spans="1:4" ht="22.5">
      <c r="A407" s="5">
        <v>1394</v>
      </c>
      <c r="B407" s="5"/>
      <c r="C407" s="5"/>
      <c r="D407" s="5"/>
    </row>
    <row r="408" spans="1:4" ht="22.5">
      <c r="A408" s="5">
        <v>1395</v>
      </c>
      <c r="B408" s="5"/>
      <c r="C408" s="5"/>
      <c r="D408" s="5"/>
    </row>
    <row r="409" spans="1:4" ht="22.5">
      <c r="A409" s="5">
        <v>1396</v>
      </c>
      <c r="B409" s="5"/>
      <c r="C409" s="5"/>
      <c r="D409" s="5"/>
    </row>
    <row r="410" spans="1:4" ht="22.5">
      <c r="A410" s="5">
        <v>1397</v>
      </c>
      <c r="B410" s="5"/>
      <c r="C410" s="5"/>
      <c r="D410" s="5"/>
    </row>
    <row r="411" spans="1:4" ht="22.5">
      <c r="A411" s="5">
        <v>1398</v>
      </c>
      <c r="B411" s="5"/>
      <c r="C411" s="5"/>
      <c r="D411" s="5"/>
    </row>
    <row r="412" spans="1:4" ht="22.5">
      <c r="A412" s="5">
        <v>1399</v>
      </c>
      <c r="B412" s="5"/>
      <c r="C412" s="5"/>
      <c r="D412" s="5"/>
    </row>
    <row r="413" spans="1:4" ht="22.5">
      <c r="A413" s="5">
        <v>1400</v>
      </c>
      <c r="B413" s="5"/>
      <c r="C413" s="5"/>
      <c r="D413" s="5"/>
    </row>
    <row r="414" spans="1:4" ht="22.5">
      <c r="A414" s="5">
        <v>1401</v>
      </c>
      <c r="B414" s="5"/>
      <c r="C414" s="5"/>
      <c r="D414" s="5"/>
    </row>
    <row r="415" spans="1:4" ht="22.5">
      <c r="A415" s="5">
        <v>1402</v>
      </c>
      <c r="B415" s="5"/>
      <c r="C415" s="5"/>
      <c r="D415" s="5"/>
    </row>
    <row r="416" spans="1:4" ht="22.5">
      <c r="A416" s="5">
        <v>1403</v>
      </c>
      <c r="B416" s="5"/>
      <c r="C416" s="5"/>
      <c r="D416" s="5"/>
    </row>
    <row r="417" spans="1:4" ht="22.5">
      <c r="A417" s="5">
        <v>1404</v>
      </c>
      <c r="B417" s="5"/>
      <c r="C417" s="5"/>
      <c r="D417" s="5"/>
    </row>
    <row r="418" spans="1:4" ht="22.5">
      <c r="A418" s="5">
        <v>1405</v>
      </c>
      <c r="B418" s="5"/>
      <c r="C418" s="5"/>
      <c r="D418" s="5"/>
    </row>
    <row r="419" spans="1:4" ht="22.5">
      <c r="A419" s="5">
        <v>1406</v>
      </c>
      <c r="B419" s="5"/>
      <c r="C419" s="5"/>
      <c r="D419" s="5"/>
    </row>
    <row r="420" spans="1:4" ht="22.5">
      <c r="A420" s="5">
        <v>1407</v>
      </c>
      <c r="B420" s="5"/>
      <c r="C420" s="5"/>
      <c r="D420" s="5"/>
    </row>
    <row r="421" spans="1:4" ht="22.5">
      <c r="A421" s="5">
        <v>1408</v>
      </c>
      <c r="B421" s="5"/>
      <c r="C421" s="5"/>
      <c r="D421" s="5"/>
    </row>
    <row r="422" spans="1:4" ht="22.5">
      <c r="A422" s="5">
        <v>1409</v>
      </c>
      <c r="B422" s="5"/>
      <c r="C422" s="5"/>
      <c r="D422" s="5"/>
    </row>
    <row r="423" spans="1:4" ht="22.5">
      <c r="A423" s="5">
        <v>1410</v>
      </c>
      <c r="B423" s="5"/>
      <c r="C423" s="5"/>
      <c r="D423" s="5"/>
    </row>
    <row r="424" spans="1:4" ht="22.5">
      <c r="A424" s="5">
        <v>1411</v>
      </c>
      <c r="B424" s="5"/>
      <c r="C424" s="5"/>
      <c r="D424" s="5"/>
    </row>
    <row r="425" spans="1:4" ht="22.5">
      <c r="A425" s="5">
        <v>1412</v>
      </c>
      <c r="B425" s="5"/>
      <c r="C425" s="5"/>
      <c r="D425" s="5"/>
    </row>
    <row r="426" spans="1:4" ht="22.5">
      <c r="A426" s="5">
        <v>1413</v>
      </c>
      <c r="B426" s="5"/>
      <c r="C426" s="5"/>
      <c r="D426" s="5"/>
    </row>
    <row r="427" spans="1:4" ht="22.5">
      <c r="A427" s="5">
        <v>1414</v>
      </c>
      <c r="B427" s="5"/>
      <c r="C427" s="5"/>
      <c r="D427" s="5"/>
    </row>
    <row r="428" spans="1:4" ht="22.5">
      <c r="A428" s="5">
        <v>1415</v>
      </c>
      <c r="B428" s="5"/>
      <c r="C428" s="5"/>
      <c r="D428" s="5"/>
    </row>
    <row r="429" spans="1:4" ht="22.5">
      <c r="A429" s="5">
        <v>1416</v>
      </c>
      <c r="B429" s="5"/>
      <c r="C429" s="5"/>
      <c r="D429" s="5"/>
    </row>
    <row r="430" spans="1:4" ht="22.5">
      <c r="A430" s="5">
        <v>1417</v>
      </c>
      <c r="B430" s="5"/>
      <c r="C430" s="5"/>
      <c r="D430" s="5"/>
    </row>
    <row r="431" spans="1:4" ht="22.5">
      <c r="A431" s="5">
        <v>1418</v>
      </c>
      <c r="B431" s="5"/>
      <c r="C431" s="5"/>
      <c r="D431" s="5"/>
    </row>
    <row r="432" spans="1:4" ht="22.5">
      <c r="A432" s="5">
        <v>1419</v>
      </c>
      <c r="B432" s="5"/>
      <c r="C432" s="5"/>
      <c r="D432" s="5"/>
    </row>
    <row r="433" spans="1:4" ht="22.5">
      <c r="A433" s="5">
        <v>1420</v>
      </c>
      <c r="B433" s="5"/>
      <c r="C433" s="5"/>
      <c r="D433" s="5"/>
    </row>
    <row r="434" spans="1:4" ht="22.5">
      <c r="A434" s="5">
        <v>1421</v>
      </c>
      <c r="B434" s="5"/>
      <c r="C434" s="5"/>
      <c r="D434" s="5"/>
    </row>
    <row r="435" spans="1:4" ht="22.5">
      <c r="A435" s="5">
        <v>1422</v>
      </c>
      <c r="B435" s="5"/>
      <c r="C435" s="5"/>
      <c r="D435" s="5"/>
    </row>
    <row r="436" spans="1:4" ht="22.5">
      <c r="A436" s="5">
        <v>1423</v>
      </c>
      <c r="B436" s="5"/>
      <c r="C436" s="5"/>
      <c r="D436" s="5"/>
    </row>
    <row r="437" spans="1:4" ht="22.5">
      <c r="A437" s="5">
        <v>1424</v>
      </c>
      <c r="B437" s="5"/>
      <c r="C437" s="5"/>
      <c r="D437" s="5"/>
    </row>
    <row r="438" spans="1:4" ht="22.5">
      <c r="A438" s="5">
        <v>1425</v>
      </c>
      <c r="B438" s="5"/>
      <c r="C438" s="5"/>
      <c r="D438" s="5"/>
    </row>
    <row r="439" spans="1:4" ht="22.5">
      <c r="A439" s="5">
        <v>1426</v>
      </c>
      <c r="B439" s="5"/>
      <c r="C439" s="5"/>
      <c r="D439" s="5"/>
    </row>
    <row r="440" spans="1:4" ht="22.5">
      <c r="A440" s="5">
        <v>1427</v>
      </c>
      <c r="B440" s="5"/>
      <c r="C440" s="5"/>
      <c r="D440" s="5"/>
    </row>
    <row r="441" spans="1:4" ht="22.5">
      <c r="A441" s="5">
        <v>1428</v>
      </c>
      <c r="B441" s="5"/>
      <c r="C441" s="5"/>
      <c r="D441" s="5"/>
    </row>
    <row r="442" spans="1:4" ht="22.5">
      <c r="A442" s="5">
        <v>1429</v>
      </c>
      <c r="B442" s="5"/>
      <c r="C442" s="5"/>
      <c r="D442" s="5"/>
    </row>
    <row r="443" spans="1:4" ht="22.5">
      <c r="A443" s="5">
        <v>1430</v>
      </c>
      <c r="B443" s="5"/>
      <c r="C443" s="5"/>
      <c r="D443" s="5"/>
    </row>
    <row r="444" spans="1:4" ht="22.5">
      <c r="A444" s="5">
        <v>1431</v>
      </c>
      <c r="B444" s="5"/>
      <c r="C444" s="5"/>
      <c r="D444" s="5"/>
    </row>
    <row r="445" spans="1:4" ht="22.5">
      <c r="A445" s="5">
        <v>1432</v>
      </c>
      <c r="B445" s="5"/>
      <c r="C445" s="5"/>
      <c r="D445" s="5"/>
    </row>
    <row r="446" spans="1:4" ht="22.5">
      <c r="A446" s="5">
        <v>1433</v>
      </c>
      <c r="B446" s="5"/>
      <c r="C446" s="5"/>
      <c r="D446" s="5"/>
    </row>
    <row r="447" spans="1:4" ht="22.5">
      <c r="A447" s="5">
        <v>1434</v>
      </c>
      <c r="B447" s="5"/>
      <c r="C447" s="5"/>
      <c r="D447" s="5"/>
    </row>
    <row r="448" spans="1:4" ht="22.5">
      <c r="A448" s="5">
        <v>1435</v>
      </c>
      <c r="B448" s="5"/>
      <c r="C448" s="5"/>
      <c r="D448" s="5"/>
    </row>
    <row r="449" spans="1:4" ht="22.5">
      <c r="A449" s="5">
        <v>1436</v>
      </c>
      <c r="B449" s="5"/>
      <c r="C449" s="5"/>
      <c r="D449" s="5"/>
    </row>
    <row r="450" spans="1:4" ht="22.5">
      <c r="A450" s="5">
        <v>1437</v>
      </c>
      <c r="B450" s="5"/>
      <c r="C450" s="5"/>
      <c r="D450" s="5"/>
    </row>
    <row r="451" spans="1:4" ht="22.5">
      <c r="A451" s="5">
        <v>1438</v>
      </c>
      <c r="B451" s="5"/>
      <c r="C451" s="5"/>
      <c r="D451" s="5"/>
    </row>
    <row r="452" spans="1:4" ht="22.5">
      <c r="A452" s="5">
        <v>1439</v>
      </c>
      <c r="B452" s="5"/>
      <c r="C452" s="5"/>
      <c r="D452" s="5"/>
    </row>
    <row r="453" spans="1:4" ht="22.5">
      <c r="A453" s="5">
        <v>1440</v>
      </c>
      <c r="B453" s="5"/>
      <c r="C453" s="5"/>
      <c r="D453" s="5"/>
    </row>
    <row r="454" spans="1:4" ht="22.5">
      <c r="A454" s="5">
        <v>1441</v>
      </c>
      <c r="B454" s="5"/>
      <c r="C454" s="5"/>
      <c r="D454" s="5"/>
    </row>
    <row r="455" spans="1:4" ht="22.5">
      <c r="A455" s="5">
        <v>1442</v>
      </c>
      <c r="B455" s="5"/>
      <c r="C455" s="5"/>
      <c r="D455" s="5"/>
    </row>
    <row r="456" spans="1:4" ht="22.5">
      <c r="A456" s="5">
        <v>1443</v>
      </c>
      <c r="B456" s="5"/>
      <c r="C456" s="5"/>
      <c r="D456" s="5"/>
    </row>
    <row r="457" spans="1:4" ht="22.5">
      <c r="A457" s="5">
        <v>1444</v>
      </c>
      <c r="B457" s="5"/>
      <c r="C457" s="5"/>
      <c r="D457" s="5"/>
    </row>
    <row r="458" spans="1:4" ht="22.5">
      <c r="A458" s="5">
        <v>1445</v>
      </c>
      <c r="B458" s="5"/>
      <c r="C458" s="5"/>
      <c r="D458" s="5"/>
    </row>
    <row r="459" spans="1:4" ht="22.5">
      <c r="A459" s="5">
        <v>1446</v>
      </c>
      <c r="B459" s="5"/>
      <c r="C459" s="5"/>
      <c r="D459" s="5"/>
    </row>
    <row r="460" spans="1:4" ht="22.5">
      <c r="A460" s="5">
        <v>1447</v>
      </c>
      <c r="B460" s="5"/>
      <c r="C460" s="5"/>
      <c r="D460" s="5"/>
    </row>
    <row r="461" spans="1:4" ht="22.5">
      <c r="A461" s="5">
        <v>1448</v>
      </c>
      <c r="B461" s="5"/>
      <c r="C461" s="5"/>
      <c r="D461" s="5"/>
    </row>
    <row r="462" spans="1:4" ht="22.5">
      <c r="A462" s="5">
        <v>1449</v>
      </c>
      <c r="B462" s="5"/>
      <c r="C462" s="5"/>
      <c r="D462" s="5"/>
    </row>
    <row r="463" spans="1:4" ht="22.5">
      <c r="A463" s="5">
        <v>1450</v>
      </c>
      <c r="B463" s="5"/>
      <c r="C463" s="5"/>
      <c r="D463" s="5"/>
    </row>
    <row r="464" spans="1:4" ht="22.5">
      <c r="A464" s="5">
        <v>1451</v>
      </c>
      <c r="B464" s="5"/>
      <c r="C464" s="5"/>
      <c r="D464" s="5"/>
    </row>
    <row r="465" spans="1:4" ht="22.5">
      <c r="A465" s="5">
        <v>1452</v>
      </c>
      <c r="B465" s="5"/>
      <c r="C465" s="5"/>
      <c r="D465" s="5"/>
    </row>
    <row r="466" spans="1:4" ht="22.5">
      <c r="A466" s="5">
        <v>1453</v>
      </c>
      <c r="B466" s="5"/>
      <c r="C466" s="5"/>
      <c r="D466" s="5"/>
    </row>
    <row r="467" spans="1:4" ht="22.5">
      <c r="A467" s="5">
        <v>1454</v>
      </c>
      <c r="B467" s="5"/>
      <c r="C467" s="5"/>
      <c r="D467" s="5"/>
    </row>
    <row r="468" spans="1:4" ht="22.5">
      <c r="A468" s="5">
        <v>1455</v>
      </c>
      <c r="B468" s="5"/>
      <c r="C468" s="5"/>
      <c r="D468" s="5"/>
    </row>
    <row r="469" spans="1:4" ht="22.5">
      <c r="A469" s="5">
        <v>1456</v>
      </c>
      <c r="B469" s="5"/>
      <c r="C469" s="5"/>
      <c r="D469" s="5"/>
    </row>
    <row r="470" spans="1:4" ht="22.5">
      <c r="A470" s="5">
        <v>1457</v>
      </c>
      <c r="B470" s="5"/>
      <c r="C470" s="5"/>
      <c r="D470" s="5"/>
    </row>
    <row r="471" spans="1:4" ht="22.5">
      <c r="A471" s="5">
        <v>1458</v>
      </c>
      <c r="B471" s="5"/>
      <c r="C471" s="5"/>
      <c r="D471" s="5"/>
    </row>
    <row r="472" spans="1:4" ht="22.5">
      <c r="A472" s="5">
        <v>1459</v>
      </c>
      <c r="B472" s="5"/>
      <c r="C472" s="5"/>
      <c r="D472" s="5"/>
    </row>
    <row r="473" spans="1:4" ht="22.5">
      <c r="A473" s="5">
        <v>1460</v>
      </c>
      <c r="B473" s="5"/>
      <c r="C473" s="5"/>
      <c r="D473" s="5"/>
    </row>
    <row r="474" spans="1:4" ht="22.5">
      <c r="A474" s="5">
        <v>1461</v>
      </c>
      <c r="B474" s="5"/>
      <c r="C474" s="5"/>
      <c r="D474" s="5"/>
    </row>
    <row r="475" spans="1:4" ht="22.5">
      <c r="A475" s="5">
        <v>1462</v>
      </c>
      <c r="B475" s="5"/>
      <c r="C475" s="5"/>
      <c r="D475" s="5"/>
    </row>
    <row r="476" spans="1:4" ht="22.5">
      <c r="A476" s="5">
        <v>1463</v>
      </c>
      <c r="B476" s="5"/>
      <c r="C476" s="5"/>
      <c r="D476" s="5"/>
    </row>
    <row r="477" spans="1:4" ht="22.5">
      <c r="A477" s="5">
        <v>1464</v>
      </c>
      <c r="B477" s="5"/>
      <c r="C477" s="5"/>
      <c r="D477" s="5"/>
    </row>
    <row r="478" spans="1:4" ht="22.5">
      <c r="A478" s="5">
        <v>1465</v>
      </c>
      <c r="B478" s="5"/>
      <c r="C478" s="5"/>
      <c r="D478" s="5"/>
    </row>
    <row r="479" spans="1:4" ht="22.5">
      <c r="A479" s="5">
        <v>1466</v>
      </c>
      <c r="B479" s="5"/>
      <c r="C479" s="5"/>
      <c r="D479" s="5"/>
    </row>
    <row r="480" spans="1:4" ht="22.5">
      <c r="A480" s="5">
        <v>1467</v>
      </c>
      <c r="B480" s="5"/>
      <c r="C480" s="5"/>
      <c r="D480" s="5"/>
    </row>
    <row r="481" spans="1:4" ht="22.5">
      <c r="A481" s="5">
        <v>1468</v>
      </c>
      <c r="B481" s="5"/>
      <c r="C481" s="5"/>
      <c r="D481" s="5"/>
    </row>
    <row r="482" spans="1:4" ht="22.5">
      <c r="A482" s="5">
        <v>1469</v>
      </c>
      <c r="B482" s="5"/>
      <c r="C482" s="5"/>
      <c r="D482" s="5"/>
    </row>
    <row r="483" spans="1:4" ht="22.5">
      <c r="A483" s="5">
        <v>1470</v>
      </c>
      <c r="B483" s="5"/>
      <c r="C483" s="5"/>
      <c r="D483" s="5"/>
    </row>
    <row r="484" spans="1:4" ht="22.5">
      <c r="A484" s="5">
        <v>1471</v>
      </c>
      <c r="B484" s="5"/>
      <c r="C484" s="5"/>
      <c r="D484" s="5"/>
    </row>
    <row r="485" spans="1:4" ht="22.5">
      <c r="A485" s="5">
        <v>1472</v>
      </c>
      <c r="B485" s="5"/>
      <c r="C485" s="5"/>
      <c r="D485" s="5"/>
    </row>
    <row r="486" spans="1:4" ht="22.5">
      <c r="A486" s="5">
        <v>1473</v>
      </c>
      <c r="B486" s="5"/>
      <c r="C486" s="5"/>
      <c r="D486" s="5"/>
    </row>
    <row r="487" spans="1:4" ht="22.5">
      <c r="A487" s="5">
        <v>1474</v>
      </c>
      <c r="B487" s="5"/>
      <c r="C487" s="5"/>
      <c r="D487" s="5"/>
    </row>
    <row r="488" spans="1:4" ht="22.5">
      <c r="A488" s="5">
        <v>1475</v>
      </c>
      <c r="B488" s="5"/>
      <c r="C488" s="5"/>
      <c r="D488" s="5"/>
    </row>
    <row r="489" spans="1:4" ht="22.5">
      <c r="A489" s="5">
        <v>1476</v>
      </c>
      <c r="B489" s="5"/>
      <c r="C489" s="5"/>
      <c r="D489" s="5"/>
    </row>
    <row r="490" spans="1:4" ht="22.5">
      <c r="A490" s="5">
        <v>1477</v>
      </c>
      <c r="B490" s="5"/>
      <c r="C490" s="5"/>
      <c r="D490" s="5"/>
    </row>
    <row r="491" spans="1:4" ht="22.5">
      <c r="A491" s="5">
        <v>1478</v>
      </c>
      <c r="B491" s="5"/>
      <c r="C491" s="5"/>
      <c r="D491" s="5"/>
    </row>
    <row r="492" spans="1:4" ht="22.5">
      <c r="A492" s="5">
        <v>1479</v>
      </c>
      <c r="B492" s="5"/>
      <c r="C492" s="5"/>
      <c r="D492" s="5"/>
    </row>
    <row r="493" spans="1:4" ht="22.5">
      <c r="A493" s="5">
        <v>1480</v>
      </c>
      <c r="B493" s="5"/>
      <c r="C493" s="5"/>
      <c r="D493" s="5"/>
    </row>
    <row r="494" spans="1:4" ht="22.5">
      <c r="A494" s="5">
        <v>1481</v>
      </c>
      <c r="B494" s="5"/>
      <c r="C494" s="5"/>
      <c r="D494" s="5"/>
    </row>
    <row r="495" spans="1:4" ht="22.5">
      <c r="A495" s="5">
        <v>1482</v>
      </c>
      <c r="B495" s="5"/>
      <c r="C495" s="5"/>
      <c r="D495" s="5"/>
    </row>
    <row r="496" spans="1:4" ht="22.5">
      <c r="A496" s="5">
        <v>1483</v>
      </c>
      <c r="B496" s="5"/>
      <c r="C496" s="5"/>
      <c r="D496" s="5"/>
    </row>
    <row r="497" spans="1:4" ht="22.5">
      <c r="A497" s="5">
        <v>1484</v>
      </c>
      <c r="B497" s="5"/>
      <c r="C497" s="5"/>
      <c r="D497" s="5"/>
    </row>
    <row r="498" spans="1:4" ht="22.5">
      <c r="A498" s="5">
        <v>1485</v>
      </c>
      <c r="B498" s="5"/>
      <c r="C498" s="5"/>
      <c r="D498" s="5"/>
    </row>
    <row r="499" spans="1:4" ht="22.5">
      <c r="A499" s="5">
        <v>1486</v>
      </c>
      <c r="B499" s="5"/>
      <c r="C499" s="5"/>
      <c r="D499" s="5"/>
    </row>
    <row r="500" spans="1:4" ht="22.5">
      <c r="A500" s="5">
        <v>1487</v>
      </c>
      <c r="B500" s="5"/>
      <c r="C500" s="5"/>
      <c r="D500" s="5"/>
    </row>
    <row r="501" spans="1:4" ht="22.5">
      <c r="A501" s="5">
        <v>1488</v>
      </c>
      <c r="B501" s="5"/>
      <c r="C501" s="5"/>
      <c r="D501" s="5"/>
    </row>
    <row r="502" spans="1:4" ht="22.5">
      <c r="A502" s="5">
        <v>1489</v>
      </c>
      <c r="B502" s="5"/>
      <c r="C502" s="5"/>
      <c r="D502" s="5"/>
    </row>
    <row r="503" spans="1:4" ht="22.5">
      <c r="A503" s="5">
        <v>1490</v>
      </c>
      <c r="B503" s="5"/>
      <c r="C503" s="5"/>
      <c r="D503" s="5"/>
    </row>
    <row r="504" spans="1:4" ht="22.5">
      <c r="A504" s="5">
        <v>1491</v>
      </c>
      <c r="B504" s="5"/>
      <c r="C504" s="5"/>
      <c r="D504" s="5"/>
    </row>
    <row r="505" spans="1:4" ht="22.5">
      <c r="A505" s="5">
        <v>1492</v>
      </c>
      <c r="B505" s="5"/>
      <c r="C505" s="5"/>
      <c r="D505" s="5"/>
    </row>
    <row r="506" spans="1:4" ht="22.5">
      <c r="A506" s="5">
        <v>1493</v>
      </c>
      <c r="B506" s="5"/>
      <c r="C506" s="5"/>
      <c r="D506" s="5"/>
    </row>
    <row r="507" spans="1:4" ht="22.5">
      <c r="A507" s="5">
        <v>1494</v>
      </c>
      <c r="B507" s="5"/>
      <c r="C507" s="5"/>
      <c r="D507" s="5"/>
    </row>
    <row r="508" spans="1:4" ht="22.5">
      <c r="A508" s="5">
        <v>1495</v>
      </c>
      <c r="B508" s="5"/>
      <c r="C508" s="5"/>
      <c r="D508" s="5"/>
    </row>
    <row r="509" spans="1:4" ht="22.5">
      <c r="A509" s="5">
        <v>1496</v>
      </c>
      <c r="B509" s="5"/>
      <c r="C509" s="5"/>
      <c r="D509" s="5"/>
    </row>
    <row r="510" spans="1:4" ht="22.5">
      <c r="A510" s="5">
        <v>1497</v>
      </c>
      <c r="B510" s="5"/>
      <c r="C510" s="5"/>
      <c r="D510" s="5"/>
    </row>
    <row r="511" spans="1:4" ht="22.5">
      <c r="A511" s="5">
        <v>1498</v>
      </c>
      <c r="B511" s="5"/>
      <c r="C511" s="5"/>
      <c r="D511" s="5"/>
    </row>
    <row r="512" spans="1:4" ht="22.5">
      <c r="A512" s="5">
        <v>1499</v>
      </c>
      <c r="B512" s="5"/>
      <c r="C512" s="5"/>
      <c r="D512" s="5"/>
    </row>
    <row r="513" spans="1:4" ht="22.5">
      <c r="A513" s="5">
        <v>1500</v>
      </c>
      <c r="B513" s="5"/>
      <c r="C513" s="5"/>
      <c r="D513" s="5"/>
    </row>
    <row r="514" spans="1:4" ht="22.5">
      <c r="A514" s="5">
        <v>1501</v>
      </c>
      <c r="B514" s="5"/>
      <c r="C514" s="5"/>
      <c r="D514" s="5"/>
    </row>
    <row r="515" spans="1:4" ht="22.5">
      <c r="A515" s="5">
        <v>1502</v>
      </c>
      <c r="B515" s="5"/>
      <c r="C515" s="5"/>
      <c r="D515" s="5"/>
    </row>
    <row r="516" spans="1:4" ht="22.5">
      <c r="A516" s="5">
        <v>1503</v>
      </c>
      <c r="B516" s="5"/>
      <c r="C516" s="5"/>
      <c r="D516" s="5"/>
    </row>
    <row r="517" spans="1:4" ht="22.5">
      <c r="A517" s="5">
        <v>1504</v>
      </c>
      <c r="B517" s="5"/>
      <c r="C517" s="5"/>
      <c r="D517" s="5"/>
    </row>
    <row r="518" spans="1:4" ht="22.5">
      <c r="A518" s="5">
        <v>1505</v>
      </c>
      <c r="B518" s="5"/>
      <c r="C518" s="5"/>
      <c r="D518" s="5"/>
    </row>
    <row r="519" spans="1:4" ht="22.5">
      <c r="A519" s="5"/>
      <c r="B519" s="5"/>
      <c r="C519" s="5"/>
      <c r="D519" s="5"/>
    </row>
    <row r="520" spans="1:4" ht="22.5">
      <c r="A520" s="5"/>
      <c r="B520" s="5"/>
      <c r="C520" s="5"/>
      <c r="D520" s="5"/>
    </row>
    <row r="521" spans="1:4" ht="22.5">
      <c r="A521" s="5"/>
      <c r="B521" s="5"/>
      <c r="C521" s="5"/>
      <c r="D521" s="5"/>
    </row>
    <row r="522" spans="1:4" ht="22.5">
      <c r="A522" s="5"/>
      <c r="B522" s="5"/>
      <c r="C522" s="5"/>
      <c r="D522" s="5"/>
    </row>
    <row r="523" spans="1:4" ht="22.5">
      <c r="A523" s="5"/>
      <c r="B523" s="5"/>
      <c r="C523" s="5"/>
      <c r="D523" s="5"/>
    </row>
    <row r="524" spans="1:4" ht="22.5">
      <c r="A524" s="5"/>
      <c r="B524" s="5"/>
      <c r="C524" s="5"/>
      <c r="D524" s="5"/>
    </row>
    <row r="525" spans="1:4" ht="22.5">
      <c r="A525" s="5"/>
      <c r="B525" s="5"/>
      <c r="C525" s="5"/>
      <c r="D525" s="5"/>
    </row>
    <row r="526" spans="1:4" ht="22.5">
      <c r="A526" s="5"/>
      <c r="B526" s="5"/>
      <c r="C526" s="5"/>
      <c r="D526" s="5"/>
    </row>
    <row r="527" spans="1:4" ht="22.5">
      <c r="A527" s="5"/>
      <c r="B527" s="5"/>
      <c r="C527" s="5"/>
      <c r="D527" s="5"/>
    </row>
    <row r="528" spans="1:4" ht="22.5">
      <c r="A528" s="5"/>
      <c r="B528" s="5"/>
      <c r="C528" s="5"/>
      <c r="D528" s="5"/>
    </row>
    <row r="529" spans="1:4" ht="22.5">
      <c r="A529" s="5"/>
      <c r="B529" s="5"/>
      <c r="C529" s="5"/>
      <c r="D529" s="5"/>
    </row>
    <row r="530" spans="1:4" ht="22.5">
      <c r="A530" s="5"/>
      <c r="B530" s="5"/>
      <c r="C530" s="5"/>
      <c r="D530" s="5"/>
    </row>
    <row r="531" spans="1:4" ht="22.5">
      <c r="A531" s="5"/>
      <c r="B531" s="5"/>
      <c r="C531" s="5"/>
      <c r="D531" s="5"/>
    </row>
    <row r="532" spans="1:4" ht="22.5">
      <c r="A532" s="5"/>
      <c r="B532" s="5"/>
      <c r="C532" s="5"/>
      <c r="D532" s="5"/>
    </row>
    <row r="533" spans="1:4" ht="22.5">
      <c r="A533" s="5"/>
      <c r="B533" s="5"/>
      <c r="C533" s="5"/>
      <c r="D533" s="5"/>
    </row>
    <row r="534" spans="1:4" ht="22.5">
      <c r="A534" s="5"/>
      <c r="B534" s="5"/>
      <c r="C534" s="5"/>
      <c r="D534" s="5"/>
    </row>
    <row r="535" spans="1:4" ht="22.5">
      <c r="A535" s="5"/>
      <c r="B535" s="5"/>
      <c r="C535" s="5"/>
      <c r="D535" s="5"/>
    </row>
    <row r="536" spans="1:4" ht="22.5">
      <c r="A536" s="5"/>
      <c r="B536" s="5"/>
      <c r="C536" s="5"/>
      <c r="D536" s="5"/>
    </row>
    <row r="537" spans="1:4" ht="22.5">
      <c r="A537" s="5"/>
      <c r="B537" s="5"/>
      <c r="C537" s="5"/>
      <c r="D537" s="5"/>
    </row>
    <row r="538" spans="1:4" ht="22.5">
      <c r="A538" s="5"/>
      <c r="B538" s="5"/>
      <c r="C538" s="5"/>
      <c r="D538" s="5"/>
    </row>
    <row r="539" spans="1:4" ht="22.5">
      <c r="A539" s="5"/>
      <c r="B539" s="5"/>
      <c r="C539" s="5"/>
      <c r="D539" s="5"/>
    </row>
    <row r="540" spans="1:4" ht="22.5">
      <c r="A540" s="5"/>
      <c r="B540" s="5"/>
      <c r="C540" s="5"/>
      <c r="D540" s="5"/>
    </row>
    <row r="541" spans="1:4" ht="22.5">
      <c r="A541" s="5"/>
      <c r="B541" s="5"/>
      <c r="C541" s="5"/>
      <c r="D541" s="5"/>
    </row>
    <row r="542" spans="1:4" ht="22.5">
      <c r="A542" s="5"/>
      <c r="B542" s="5"/>
      <c r="C542" s="5"/>
      <c r="D542" s="5"/>
    </row>
    <row r="543" spans="1:4" ht="22.5">
      <c r="A543" s="5"/>
      <c r="B543" s="5"/>
      <c r="C543" s="5"/>
      <c r="D543" s="5"/>
    </row>
    <row r="544" spans="1:4" ht="22.5">
      <c r="A544" s="5"/>
      <c r="B544" s="5"/>
      <c r="C544" s="5"/>
      <c r="D544" s="5"/>
    </row>
    <row r="545" spans="1:4" ht="22.5">
      <c r="A545" s="5"/>
      <c r="B545" s="5"/>
      <c r="C545" s="5"/>
      <c r="D545" s="5"/>
    </row>
    <row r="546" spans="1:4" ht="22.5">
      <c r="A546" s="5"/>
      <c r="B546" s="5"/>
      <c r="C546" s="5"/>
      <c r="D546" s="5"/>
    </row>
    <row r="547" spans="1:4" ht="22.5">
      <c r="A547" s="5"/>
      <c r="B547" s="5"/>
      <c r="C547" s="5"/>
      <c r="D547" s="5"/>
    </row>
    <row r="548" spans="1:4" ht="22.5">
      <c r="A548" s="5"/>
      <c r="B548" s="5"/>
      <c r="C548" s="5"/>
      <c r="D548" s="5"/>
    </row>
    <row r="549" spans="1:4" ht="22.5">
      <c r="A549" s="5"/>
      <c r="B549" s="5"/>
      <c r="C549" s="5"/>
      <c r="D549" s="5"/>
    </row>
    <row r="550" spans="1:4" ht="22.5">
      <c r="A550" s="5"/>
      <c r="B550" s="5"/>
      <c r="C550" s="5"/>
      <c r="D550" s="5"/>
    </row>
    <row r="551" spans="1:4" ht="22.5">
      <c r="A551" s="5"/>
      <c r="B551" s="5"/>
      <c r="C551" s="5"/>
      <c r="D551" s="5"/>
    </row>
    <row r="552" spans="1:4" ht="22.5">
      <c r="A552" s="5"/>
      <c r="B552" s="5"/>
      <c r="C552" s="5"/>
      <c r="D552" s="5"/>
    </row>
    <row r="553" spans="1:4" ht="22.5">
      <c r="A553" s="5"/>
      <c r="B553" s="5"/>
      <c r="C553" s="5"/>
      <c r="D553" s="5"/>
    </row>
    <row r="554" spans="1:4" ht="22.5">
      <c r="A554" s="5"/>
      <c r="B554" s="5"/>
      <c r="C554" s="5"/>
      <c r="D554" s="5"/>
    </row>
    <row r="555" spans="1:4" ht="22.5">
      <c r="A555" s="5"/>
      <c r="B555" s="5"/>
      <c r="C555" s="5"/>
      <c r="D555" s="5"/>
    </row>
    <row r="556" spans="1:4" ht="22.5">
      <c r="A556" s="5"/>
      <c r="B556" s="5"/>
      <c r="C556" s="5"/>
      <c r="D556" s="5"/>
    </row>
    <row r="557" spans="1:4" ht="22.5">
      <c r="A557" s="5"/>
      <c r="B557" s="5"/>
      <c r="C557" s="5"/>
      <c r="D557" s="5"/>
    </row>
    <row r="558" spans="1:4" ht="22.5">
      <c r="A558" s="5"/>
      <c r="B558" s="5"/>
      <c r="C558" s="5"/>
      <c r="D558" s="5"/>
    </row>
    <row r="559" spans="1:4" ht="22.5">
      <c r="A559" s="5"/>
      <c r="B559" s="5"/>
      <c r="C559" s="5"/>
      <c r="D559" s="5"/>
    </row>
    <row r="560" spans="1:4" ht="22.5">
      <c r="A560" s="5"/>
      <c r="B560" s="5"/>
      <c r="C560" s="5"/>
      <c r="D560" s="5"/>
    </row>
    <row r="561" spans="1:4" ht="22.5">
      <c r="A561" s="5"/>
      <c r="B561" s="5"/>
      <c r="C561" s="5"/>
      <c r="D561" s="5"/>
    </row>
    <row r="562" spans="1:4" ht="22.5">
      <c r="A562" s="5"/>
      <c r="B562" s="5"/>
      <c r="C562" s="5"/>
      <c r="D562" s="5"/>
    </row>
    <row r="563" spans="1:4" ht="22.5">
      <c r="A563" s="5"/>
      <c r="B563" s="5"/>
      <c r="C563" s="5"/>
      <c r="D563" s="5"/>
    </row>
    <row r="564" spans="1:4" ht="22.5">
      <c r="A564" s="5"/>
      <c r="B564" s="5"/>
      <c r="C564" s="5"/>
      <c r="D564" s="5"/>
    </row>
    <row r="565" spans="1:4" ht="22.5">
      <c r="A565" s="5"/>
      <c r="B565" s="5"/>
      <c r="C565" s="5"/>
      <c r="D565" s="5"/>
    </row>
    <row r="566" spans="1:4" ht="22.5">
      <c r="A566" s="5"/>
      <c r="B566" s="5"/>
      <c r="C566" s="5"/>
      <c r="D566" s="5"/>
    </row>
    <row r="567" spans="1:4" ht="22.5">
      <c r="A567" s="5"/>
      <c r="B567" s="5"/>
      <c r="C567" s="5"/>
      <c r="D567" s="5"/>
    </row>
    <row r="568" spans="1:4" ht="22.5">
      <c r="A568" s="5"/>
      <c r="B568" s="5"/>
      <c r="C568" s="5"/>
      <c r="D568" s="5"/>
    </row>
    <row r="569" spans="1:4" ht="22.5">
      <c r="A569" s="5"/>
      <c r="B569" s="5"/>
      <c r="C569" s="5"/>
      <c r="D569" s="5"/>
    </row>
    <row r="570" spans="1:4" ht="22.5">
      <c r="A570" s="5"/>
      <c r="B570" s="5"/>
      <c r="C570" s="5"/>
      <c r="D570" s="5"/>
    </row>
    <row r="571" spans="1:4" ht="22.5">
      <c r="A571" s="5"/>
      <c r="B571" s="5"/>
      <c r="C571" s="5"/>
      <c r="D571" s="5"/>
    </row>
    <row r="572" spans="1:4" ht="22.5">
      <c r="A572" s="5"/>
      <c r="B572" s="5"/>
      <c r="C572" s="5"/>
      <c r="D572" s="5"/>
    </row>
    <row r="573" spans="1:4" ht="22.5">
      <c r="A573" s="5"/>
      <c r="B573" s="5"/>
      <c r="C573" s="5"/>
      <c r="D573" s="5"/>
    </row>
    <row r="574" spans="1:4" ht="22.5">
      <c r="A574" s="5"/>
      <c r="B574" s="5"/>
      <c r="C574" s="5"/>
      <c r="D574" s="5"/>
    </row>
    <row r="575" spans="1:4" ht="22.5">
      <c r="A575" s="5"/>
      <c r="B575" s="5"/>
      <c r="C575" s="5"/>
      <c r="D575" s="5"/>
    </row>
    <row r="576" spans="1:4" ht="22.5">
      <c r="A576" s="5"/>
      <c r="B576" s="5"/>
      <c r="C576" s="5"/>
      <c r="D576" s="5"/>
    </row>
    <row r="577" spans="1:4" ht="22.5">
      <c r="A577" s="5"/>
      <c r="B577" s="5"/>
      <c r="C577" s="5"/>
      <c r="D577" s="5"/>
    </row>
    <row r="578" spans="1:4" ht="22.5">
      <c r="A578" s="5"/>
      <c r="B578" s="5"/>
      <c r="C578" s="5"/>
      <c r="D578" s="5"/>
    </row>
    <row r="579" spans="1:4" ht="22.5">
      <c r="A579" s="5"/>
      <c r="B579" s="5"/>
      <c r="C579" s="5"/>
      <c r="D579" s="5"/>
    </row>
    <row r="580" spans="1:4" ht="22.5">
      <c r="A580" s="5"/>
      <c r="B580" s="5"/>
      <c r="C580" s="5"/>
      <c r="D580" s="5"/>
    </row>
    <row r="581" spans="1:4" ht="22.5">
      <c r="A581" s="5"/>
      <c r="B581" s="5"/>
      <c r="C581" s="5"/>
      <c r="D581" s="5"/>
    </row>
    <row r="582" spans="1:4" ht="22.5">
      <c r="A582" s="5"/>
      <c r="B582" s="5"/>
      <c r="C582" s="5"/>
      <c r="D582" s="5"/>
    </row>
    <row r="583" spans="1:4" ht="22.5">
      <c r="A583" s="5"/>
      <c r="B583" s="5"/>
      <c r="C583" s="5"/>
      <c r="D583" s="5"/>
    </row>
    <row r="584" spans="1:4" ht="22.5">
      <c r="A584" s="5"/>
      <c r="B584" s="5"/>
      <c r="C584" s="5"/>
      <c r="D584" s="5"/>
    </row>
    <row r="585" spans="1:4" ht="22.5">
      <c r="A585" s="5"/>
      <c r="B585" s="5"/>
      <c r="C585" s="5"/>
      <c r="D585" s="5"/>
    </row>
    <row r="586" spans="1:4" ht="22.5">
      <c r="A586" s="5"/>
      <c r="B586" s="5"/>
      <c r="C586" s="5"/>
      <c r="D586" s="5"/>
    </row>
    <row r="587" spans="1:4" ht="22.5">
      <c r="A587" s="5"/>
      <c r="B587" s="5"/>
      <c r="C587" s="5"/>
      <c r="D587" s="5"/>
    </row>
    <row r="588" spans="1:4" ht="22.5">
      <c r="A588" s="5"/>
      <c r="B588" s="5"/>
      <c r="C588" s="5"/>
      <c r="D588" s="5"/>
    </row>
    <row r="589" spans="1:4" ht="22.5">
      <c r="A589" s="5"/>
      <c r="B589" s="5"/>
      <c r="C589" s="5"/>
      <c r="D589" s="5"/>
    </row>
    <row r="590" spans="1:4" ht="22.5">
      <c r="A590" s="5"/>
      <c r="B590" s="5"/>
      <c r="C590" s="5"/>
      <c r="D590" s="5"/>
    </row>
    <row r="591" spans="1:4" ht="22.5">
      <c r="A591" s="5"/>
      <c r="B591" s="5"/>
      <c r="C591" s="5"/>
      <c r="D591" s="5"/>
    </row>
    <row r="592" spans="1:4" ht="22.5">
      <c r="A592" s="5"/>
      <c r="B592" s="5"/>
      <c r="C592" s="5"/>
      <c r="D592" s="5"/>
    </row>
    <row r="593" spans="1:4" ht="22.5">
      <c r="A593" s="5"/>
      <c r="B593" s="5"/>
      <c r="C593" s="5"/>
      <c r="D593" s="5"/>
    </row>
    <row r="594" spans="1:4" ht="22.5">
      <c r="A594" s="5"/>
      <c r="B594" s="5"/>
      <c r="C594" s="5"/>
      <c r="D594" s="5"/>
    </row>
    <row r="595" spans="1:4" ht="22.5">
      <c r="A595" s="5"/>
      <c r="B595" s="5"/>
      <c r="C595" s="5"/>
      <c r="D595" s="5"/>
    </row>
    <row r="596" spans="1:4" ht="22.5">
      <c r="A596" s="5"/>
      <c r="B596" s="5"/>
      <c r="C596" s="5"/>
      <c r="D596" s="5"/>
    </row>
    <row r="597" spans="1:4" ht="22.5">
      <c r="A597" s="5"/>
      <c r="B597" s="5"/>
      <c r="C597" s="5"/>
      <c r="D597" s="5"/>
    </row>
    <row r="598" spans="1:4" ht="22.5">
      <c r="A598" s="5"/>
      <c r="B598" s="5"/>
      <c r="C598" s="5"/>
      <c r="D598" s="5"/>
    </row>
    <row r="599" spans="1:4" ht="22.5">
      <c r="A599" s="5"/>
      <c r="B599" s="5"/>
      <c r="C599" s="5"/>
      <c r="D599" s="5"/>
    </row>
    <row r="600" spans="1:4" ht="22.5">
      <c r="A600" s="5"/>
      <c r="B600" s="5"/>
      <c r="C600" s="5"/>
      <c r="D600" s="5"/>
    </row>
    <row r="601" spans="1:4" ht="22.5">
      <c r="A601" s="5"/>
      <c r="B601" s="5"/>
      <c r="C601" s="5"/>
      <c r="D601" s="5"/>
    </row>
    <row r="602" spans="1:4" ht="22.5">
      <c r="A602" s="5"/>
      <c r="B602" s="5"/>
      <c r="C602" s="5"/>
      <c r="D602" s="5"/>
    </row>
    <row r="603" spans="1:4" ht="22.5">
      <c r="A603" s="5"/>
      <c r="B603" s="5"/>
      <c r="C603" s="5"/>
      <c r="D603" s="5"/>
    </row>
    <row r="604" spans="1:4" ht="22.5">
      <c r="A604" s="5"/>
      <c r="B604" s="5"/>
      <c r="C604" s="5"/>
      <c r="D604" s="5"/>
    </row>
    <row r="605" spans="1:4" ht="22.5">
      <c r="A605" s="5"/>
      <c r="B605" s="5"/>
      <c r="C605" s="5"/>
      <c r="D605" s="5"/>
    </row>
    <row r="606" spans="1:4" ht="22.5">
      <c r="A606" s="5"/>
      <c r="B606" s="5"/>
      <c r="C606" s="5"/>
      <c r="D606" s="5"/>
    </row>
    <row r="607" spans="1:4" ht="22.5">
      <c r="A607" s="5"/>
      <c r="B607" s="5"/>
      <c r="C607" s="5"/>
      <c r="D607" s="5"/>
    </row>
    <row r="608" spans="1:4" ht="22.5">
      <c r="A608" s="5"/>
      <c r="B608" s="5"/>
      <c r="C608" s="5"/>
      <c r="D608" s="5"/>
    </row>
    <row r="609" spans="1:4" ht="22.5">
      <c r="A609" s="5"/>
      <c r="B609" s="5"/>
      <c r="C609" s="5"/>
      <c r="D609" s="5"/>
    </row>
    <row r="610" spans="1:4" ht="22.5">
      <c r="A610" s="5"/>
      <c r="B610" s="5"/>
      <c r="C610" s="5"/>
      <c r="D610" s="5"/>
    </row>
    <row r="611" spans="1:4" ht="22.5">
      <c r="A611" s="5"/>
      <c r="B611" s="5"/>
      <c r="C611" s="5"/>
      <c r="D611" s="5"/>
    </row>
    <row r="612" spans="1:4" ht="22.5">
      <c r="A612" s="5"/>
      <c r="B612" s="5"/>
      <c r="C612" s="5"/>
      <c r="D612" s="5"/>
    </row>
    <row r="613" spans="1:4" ht="22.5">
      <c r="A613" s="5"/>
      <c r="B613" s="5"/>
      <c r="C613" s="5"/>
      <c r="D613" s="5"/>
    </row>
    <row r="614" spans="1:4" ht="22.5">
      <c r="A614" s="5"/>
      <c r="B614" s="5"/>
      <c r="C614" s="5"/>
      <c r="D614" s="5"/>
    </row>
    <row r="615" spans="1:4" ht="22.5">
      <c r="A615" s="5"/>
      <c r="B615" s="5"/>
      <c r="C615" s="5"/>
      <c r="D615" s="5"/>
    </row>
    <row r="616" spans="1:4" ht="22.5">
      <c r="A616" s="5"/>
      <c r="B616" s="5"/>
      <c r="C616" s="5"/>
      <c r="D616" s="5"/>
    </row>
    <row r="617" spans="1:4" ht="22.5">
      <c r="A617" s="5"/>
      <c r="B617" s="5"/>
      <c r="C617" s="5"/>
      <c r="D617" s="5"/>
    </row>
    <row r="618" spans="1:4" ht="22.5">
      <c r="A618" s="5"/>
      <c r="B618" s="5"/>
      <c r="C618" s="5"/>
      <c r="D618" s="5"/>
    </row>
    <row r="619" spans="1:4" ht="22.5">
      <c r="A619" s="5"/>
      <c r="B619" s="5"/>
      <c r="C619" s="5"/>
      <c r="D619" s="5"/>
    </row>
    <row r="620" spans="1:4" ht="22.5">
      <c r="A620" s="5"/>
      <c r="B620" s="5"/>
      <c r="C620" s="5"/>
      <c r="D620" s="5"/>
    </row>
    <row r="621" spans="1:4" ht="22.5">
      <c r="A621" s="5"/>
      <c r="B621" s="5"/>
      <c r="C621" s="5"/>
      <c r="D621" s="5"/>
    </row>
    <row r="622" spans="1:4" ht="22.5">
      <c r="A622" s="5"/>
      <c r="B622" s="5"/>
      <c r="C622" s="5"/>
      <c r="D622" s="5"/>
    </row>
    <row r="623" spans="1:4" ht="22.5">
      <c r="A623" s="5"/>
      <c r="B623" s="5"/>
      <c r="C623" s="5"/>
      <c r="D623" s="5"/>
    </row>
    <row r="624" spans="1:4" ht="22.5">
      <c r="A624" s="5"/>
      <c r="B624" s="5"/>
      <c r="C624" s="5"/>
      <c r="D624" s="5"/>
    </row>
    <row r="625" spans="1:4" ht="22.5">
      <c r="A625" s="5"/>
      <c r="B625" s="5"/>
      <c r="C625" s="5"/>
      <c r="D625" s="5"/>
    </row>
    <row r="626" spans="1:4" ht="22.5">
      <c r="A626" s="5"/>
      <c r="B626" s="5"/>
      <c r="C626" s="5"/>
      <c r="D626" s="5"/>
    </row>
    <row r="627" spans="1:4" ht="22.5">
      <c r="A627" s="5"/>
      <c r="B627" s="5"/>
      <c r="C627" s="5"/>
      <c r="D627" s="5"/>
    </row>
    <row r="628" spans="1:4" ht="22.5">
      <c r="A628" s="5"/>
      <c r="B628" s="5"/>
      <c r="C628" s="5"/>
      <c r="D628" s="5"/>
    </row>
    <row r="629" spans="1:4" ht="22.5">
      <c r="A629" s="5"/>
      <c r="B629" s="5"/>
      <c r="C629" s="5"/>
      <c r="D629" s="5"/>
    </row>
    <row r="630" spans="1:4" ht="22.5">
      <c r="A630" s="5"/>
      <c r="B630" s="5"/>
      <c r="C630" s="5"/>
      <c r="D630" s="5"/>
    </row>
    <row r="631" spans="1:4" ht="22.5">
      <c r="A631" s="5"/>
      <c r="B631" s="5"/>
      <c r="C631" s="5"/>
      <c r="D631" s="5"/>
    </row>
    <row r="632" spans="1:4" ht="22.5">
      <c r="A632" s="5"/>
      <c r="B632" s="5"/>
      <c r="C632" s="5"/>
      <c r="D632" s="5"/>
    </row>
    <row r="633" spans="1:4" ht="22.5">
      <c r="A633" s="5"/>
      <c r="B633" s="5"/>
      <c r="C633" s="5"/>
      <c r="D633" s="5"/>
    </row>
    <row r="634" spans="1:4" ht="22.5">
      <c r="A634" s="5"/>
      <c r="B634" s="5"/>
      <c r="C634" s="5"/>
      <c r="D634" s="5"/>
    </row>
    <row r="635" spans="1:4" ht="22.5">
      <c r="A635" s="5"/>
      <c r="B635" s="5"/>
      <c r="C635" s="5"/>
      <c r="D635" s="5"/>
    </row>
    <row r="636" spans="1:4" ht="22.5">
      <c r="A636" s="5"/>
      <c r="B636" s="5"/>
      <c r="C636" s="5"/>
      <c r="D636" s="5"/>
    </row>
    <row r="637" spans="1:4" ht="22.5">
      <c r="A637" s="5"/>
      <c r="B637" s="5"/>
      <c r="C637" s="5"/>
      <c r="D637" s="5"/>
    </row>
    <row r="638" spans="1:4" ht="22.5">
      <c r="A638" s="5"/>
      <c r="B638" s="5"/>
      <c r="C638" s="5"/>
      <c r="D638" s="5"/>
    </row>
    <row r="639" spans="1:4" ht="22.5">
      <c r="A639" s="5"/>
      <c r="B639" s="5"/>
      <c r="C639" s="5"/>
      <c r="D639" s="5"/>
    </row>
    <row r="640" spans="1:4" ht="22.5">
      <c r="A640" s="5"/>
      <c r="B640" s="5"/>
      <c r="C640" s="5"/>
      <c r="D640" s="5"/>
    </row>
    <row r="641" spans="1:4" ht="22.5">
      <c r="A641" s="5"/>
      <c r="B641" s="5"/>
      <c r="C641" s="5"/>
      <c r="D641" s="5"/>
    </row>
    <row r="642" spans="1:4" ht="22.5">
      <c r="A642" s="5"/>
      <c r="B642" s="5"/>
      <c r="C642" s="5"/>
      <c r="D642" s="5"/>
    </row>
    <row r="643" spans="1:4" ht="22.5">
      <c r="A643" s="5"/>
      <c r="B643" s="5"/>
      <c r="C643" s="5"/>
      <c r="D643" s="5"/>
    </row>
    <row r="644" spans="1:4" ht="22.5">
      <c r="A644" s="5"/>
      <c r="B644" s="5"/>
      <c r="C644" s="5"/>
      <c r="D644" s="5"/>
    </row>
    <row r="645" spans="1:4" ht="22.5">
      <c r="A645" s="5"/>
      <c r="B645" s="5"/>
      <c r="C645" s="5"/>
      <c r="D645" s="5"/>
    </row>
    <row r="646" spans="1:4" ht="22.5">
      <c r="A646" s="5"/>
      <c r="B646" s="5"/>
      <c r="C646" s="5"/>
      <c r="D646" s="5"/>
    </row>
    <row r="647" spans="1:4" ht="22.5">
      <c r="A647" s="5"/>
      <c r="B647" s="5"/>
      <c r="C647" s="5"/>
      <c r="D647" s="5"/>
    </row>
    <row r="648" spans="1:4" ht="22.5">
      <c r="A648" s="5"/>
      <c r="B648" s="5"/>
      <c r="C648" s="5"/>
      <c r="D648" s="5"/>
    </row>
    <row r="649" spans="1:4" ht="22.5">
      <c r="A649" s="5"/>
      <c r="B649" s="5"/>
      <c r="C649" s="5"/>
      <c r="D649" s="5"/>
    </row>
    <row r="650" spans="1:4" ht="22.5">
      <c r="A650" s="5"/>
      <c r="B650" s="5"/>
      <c r="C650" s="5"/>
      <c r="D650" s="5"/>
    </row>
    <row r="651" spans="1:4" ht="22.5">
      <c r="A651" s="5"/>
      <c r="B651" s="5"/>
      <c r="C651" s="5"/>
      <c r="D651" s="5"/>
    </row>
    <row r="652" spans="1:4" ht="22.5">
      <c r="A652" s="5"/>
      <c r="B652" s="5"/>
      <c r="C652" s="5"/>
      <c r="D652" s="5"/>
    </row>
    <row r="653" spans="1:4" ht="22.5">
      <c r="A653" s="5"/>
      <c r="B653" s="5"/>
      <c r="C653" s="5"/>
      <c r="D653" s="5"/>
    </row>
    <row r="654" spans="1:4" ht="22.5">
      <c r="A654" s="5"/>
      <c r="B654" s="5"/>
      <c r="C654" s="5"/>
      <c r="D654" s="5"/>
    </row>
    <row r="655" spans="1:4" ht="22.5">
      <c r="A655" s="5"/>
      <c r="B655" s="5"/>
      <c r="C655" s="5"/>
      <c r="D655" s="5"/>
    </row>
    <row r="656" spans="1:4" ht="22.5">
      <c r="A656" s="5"/>
      <c r="B656" s="5"/>
      <c r="C656" s="5"/>
      <c r="D656" s="5"/>
    </row>
    <row r="657" spans="1:4" ht="22.5">
      <c r="A657" s="5"/>
      <c r="B657" s="5"/>
      <c r="C657" s="5"/>
      <c r="D657" s="5"/>
    </row>
    <row r="658" spans="1:4" ht="22.5">
      <c r="A658" s="5"/>
      <c r="B658" s="5"/>
      <c r="C658" s="5"/>
      <c r="D658" s="5"/>
    </row>
    <row r="659" spans="1:4" ht="22.5">
      <c r="A659" s="5"/>
      <c r="B659" s="5"/>
      <c r="C659" s="5"/>
      <c r="D659" s="5"/>
    </row>
    <row r="660" spans="1:4" ht="22.5">
      <c r="A660" s="5"/>
      <c r="B660" s="5"/>
      <c r="C660" s="5"/>
      <c r="D660" s="5"/>
    </row>
    <row r="661" spans="1:4" ht="22.5">
      <c r="A661" s="5"/>
      <c r="B661" s="5"/>
      <c r="C661" s="5"/>
      <c r="D661" s="5"/>
    </row>
    <row r="662" spans="1:4" ht="22.5">
      <c r="A662" s="5"/>
      <c r="B662" s="5"/>
      <c r="C662" s="5"/>
      <c r="D662" s="5"/>
    </row>
    <row r="663" spans="1:4" ht="22.5">
      <c r="A663" s="5"/>
      <c r="B663" s="5"/>
      <c r="C663" s="5"/>
      <c r="D663" s="5"/>
    </row>
    <row r="664" spans="1:4" ht="22.5">
      <c r="A664" s="5"/>
      <c r="B664" s="5"/>
      <c r="C664" s="5"/>
      <c r="D664" s="5"/>
    </row>
    <row r="665" spans="1:4" ht="22.5">
      <c r="A665" s="5"/>
      <c r="B665" s="5"/>
      <c r="C665" s="5"/>
      <c r="D665" s="5"/>
    </row>
    <row r="666" spans="1:4" ht="22.5">
      <c r="A666" s="5"/>
      <c r="B666" s="5"/>
      <c r="C666" s="5"/>
      <c r="D666" s="5"/>
    </row>
    <row r="667" spans="1:4" ht="22.5">
      <c r="A667" s="5"/>
      <c r="B667" s="5"/>
      <c r="C667" s="5"/>
      <c r="D667" s="5"/>
    </row>
    <row r="668" spans="1:4" ht="22.5">
      <c r="A668" s="5"/>
      <c r="B668" s="5"/>
      <c r="C668" s="5"/>
      <c r="D668" s="5"/>
    </row>
    <row r="669" spans="1:4" ht="22.5">
      <c r="A669" s="5"/>
      <c r="B669" s="5"/>
      <c r="C669" s="5"/>
      <c r="D669" s="5"/>
    </row>
    <row r="670" spans="1:4" ht="22.5">
      <c r="A670" s="5"/>
      <c r="B670" s="5"/>
      <c r="C670" s="5"/>
      <c r="D670" s="5"/>
    </row>
    <row r="671" spans="1:4" ht="22.5">
      <c r="A671" s="5"/>
      <c r="B671" s="5"/>
      <c r="C671" s="5"/>
      <c r="D671" s="5"/>
    </row>
    <row r="672" spans="1:4" ht="22.5">
      <c r="A672" s="5"/>
      <c r="B672" s="5"/>
      <c r="C672" s="5"/>
      <c r="D672" s="5"/>
    </row>
    <row r="673" spans="1:4" ht="22.5">
      <c r="A673" s="5"/>
      <c r="B673" s="5"/>
      <c r="C673" s="5"/>
      <c r="D673" s="5"/>
    </row>
    <row r="674" spans="1:4" ht="22.5">
      <c r="A674" s="5"/>
      <c r="B674" s="5"/>
      <c r="C674" s="5"/>
      <c r="D674" s="5"/>
    </row>
    <row r="675" spans="1:4" ht="22.5">
      <c r="A675" s="5"/>
      <c r="B675" s="5"/>
      <c r="C675" s="5"/>
      <c r="D675" s="5"/>
    </row>
    <row r="676" spans="1:4" ht="22.5">
      <c r="A676" s="5"/>
      <c r="B676" s="5"/>
      <c r="C676" s="5"/>
      <c r="D676" s="5"/>
    </row>
    <row r="677" spans="1:4" ht="22.5">
      <c r="A677" s="5"/>
      <c r="B677" s="5"/>
      <c r="C677" s="5"/>
      <c r="D677" s="5"/>
    </row>
    <row r="678" spans="1:4" ht="22.5">
      <c r="A678" s="5"/>
      <c r="B678" s="5"/>
      <c r="C678" s="5"/>
      <c r="D678" s="5"/>
    </row>
    <row r="679" spans="1:4" ht="22.5">
      <c r="A679" s="5"/>
      <c r="B679" s="5"/>
      <c r="C679" s="5"/>
      <c r="D679" s="5"/>
    </row>
    <row r="680" spans="1:4" ht="22.5">
      <c r="A680" s="5"/>
      <c r="B680" s="5"/>
      <c r="C680" s="5"/>
      <c r="D680" s="5"/>
    </row>
    <row r="681" spans="1:4" ht="22.5">
      <c r="A681" s="5"/>
      <c r="B681" s="5"/>
      <c r="C681" s="5"/>
      <c r="D681" s="5"/>
    </row>
    <row r="682" spans="1:4" ht="22.5">
      <c r="A682" s="5"/>
      <c r="B682" s="5"/>
      <c r="C682" s="5"/>
      <c r="D682" s="5"/>
    </row>
    <row r="683" spans="1:4" ht="22.5">
      <c r="A683" s="5"/>
      <c r="B683" s="5"/>
      <c r="C683" s="5"/>
      <c r="D683" s="5"/>
    </row>
    <row r="684" spans="1:4" ht="22.5">
      <c r="A684" s="5"/>
      <c r="B684" s="5"/>
      <c r="C684" s="5"/>
      <c r="D684" s="5"/>
    </row>
    <row r="685" spans="1:4" ht="22.5">
      <c r="A685" s="5"/>
      <c r="B685" s="5"/>
      <c r="C685" s="5"/>
      <c r="D685" s="5"/>
    </row>
    <row r="686" spans="1:4" ht="22.5">
      <c r="A686" s="5"/>
      <c r="B686" s="5"/>
      <c r="C686" s="5"/>
      <c r="D686" s="5"/>
    </row>
    <row r="687" spans="1:4" ht="22.5">
      <c r="A687" s="5"/>
      <c r="B687" s="5"/>
      <c r="C687" s="5"/>
      <c r="D687" s="5"/>
    </row>
    <row r="688" spans="1:4" ht="22.5">
      <c r="A688" s="5"/>
      <c r="B688" s="5"/>
      <c r="C688" s="5"/>
      <c r="D688" s="5"/>
    </row>
    <row r="689" spans="1:4" ht="22.5">
      <c r="A689" s="5"/>
      <c r="B689" s="5"/>
      <c r="C689" s="5"/>
      <c r="D689" s="5"/>
    </row>
    <row r="690" spans="1:4" ht="22.5">
      <c r="A690" s="5"/>
      <c r="B690" s="5"/>
      <c r="C690" s="5"/>
      <c r="D690" s="5"/>
    </row>
    <row r="691" spans="1:4" ht="22.5">
      <c r="A691" s="5"/>
      <c r="B691" s="5"/>
      <c r="C691" s="5"/>
      <c r="D691" s="5"/>
    </row>
    <row r="692" spans="1:4" ht="22.5">
      <c r="A692" s="5"/>
      <c r="B692" s="5"/>
      <c r="C692" s="5"/>
      <c r="D692" s="5"/>
    </row>
    <row r="693" spans="1:4" ht="22.5">
      <c r="A693" s="5"/>
      <c r="B693" s="5"/>
      <c r="C693" s="5"/>
      <c r="D693" s="5"/>
    </row>
    <row r="694" spans="1:4" ht="22.5">
      <c r="A694" s="5"/>
      <c r="B694" s="5"/>
      <c r="C694" s="5"/>
      <c r="D694" s="5"/>
    </row>
    <row r="695" spans="1:4" ht="22.5">
      <c r="A695" s="5"/>
      <c r="B695" s="5"/>
      <c r="C695" s="5"/>
      <c r="D695" s="5"/>
    </row>
    <row r="696" spans="1:4" ht="22.5">
      <c r="A696" s="5"/>
      <c r="B696" s="5"/>
      <c r="C696" s="5"/>
      <c r="D696" s="5"/>
    </row>
    <row r="697" spans="1:4" ht="22.5">
      <c r="A697" s="5"/>
      <c r="B697" s="5"/>
      <c r="C697" s="5"/>
      <c r="D697" s="5"/>
    </row>
    <row r="698" spans="1:4" ht="22.5">
      <c r="A698" s="5"/>
      <c r="B698" s="5"/>
      <c r="C698" s="5"/>
      <c r="D698" s="5"/>
    </row>
    <row r="699" spans="1:4" ht="22.5">
      <c r="A699" s="5"/>
      <c r="B699" s="5"/>
      <c r="C699" s="5"/>
      <c r="D699" s="5"/>
    </row>
    <row r="700" spans="1:4" ht="22.5">
      <c r="A700" s="5"/>
      <c r="B700" s="5"/>
      <c r="C700" s="5"/>
      <c r="D700" s="5"/>
    </row>
    <row r="701" spans="1:4" ht="22.5">
      <c r="A701" s="5"/>
      <c r="B701" s="5"/>
      <c r="C701" s="5"/>
      <c r="D701" s="5"/>
    </row>
    <row r="702" spans="1:4" ht="22.5">
      <c r="A702" s="5"/>
      <c r="B702" s="5"/>
      <c r="C702" s="5"/>
      <c r="D702" s="5"/>
    </row>
    <row r="703" spans="1:4" ht="22.5">
      <c r="A703" s="5"/>
      <c r="B703" s="5"/>
      <c r="C703" s="5"/>
      <c r="D703" s="5"/>
    </row>
    <row r="704" spans="1:4" ht="22.5">
      <c r="A704" s="5"/>
      <c r="B704" s="5"/>
      <c r="C704" s="5"/>
      <c r="D704" s="5"/>
    </row>
    <row r="705" spans="1:4" ht="22.5">
      <c r="A705" s="5"/>
      <c r="B705" s="5"/>
      <c r="C705" s="5"/>
      <c r="D705" s="5"/>
    </row>
    <row r="706" spans="1:4" ht="22.5">
      <c r="A706" s="5"/>
      <c r="B706" s="5"/>
      <c r="C706" s="5"/>
      <c r="D706" s="5"/>
    </row>
    <row r="707" spans="1:4" ht="22.5">
      <c r="A707" s="5"/>
      <c r="B707" s="5"/>
      <c r="C707" s="5"/>
      <c r="D707" s="5"/>
    </row>
    <row r="708" spans="1:4" ht="22.5">
      <c r="A708" s="5"/>
      <c r="B708" s="5"/>
      <c r="C708" s="5"/>
      <c r="D708" s="5"/>
    </row>
    <row r="709" spans="1:4" ht="22.5">
      <c r="A709" s="5"/>
      <c r="B709" s="5"/>
      <c r="C709" s="5"/>
      <c r="D709" s="5"/>
    </row>
    <row r="710" spans="1:4" ht="22.5">
      <c r="A710" s="5"/>
      <c r="B710" s="5"/>
      <c r="C710" s="5"/>
      <c r="D710" s="5"/>
    </row>
    <row r="711" spans="1:4" ht="22.5">
      <c r="A711" s="5"/>
      <c r="B711" s="5"/>
      <c r="C711" s="5"/>
      <c r="D711" s="5"/>
    </row>
    <row r="712" spans="1:4" ht="22.5">
      <c r="A712" s="5"/>
      <c r="B712" s="5"/>
      <c r="C712" s="5"/>
      <c r="D712" s="5"/>
    </row>
    <row r="713" spans="1:4" ht="22.5">
      <c r="A713" s="5"/>
      <c r="B713" s="5"/>
      <c r="C713" s="5"/>
      <c r="D713" s="5"/>
    </row>
    <row r="714" spans="1:4" ht="22.5">
      <c r="A714" s="5"/>
      <c r="B714" s="5"/>
      <c r="C714" s="5"/>
      <c r="D714" s="5"/>
    </row>
    <row r="715" spans="1:4" ht="22.5">
      <c r="A715" s="5"/>
      <c r="B715" s="5"/>
      <c r="C715" s="5"/>
      <c r="D715" s="5"/>
    </row>
    <row r="716" spans="1:4" ht="22.5">
      <c r="A716" s="5"/>
      <c r="B716" s="5"/>
      <c r="C716" s="5"/>
      <c r="D716" s="5"/>
    </row>
    <row r="717" spans="1:4" ht="22.5">
      <c r="A717" s="5"/>
      <c r="B717" s="5"/>
      <c r="C717" s="5"/>
      <c r="D717" s="5"/>
    </row>
    <row r="718" spans="1:4" ht="22.5">
      <c r="A718" s="5"/>
      <c r="B718" s="5"/>
      <c r="C718" s="5"/>
      <c r="D718" s="5"/>
    </row>
    <row r="719" spans="1:4" ht="22.5">
      <c r="A719" s="5"/>
      <c r="B719" s="5"/>
      <c r="C719" s="5"/>
      <c r="D719" s="5"/>
    </row>
    <row r="720" spans="1:4" ht="22.5">
      <c r="A720" s="5"/>
      <c r="B720" s="5"/>
      <c r="C720" s="5"/>
      <c r="D720" s="5"/>
    </row>
    <row r="721" spans="1:4" ht="22.5">
      <c r="A721" s="5"/>
      <c r="B721" s="5"/>
      <c r="C721" s="5"/>
      <c r="D721" s="5"/>
    </row>
    <row r="722" spans="1:4" ht="22.5">
      <c r="A722" s="5"/>
      <c r="B722" s="5"/>
      <c r="C722" s="5"/>
      <c r="D722" s="5"/>
    </row>
    <row r="723" spans="1:4" ht="22.5">
      <c r="A723" s="5"/>
      <c r="B723" s="5"/>
      <c r="C723" s="5"/>
      <c r="D723" s="5"/>
    </row>
    <row r="724" spans="1:4" ht="22.5">
      <c r="A724" s="5"/>
      <c r="B724" s="5"/>
      <c r="C724" s="5"/>
      <c r="D724" s="5"/>
    </row>
    <row r="725" spans="1:4" ht="22.5">
      <c r="A725" s="5"/>
      <c r="B725" s="5"/>
      <c r="C725" s="5"/>
      <c r="D725" s="5"/>
    </row>
    <row r="726" spans="1:4" ht="22.5">
      <c r="A726" s="5"/>
      <c r="B726" s="5"/>
      <c r="C726" s="5"/>
      <c r="D726" s="5"/>
    </row>
    <row r="727" spans="1:4" ht="22.5">
      <c r="A727" s="5"/>
      <c r="B727" s="5"/>
      <c r="C727" s="5"/>
      <c r="D727" s="5"/>
    </row>
    <row r="728" spans="1:4" ht="22.5">
      <c r="A728" s="5"/>
      <c r="B728" s="5"/>
      <c r="C728" s="5"/>
      <c r="D728" s="5"/>
    </row>
    <row r="729" spans="1:4" ht="22.5">
      <c r="A729" s="5"/>
      <c r="B729" s="5"/>
      <c r="C729" s="5"/>
      <c r="D729" s="5"/>
    </row>
    <row r="730" spans="1:4" ht="22.5">
      <c r="A730" s="5"/>
      <c r="B730" s="5"/>
      <c r="C730" s="5"/>
      <c r="D730" s="5"/>
    </row>
    <row r="731" spans="1:4" ht="22.5">
      <c r="A731" s="5"/>
      <c r="B731" s="5"/>
      <c r="C731" s="5"/>
      <c r="D731" s="5"/>
    </row>
    <row r="732" spans="1:4" ht="22.5">
      <c r="A732" s="5"/>
      <c r="B732" s="5"/>
      <c r="C732" s="5"/>
      <c r="D732" s="5"/>
    </row>
    <row r="733" spans="1:4" ht="22.5">
      <c r="A733" s="5"/>
      <c r="B733" s="5"/>
      <c r="C733" s="5"/>
      <c r="D733" s="5"/>
    </row>
    <row r="734" spans="1:4" ht="22.5">
      <c r="A734" s="5"/>
      <c r="B734" s="5"/>
      <c r="C734" s="5"/>
      <c r="D734" s="5"/>
    </row>
    <row r="735" spans="1:4" ht="22.5">
      <c r="A735" s="5"/>
      <c r="B735" s="5"/>
      <c r="C735" s="5"/>
      <c r="D735" s="5"/>
    </row>
    <row r="736" spans="1:4" ht="22.5">
      <c r="A736" s="5"/>
      <c r="B736" s="5"/>
      <c r="C736" s="5"/>
      <c r="D736" s="5"/>
    </row>
    <row r="737" spans="1:4" ht="22.5">
      <c r="A737" s="5"/>
      <c r="B737" s="5"/>
      <c r="C737" s="5"/>
      <c r="D737" s="5"/>
    </row>
    <row r="738" spans="1:4" ht="22.5">
      <c r="A738" s="5"/>
      <c r="B738" s="5"/>
      <c r="C738" s="5"/>
      <c r="D738" s="5"/>
    </row>
    <row r="739" spans="1:4" ht="22.5">
      <c r="A739" s="5"/>
      <c r="B739" s="5"/>
      <c r="C739" s="5"/>
      <c r="D739" s="5"/>
    </row>
    <row r="740" spans="1:4" ht="22.5">
      <c r="A740" s="5"/>
      <c r="B740" s="5"/>
      <c r="C740" s="5"/>
      <c r="D740" s="5"/>
    </row>
    <row r="741" spans="1:4" ht="22.5">
      <c r="A741" s="5"/>
      <c r="B741" s="5"/>
      <c r="C741" s="5"/>
      <c r="D741" s="5"/>
    </row>
    <row r="742" spans="1:4" ht="22.5">
      <c r="A742" s="5"/>
      <c r="B742" s="5"/>
      <c r="C742" s="5"/>
      <c r="D742" s="5"/>
    </row>
    <row r="743" spans="1:4" ht="22.5">
      <c r="A743" s="5"/>
      <c r="B743" s="5"/>
      <c r="C743" s="5"/>
      <c r="D743" s="5"/>
    </row>
    <row r="744" spans="1:4" ht="22.5">
      <c r="A744" s="5"/>
      <c r="B744" s="5"/>
      <c r="C744" s="5"/>
      <c r="D744" s="5"/>
    </row>
    <row r="745" spans="1:4" ht="22.5">
      <c r="A745" s="5"/>
      <c r="B745" s="5"/>
      <c r="C745" s="5"/>
      <c r="D745" s="5"/>
    </row>
    <row r="746" spans="1:4" ht="22.5">
      <c r="A746" s="5"/>
      <c r="B746" s="5"/>
      <c r="C746" s="5"/>
      <c r="D746" s="5"/>
    </row>
    <row r="747" spans="1:4" ht="22.5">
      <c r="A747" s="5"/>
      <c r="B747" s="5"/>
      <c r="C747" s="5"/>
      <c r="D747" s="5"/>
    </row>
    <row r="748" spans="1:4" ht="22.5">
      <c r="A748" s="5"/>
      <c r="B748" s="5"/>
      <c r="C748" s="5"/>
      <c r="D748" s="5"/>
    </row>
    <row r="749" spans="1:4" ht="22.5">
      <c r="A749" s="5"/>
      <c r="B749" s="5"/>
      <c r="C749" s="5"/>
      <c r="D749" s="5"/>
    </row>
    <row r="750" spans="1:4" ht="22.5">
      <c r="A750" s="5"/>
      <c r="B750" s="5"/>
      <c r="C750" s="5"/>
      <c r="D750" s="5"/>
    </row>
    <row r="751" spans="1:4" ht="22.5">
      <c r="A751" s="5"/>
      <c r="B751" s="5"/>
      <c r="C751" s="5"/>
      <c r="D751" s="5"/>
    </row>
    <row r="752" spans="1:4" ht="22.5">
      <c r="A752" s="5"/>
      <c r="B752" s="5"/>
      <c r="C752" s="5"/>
      <c r="D752" s="5"/>
    </row>
    <row r="753" spans="1:4" ht="22.5">
      <c r="A753" s="5"/>
      <c r="B753" s="5"/>
      <c r="C753" s="5"/>
      <c r="D753" s="5"/>
    </row>
    <row r="754" spans="1:4" ht="22.5">
      <c r="A754" s="5"/>
      <c r="B754" s="5"/>
      <c r="C754" s="5"/>
      <c r="D754" s="5"/>
    </row>
    <row r="755" spans="1:4" ht="22.5">
      <c r="A755" s="5"/>
      <c r="B755" s="5"/>
      <c r="C755" s="5"/>
      <c r="D755" s="5"/>
    </row>
    <row r="756" spans="1:4" ht="22.5">
      <c r="A756" s="5"/>
      <c r="B756" s="5"/>
      <c r="C756" s="5"/>
      <c r="D756" s="5"/>
    </row>
    <row r="757" spans="1:4" ht="22.5">
      <c r="A757" s="5"/>
      <c r="B757" s="5"/>
      <c r="C757" s="5"/>
      <c r="D757" s="5"/>
    </row>
    <row r="758" spans="1:4" ht="22.5">
      <c r="A758" s="5"/>
      <c r="B758" s="5"/>
      <c r="C758" s="5"/>
      <c r="D758" s="5"/>
    </row>
    <row r="759" spans="1:4" ht="22.5">
      <c r="A759" s="5"/>
      <c r="B759" s="5"/>
      <c r="C759" s="5"/>
      <c r="D759" s="5"/>
    </row>
    <row r="760" spans="1:4" ht="22.5">
      <c r="A760" s="5"/>
      <c r="B760" s="5"/>
      <c r="C760" s="5"/>
      <c r="D760" s="5"/>
    </row>
    <row r="761" spans="1:4" ht="22.5">
      <c r="A761" s="5"/>
      <c r="B761" s="5"/>
      <c r="C761" s="5"/>
      <c r="D761" s="5"/>
    </row>
    <row r="762" spans="1:4" ht="22.5">
      <c r="A762" s="5"/>
      <c r="B762" s="5"/>
      <c r="C762" s="5"/>
      <c r="D762" s="5"/>
    </row>
    <row r="763" spans="1:4" ht="22.5">
      <c r="A763" s="5"/>
      <c r="B763" s="5"/>
      <c r="C763" s="5"/>
      <c r="D763" s="5"/>
    </row>
    <row r="764" spans="1:4" ht="22.5">
      <c r="A764" s="5"/>
      <c r="B764" s="5"/>
      <c r="C764" s="5"/>
      <c r="D764" s="5"/>
    </row>
    <row r="765" spans="1:4" ht="22.5">
      <c r="A765" s="5"/>
      <c r="B765" s="5"/>
      <c r="C765" s="5"/>
      <c r="D765" s="5"/>
    </row>
    <row r="766" spans="1:4" ht="22.5">
      <c r="A766" s="5"/>
      <c r="B766" s="5"/>
      <c r="C766" s="5"/>
      <c r="D766" s="5"/>
    </row>
    <row r="767" spans="1:4" ht="22.5">
      <c r="A767" s="5"/>
      <c r="B767" s="5"/>
      <c r="C767" s="5"/>
      <c r="D767" s="5"/>
    </row>
    <row r="768" spans="1:4" ht="22.5">
      <c r="A768" s="5"/>
      <c r="B768" s="5"/>
      <c r="C768" s="5"/>
      <c r="D768" s="5"/>
    </row>
    <row r="769" spans="1:4" ht="22.5">
      <c r="A769" s="5"/>
      <c r="B769" s="5"/>
      <c r="C769" s="5"/>
      <c r="D769" s="5"/>
    </row>
    <row r="770" spans="1:4" ht="22.5">
      <c r="A770" s="5"/>
      <c r="B770" s="5"/>
      <c r="C770" s="5"/>
      <c r="D770" s="5"/>
    </row>
    <row r="771" spans="1:4" ht="22.5">
      <c r="A771" s="5"/>
      <c r="B771" s="5"/>
      <c r="C771" s="5"/>
      <c r="D771" s="5"/>
    </row>
    <row r="772" spans="1:4" ht="22.5">
      <c r="A772" s="5"/>
      <c r="B772" s="5"/>
      <c r="C772" s="5"/>
      <c r="D772" s="5"/>
    </row>
    <row r="773" spans="1:4" ht="22.5">
      <c r="A773" s="5"/>
      <c r="B773" s="5"/>
      <c r="C773" s="5"/>
      <c r="D773" s="5"/>
    </row>
    <row r="774" spans="1:4" ht="22.5">
      <c r="A774" s="5"/>
      <c r="B774" s="5"/>
      <c r="C774" s="5"/>
      <c r="D774" s="5"/>
    </row>
    <row r="775" spans="1:4" ht="22.5">
      <c r="A775" s="5"/>
      <c r="B775" s="5"/>
      <c r="C775" s="5"/>
      <c r="D775" s="5"/>
    </row>
    <row r="776" spans="1:4" ht="22.5">
      <c r="A776" s="5"/>
      <c r="B776" s="5"/>
      <c r="C776" s="5"/>
      <c r="D776" s="5"/>
    </row>
    <row r="777" spans="1:4" ht="22.5">
      <c r="A777" s="5"/>
      <c r="B777" s="5"/>
      <c r="C777" s="5"/>
      <c r="D777" s="5"/>
    </row>
    <row r="778" spans="1:4" ht="22.5">
      <c r="A778" s="5"/>
      <c r="B778" s="5"/>
      <c r="C778" s="5"/>
      <c r="D778" s="5"/>
    </row>
    <row r="779" spans="1:4" ht="22.5">
      <c r="A779" s="5"/>
      <c r="B779" s="5"/>
      <c r="C779" s="5"/>
      <c r="D779" s="5"/>
    </row>
    <row r="780" spans="1:4" ht="22.5">
      <c r="A780" s="5"/>
      <c r="B780" s="5"/>
      <c r="C780" s="5"/>
      <c r="D780" s="5"/>
    </row>
    <row r="781" spans="1:4" ht="22.5">
      <c r="A781" s="5"/>
      <c r="B781" s="5"/>
      <c r="C781" s="5"/>
      <c r="D781" s="5"/>
    </row>
    <row r="782" spans="1:4" ht="22.5">
      <c r="A782" s="5"/>
      <c r="B782" s="5"/>
      <c r="C782" s="5"/>
      <c r="D782" s="5"/>
    </row>
    <row r="783" spans="1:4" ht="22.5">
      <c r="A783" s="5"/>
      <c r="B783" s="5"/>
      <c r="C783" s="5"/>
      <c r="D783" s="5"/>
    </row>
    <row r="784" spans="1:4" ht="22.5">
      <c r="A784" s="5"/>
      <c r="B784" s="5"/>
      <c r="C784" s="5"/>
      <c r="D784" s="5"/>
    </row>
    <row r="785" spans="1:4" ht="22.5">
      <c r="A785" s="5"/>
      <c r="B785" s="5"/>
      <c r="C785" s="5"/>
      <c r="D785" s="5"/>
    </row>
    <row r="786" spans="1:4" ht="22.5">
      <c r="A786" s="5"/>
      <c r="B786" s="5"/>
      <c r="C786" s="5"/>
      <c r="D786" s="5"/>
    </row>
    <row r="787" spans="1:4" ht="22.5">
      <c r="A787" s="5"/>
      <c r="B787" s="5"/>
      <c r="C787" s="5"/>
      <c r="D787" s="5"/>
    </row>
    <row r="788" spans="1:4" ht="22.5">
      <c r="A788" s="5"/>
      <c r="B788" s="5"/>
      <c r="C788" s="5"/>
      <c r="D788" s="5"/>
    </row>
    <row r="789" spans="1:4" ht="22.5">
      <c r="A789" s="5"/>
      <c r="B789" s="5"/>
      <c r="C789" s="5"/>
      <c r="D789" s="5"/>
    </row>
    <row r="790" spans="1:4" ht="22.5">
      <c r="A790" s="5"/>
      <c r="B790" s="5"/>
      <c r="C790" s="5"/>
      <c r="D790" s="5"/>
    </row>
    <row r="791" spans="1:4" ht="22.5">
      <c r="A791" s="5"/>
      <c r="B791" s="5"/>
      <c r="C791" s="5"/>
      <c r="D791" s="5"/>
    </row>
    <row r="792" spans="1:4" ht="22.5">
      <c r="A792" s="5"/>
      <c r="B792" s="5"/>
      <c r="C792" s="5"/>
      <c r="D792" s="5"/>
    </row>
    <row r="793" spans="1:4" ht="22.5">
      <c r="A793" s="5"/>
      <c r="B793" s="5"/>
      <c r="C793" s="5"/>
      <c r="D793" s="5"/>
    </row>
    <row r="794" spans="1:4" ht="22.5">
      <c r="A794" s="5"/>
      <c r="B794" s="5"/>
      <c r="C794" s="5"/>
      <c r="D794" s="5"/>
    </row>
    <row r="795" spans="1:4" ht="22.5">
      <c r="A795" s="5"/>
      <c r="B795" s="5"/>
      <c r="C795" s="5"/>
      <c r="D795" s="5"/>
    </row>
    <row r="796" spans="1:4" ht="22.5">
      <c r="A796" s="5"/>
      <c r="B796" s="5"/>
      <c r="C796" s="5"/>
      <c r="D796" s="5"/>
    </row>
    <row r="797" spans="1:4" ht="22.5">
      <c r="A797" s="5"/>
      <c r="B797" s="5"/>
      <c r="C797" s="5"/>
      <c r="D797" s="5"/>
    </row>
    <row r="798" spans="1:4" ht="22.5">
      <c r="A798" s="5"/>
      <c r="B798" s="5"/>
      <c r="C798" s="5"/>
      <c r="D798" s="5"/>
    </row>
    <row r="799" spans="1:4" ht="22.5">
      <c r="A799" s="5"/>
      <c r="B799" s="5"/>
      <c r="C799" s="5"/>
      <c r="D799" s="5"/>
    </row>
    <row r="800" spans="1:4" ht="22.5">
      <c r="A800" s="5"/>
      <c r="B800" s="5"/>
      <c r="C800" s="5"/>
      <c r="D800" s="5"/>
    </row>
    <row r="801" spans="1:4" ht="22.5">
      <c r="A801" s="5"/>
      <c r="B801" s="5"/>
      <c r="C801" s="5"/>
      <c r="D801" s="5"/>
    </row>
    <row r="802" spans="1:4" ht="22.5">
      <c r="A802" s="5"/>
      <c r="B802" s="5"/>
      <c r="C802" s="5"/>
      <c r="D802" s="5"/>
    </row>
    <row r="803" spans="1:4" ht="22.5">
      <c r="A803" s="5"/>
      <c r="B803" s="5"/>
      <c r="C803" s="5"/>
      <c r="D803" s="5"/>
    </row>
    <row r="804" spans="1:4" ht="22.5">
      <c r="A804" s="5"/>
      <c r="B804" s="5"/>
      <c r="C804" s="5"/>
      <c r="D804" s="5"/>
    </row>
    <row r="805" spans="1:4" ht="22.5">
      <c r="A805" s="5"/>
      <c r="B805" s="5"/>
      <c r="C805" s="5"/>
      <c r="D805" s="5"/>
    </row>
    <row r="806" spans="1:4" ht="22.5">
      <c r="A806" s="5"/>
      <c r="B806" s="5"/>
      <c r="C806" s="5"/>
      <c r="D806" s="5"/>
    </row>
    <row r="807" spans="1:4" ht="22.5">
      <c r="A807" s="5"/>
      <c r="B807" s="5"/>
      <c r="C807" s="5"/>
      <c r="D807" s="5"/>
    </row>
    <row r="808" spans="1:4" ht="22.5">
      <c r="A808" s="5"/>
      <c r="B808" s="5"/>
      <c r="C808" s="5"/>
      <c r="D808" s="5"/>
    </row>
    <row r="809" spans="1:4" ht="22.5">
      <c r="A809" s="5"/>
      <c r="B809" s="5"/>
      <c r="C809" s="5"/>
      <c r="D809" s="5"/>
    </row>
    <row r="810" spans="1:4" ht="22.5">
      <c r="A810" s="5"/>
      <c r="B810" s="5"/>
      <c r="C810" s="5"/>
      <c r="D810" s="5"/>
    </row>
    <row r="811" spans="1:4" ht="22.5">
      <c r="A811" s="5"/>
      <c r="B811" s="5"/>
      <c r="C811" s="5"/>
      <c r="D811" s="5"/>
    </row>
    <row r="812" spans="1:4" ht="22.5">
      <c r="A812" s="5"/>
      <c r="B812" s="5"/>
      <c r="C812" s="5"/>
      <c r="D812" s="5"/>
    </row>
    <row r="813" spans="1:4" ht="22.5">
      <c r="A813" s="5"/>
      <c r="B813" s="5"/>
      <c r="C813" s="5"/>
      <c r="D813" s="5"/>
    </row>
    <row r="814" spans="1:4" ht="22.5">
      <c r="A814" s="5"/>
      <c r="B814" s="5"/>
      <c r="C814" s="5"/>
      <c r="D814" s="5"/>
    </row>
    <row r="815" spans="1:4" ht="22.5">
      <c r="A815" s="5"/>
      <c r="B815" s="5"/>
      <c r="C815" s="5"/>
      <c r="D815" s="5"/>
    </row>
    <row r="816" spans="1:4" ht="22.5">
      <c r="A816" s="5"/>
      <c r="B816" s="5"/>
      <c r="C816" s="5"/>
      <c r="D816" s="5"/>
    </row>
    <row r="817" spans="1:4" ht="22.5">
      <c r="A817" s="5"/>
      <c r="B817" s="5"/>
      <c r="C817" s="5"/>
      <c r="D817" s="5"/>
    </row>
    <row r="818" spans="1:4" ht="22.5">
      <c r="A818" s="5"/>
      <c r="B818" s="5"/>
      <c r="C818" s="5"/>
      <c r="D818" s="5"/>
    </row>
    <row r="819" spans="1:4" ht="22.5">
      <c r="A819" s="5"/>
      <c r="B819" s="5"/>
      <c r="C819" s="5"/>
      <c r="D819" s="5"/>
    </row>
    <row r="820" spans="1:4" ht="22.5">
      <c r="A820" s="5"/>
      <c r="B820" s="5"/>
      <c r="C820" s="5"/>
      <c r="D820" s="5"/>
    </row>
    <row r="821" spans="1:4" ht="22.5">
      <c r="A821" s="5"/>
      <c r="B821" s="5"/>
      <c r="C821" s="5"/>
      <c r="D821" s="5"/>
    </row>
    <row r="822" spans="1:4" ht="22.5">
      <c r="A822" s="5"/>
      <c r="B822" s="5"/>
      <c r="C822" s="5"/>
      <c r="D822" s="5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BI87"/>
  <sheetViews>
    <sheetView rightToLeft="1" view="pageBreakPreview" zoomScale="175" zoomScaleNormal="130" zoomScaleSheetLayoutView="175" workbookViewId="0">
      <selection activeCell="C42" sqref="C42:BI42"/>
    </sheetView>
  </sheetViews>
  <sheetFormatPr defaultColWidth="9" defaultRowHeight="14.25"/>
  <cols>
    <col min="1" max="1" width="1" style="26" customWidth="1"/>
    <col min="2" max="61" width="1.375" style="26" customWidth="1"/>
    <col min="62" max="62" width="0.875" style="26" customWidth="1"/>
    <col min="63" max="16384" width="9" style="26"/>
  </cols>
  <sheetData>
    <row r="1" spans="1:61" ht="18" customHeight="1"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</row>
    <row r="2" spans="1:61" ht="22.5" customHeight="1">
      <c r="B2" s="145" t="s">
        <v>240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</row>
    <row r="3" spans="1:61" ht="15.75" customHeight="1" thickBot="1">
      <c r="A3" s="27"/>
      <c r="B3" s="146" t="s">
        <v>120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</row>
    <row r="4" spans="1:61" ht="24.95" customHeight="1" thickTop="1">
      <c r="B4" s="73">
        <v>1</v>
      </c>
      <c r="C4" s="74" t="s">
        <v>122</v>
      </c>
      <c r="D4" s="147" t="s">
        <v>121</v>
      </c>
      <c r="E4" s="147"/>
      <c r="F4" s="147"/>
      <c r="G4" s="147"/>
      <c r="H4" s="147"/>
      <c r="I4" s="147"/>
      <c r="J4" s="147"/>
      <c r="K4" s="147"/>
      <c r="L4" s="147"/>
      <c r="M4" s="147"/>
      <c r="N4" s="148" t="str">
        <f>IF(AX4&gt;0,VLOOKUP(AX4,List!C:E,2,0)," ")</f>
        <v xml:space="preserve"> </v>
      </c>
      <c r="O4" s="149"/>
      <c r="P4" s="149"/>
      <c r="Q4" s="149"/>
      <c r="R4" s="149"/>
      <c r="S4" s="149"/>
      <c r="T4" s="149"/>
      <c r="U4" s="150"/>
      <c r="V4" s="75">
        <v>2</v>
      </c>
      <c r="W4" s="74" t="s">
        <v>122</v>
      </c>
      <c r="X4" s="147" t="s">
        <v>123</v>
      </c>
      <c r="Y4" s="147"/>
      <c r="Z4" s="147"/>
      <c r="AA4" s="147"/>
      <c r="AB4" s="147"/>
      <c r="AC4" s="151" t="str">
        <f>IF(AX4&gt;0,VLOOKUP(AX4,List!C:O,10,0)," ")</f>
        <v xml:space="preserve"> </v>
      </c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3"/>
      <c r="AP4" s="75">
        <v>3</v>
      </c>
      <c r="AQ4" s="74" t="s">
        <v>122</v>
      </c>
      <c r="AR4" s="147" t="s">
        <v>124</v>
      </c>
      <c r="AS4" s="147"/>
      <c r="AT4" s="147"/>
      <c r="AU4" s="147"/>
      <c r="AV4" s="147"/>
      <c r="AW4" s="147"/>
      <c r="AX4" s="154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6"/>
    </row>
    <row r="5" spans="1:61" ht="24.95" customHeight="1">
      <c r="B5" s="76">
        <v>4</v>
      </c>
      <c r="C5" s="77" t="s">
        <v>122</v>
      </c>
      <c r="D5" s="157" t="s">
        <v>199</v>
      </c>
      <c r="E5" s="157"/>
      <c r="F5" s="157"/>
      <c r="G5" s="157"/>
      <c r="H5" s="157"/>
      <c r="I5" s="162" t="s">
        <v>200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78">
        <v>5</v>
      </c>
      <c r="W5" s="77" t="s">
        <v>122</v>
      </c>
      <c r="X5" s="163" t="s">
        <v>125</v>
      </c>
      <c r="Y5" s="163"/>
      <c r="Z5" s="163"/>
      <c r="AA5" s="163"/>
      <c r="AB5" s="163"/>
      <c r="AC5" s="163"/>
      <c r="AD5" s="163"/>
      <c r="AE5" s="163"/>
      <c r="AF5" s="163"/>
      <c r="AG5" s="164">
        <f>List!J2</f>
        <v>0</v>
      </c>
      <c r="AH5" s="165"/>
      <c r="AI5" s="165"/>
      <c r="AJ5" s="165"/>
      <c r="AK5" s="165"/>
      <c r="AL5" s="165"/>
      <c r="AM5" s="165"/>
      <c r="AN5" s="165"/>
      <c r="AO5" s="166"/>
      <c r="AP5" s="79">
        <v>6</v>
      </c>
      <c r="AQ5" s="77" t="s">
        <v>122</v>
      </c>
      <c r="AR5" s="167" t="s">
        <v>126</v>
      </c>
      <c r="AS5" s="167"/>
      <c r="AT5" s="167"/>
      <c r="AU5" s="167"/>
      <c r="AV5" s="167"/>
      <c r="AW5" s="167"/>
      <c r="AX5" s="158" t="str">
        <f>IF(AX4&gt;0,VLOOKUP(AX4,List!C:T,14,0)," ")</f>
        <v xml:space="preserve"> </v>
      </c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61"/>
    </row>
    <row r="6" spans="1:61" s="28" customFormat="1" ht="24.95" customHeight="1">
      <c r="B6" s="80">
        <v>7</v>
      </c>
      <c r="C6" s="81" t="s">
        <v>122</v>
      </c>
      <c r="D6" s="157" t="s">
        <v>127</v>
      </c>
      <c r="E6" s="157"/>
      <c r="F6" s="157"/>
      <c r="G6" s="157"/>
      <c r="H6" s="157"/>
      <c r="I6" s="157"/>
      <c r="J6" s="157"/>
      <c r="K6" s="158" t="str">
        <f>IF(AX4&gt;0,VLOOKUP(AX4,List!C:E,3,0)," ")</f>
        <v xml:space="preserve"> </v>
      </c>
      <c r="L6" s="159"/>
      <c r="M6" s="159"/>
      <c r="N6" s="159"/>
      <c r="O6" s="159"/>
      <c r="P6" s="159"/>
      <c r="Q6" s="159"/>
      <c r="R6" s="159"/>
      <c r="S6" s="159"/>
      <c r="T6" s="159"/>
      <c r="U6" s="160"/>
      <c r="V6" s="82">
        <v>8</v>
      </c>
      <c r="W6" s="81" t="s">
        <v>122</v>
      </c>
      <c r="X6" s="157" t="s">
        <v>128</v>
      </c>
      <c r="Y6" s="157"/>
      <c r="Z6" s="157"/>
      <c r="AA6" s="157"/>
      <c r="AB6" s="157"/>
      <c r="AC6" s="157"/>
      <c r="AD6" s="158" t="str">
        <f>IF(AX4&gt;0,VLOOKUP(AX4,List!C:O,11,0)," ")</f>
        <v xml:space="preserve"> </v>
      </c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60"/>
      <c r="AP6" s="82">
        <v>9</v>
      </c>
      <c r="AQ6" s="81" t="s">
        <v>122</v>
      </c>
      <c r="AR6" s="157" t="s">
        <v>129</v>
      </c>
      <c r="AS6" s="157"/>
      <c r="AT6" s="157"/>
      <c r="AU6" s="157"/>
      <c r="AV6" s="157"/>
      <c r="AW6" s="157"/>
      <c r="AX6" s="158" t="str">
        <f>IF(AX4&gt;0,VLOOKUP(AX4,List!C:O,12,0)," ")</f>
        <v xml:space="preserve"> </v>
      </c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61"/>
    </row>
    <row r="7" spans="1:61" s="72" customFormat="1" ht="24.95" customHeight="1" thickBot="1">
      <c r="B7" s="83">
        <v>10</v>
      </c>
      <c r="C7" s="84" t="s">
        <v>122</v>
      </c>
      <c r="D7" s="174" t="s">
        <v>130</v>
      </c>
      <c r="E7" s="174"/>
      <c r="F7" s="174"/>
      <c r="G7" s="174"/>
      <c r="H7" s="174"/>
      <c r="I7" s="174"/>
      <c r="J7" s="174"/>
      <c r="K7" s="174"/>
      <c r="L7" s="174"/>
      <c r="M7" s="175" t="str">
        <f>IF(AX4&gt;0,VLOOKUP(AX4,List!C:T,13,0)," ")</f>
        <v xml:space="preserve"> </v>
      </c>
      <c r="N7" s="175"/>
      <c r="O7" s="175"/>
      <c r="P7" s="174" t="s">
        <v>131</v>
      </c>
      <c r="Q7" s="174"/>
      <c r="R7" s="174"/>
      <c r="S7" s="174"/>
      <c r="T7" s="174"/>
      <c r="U7" s="174"/>
      <c r="V7" s="176" t="s">
        <v>132</v>
      </c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8"/>
      <c r="AH7" s="113" t="s">
        <v>133</v>
      </c>
      <c r="AI7" s="180" t="s">
        <v>135</v>
      </c>
      <c r="AJ7" s="180"/>
      <c r="AK7" s="114" t="s">
        <v>134</v>
      </c>
      <c r="AL7" s="180" t="s">
        <v>136</v>
      </c>
      <c r="AM7" s="180"/>
      <c r="AN7" s="114" t="s">
        <v>134</v>
      </c>
      <c r="AO7" s="179" t="s">
        <v>137</v>
      </c>
      <c r="AP7" s="179"/>
      <c r="AQ7" s="181" t="s">
        <v>138</v>
      </c>
      <c r="AR7" s="181"/>
      <c r="AS7" s="115" t="s">
        <v>139</v>
      </c>
      <c r="AT7" s="180" t="s">
        <v>140</v>
      </c>
      <c r="AU7" s="180"/>
      <c r="AV7" s="114" t="s">
        <v>134</v>
      </c>
      <c r="AW7" s="180" t="s">
        <v>141</v>
      </c>
      <c r="AX7" s="180"/>
      <c r="AY7" s="114" t="s">
        <v>134</v>
      </c>
      <c r="AZ7" s="179" t="s">
        <v>142</v>
      </c>
      <c r="BA7" s="179"/>
      <c r="BB7" s="181" t="s">
        <v>138</v>
      </c>
      <c r="BC7" s="181"/>
      <c r="BD7" s="182"/>
      <c r="BE7" s="182"/>
      <c r="BF7" s="182"/>
      <c r="BG7" s="182"/>
      <c r="BH7" s="182"/>
      <c r="BI7" s="183"/>
    </row>
    <row r="8" spans="1:61" ht="26.1" customHeight="1" thickTop="1" thickBot="1">
      <c r="B8" s="168" t="s">
        <v>143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70" t="s">
        <v>144</v>
      </c>
      <c r="BC8" s="170"/>
      <c r="BD8" s="170"/>
      <c r="BE8" s="170"/>
      <c r="BF8" s="171" t="s">
        <v>145</v>
      </c>
      <c r="BG8" s="172"/>
      <c r="BH8" s="172"/>
      <c r="BI8" s="173"/>
    </row>
    <row r="9" spans="1:61" ht="16.5" customHeight="1" thickTop="1">
      <c r="B9" s="184" t="s">
        <v>146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6"/>
      <c r="BB9" s="187">
        <v>15</v>
      </c>
      <c r="BC9" s="187"/>
      <c r="BD9" s="187"/>
      <c r="BE9" s="187"/>
      <c r="BF9" s="189"/>
      <c r="BG9" s="189"/>
      <c r="BH9" s="189"/>
      <c r="BI9" s="190"/>
    </row>
    <row r="10" spans="1:61" ht="19.5" customHeight="1" thickBot="1">
      <c r="B10" s="196"/>
      <c r="C10" s="197"/>
      <c r="D10" s="197"/>
      <c r="E10" s="197"/>
      <c r="F10" s="197"/>
      <c r="G10" s="197"/>
      <c r="H10" s="197"/>
      <c r="I10" s="197"/>
      <c r="J10" s="198"/>
      <c r="K10" s="198"/>
      <c r="L10" s="193"/>
      <c r="M10" s="193"/>
      <c r="N10" s="199" t="s">
        <v>147</v>
      </c>
      <c r="O10" s="199"/>
      <c r="P10" s="199"/>
      <c r="Q10" s="199"/>
      <c r="R10" s="199"/>
      <c r="S10" s="199"/>
      <c r="T10" s="199"/>
      <c r="U10" s="199"/>
      <c r="V10" s="199"/>
      <c r="W10" s="200"/>
      <c r="X10" s="200"/>
      <c r="Y10" s="193"/>
      <c r="Z10" s="193"/>
      <c r="AA10" s="199" t="s">
        <v>148</v>
      </c>
      <c r="AB10" s="199"/>
      <c r="AC10" s="199"/>
      <c r="AD10" s="199"/>
      <c r="AE10" s="199"/>
      <c r="AF10" s="199"/>
      <c r="AG10" s="199"/>
      <c r="AH10" s="199"/>
      <c r="AI10" s="200"/>
      <c r="AJ10" s="200"/>
      <c r="AK10" s="193"/>
      <c r="AL10" s="193"/>
      <c r="AM10" s="194" t="s">
        <v>149</v>
      </c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5"/>
      <c r="BB10" s="188"/>
      <c r="BC10" s="188"/>
      <c r="BD10" s="188"/>
      <c r="BE10" s="188"/>
      <c r="BF10" s="191"/>
      <c r="BG10" s="191"/>
      <c r="BH10" s="191"/>
      <c r="BI10" s="192"/>
    </row>
    <row r="11" spans="1:61" ht="16.5" customHeight="1" thickTop="1">
      <c r="B11" s="210" t="s">
        <v>150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2"/>
      <c r="Q11" s="86"/>
      <c r="R11" s="213"/>
      <c r="S11" s="213"/>
      <c r="T11" s="211" t="s">
        <v>151</v>
      </c>
      <c r="U11" s="211"/>
      <c r="V11" s="211"/>
      <c r="W11" s="211"/>
      <c r="X11" s="211"/>
      <c r="Y11" s="211"/>
      <c r="Z11" s="211"/>
      <c r="AA11" s="211"/>
      <c r="AB11" s="211"/>
      <c r="AC11" s="213"/>
      <c r="AD11" s="213"/>
      <c r="AE11" s="211" t="s">
        <v>152</v>
      </c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3"/>
      <c r="AQ11" s="213"/>
      <c r="AR11" s="211" t="s">
        <v>153</v>
      </c>
      <c r="AS11" s="211"/>
      <c r="AT11" s="211"/>
      <c r="AU11" s="211"/>
      <c r="AV11" s="211"/>
      <c r="AW11" s="211"/>
      <c r="AX11" s="211"/>
      <c r="AY11" s="211"/>
      <c r="AZ11" s="211"/>
      <c r="BA11" s="212"/>
      <c r="BB11" s="219">
        <v>10</v>
      </c>
      <c r="BC11" s="219"/>
      <c r="BD11" s="219"/>
      <c r="BE11" s="219"/>
      <c r="BF11" s="201"/>
      <c r="BG11" s="202"/>
      <c r="BH11" s="202"/>
      <c r="BI11" s="203"/>
    </row>
    <row r="12" spans="1:61" ht="18" customHeight="1" thickBot="1">
      <c r="B12" s="207" t="s">
        <v>238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16"/>
      <c r="R12" s="197"/>
      <c r="S12" s="198"/>
      <c r="T12" s="198"/>
      <c r="U12" s="209" t="s">
        <v>156</v>
      </c>
      <c r="V12" s="209"/>
      <c r="W12" s="209"/>
      <c r="X12" s="209"/>
      <c r="Y12" s="197"/>
      <c r="Z12" s="197"/>
      <c r="AA12" s="197"/>
      <c r="AB12" s="197"/>
      <c r="AC12" s="197"/>
      <c r="AD12" s="198"/>
      <c r="AE12" s="198"/>
      <c r="AF12" s="209" t="s">
        <v>155</v>
      </c>
      <c r="AG12" s="209"/>
      <c r="AH12" s="209"/>
      <c r="AI12" s="209"/>
      <c r="AJ12" s="197"/>
      <c r="AK12" s="197"/>
      <c r="AL12" s="197"/>
      <c r="AM12" s="197"/>
      <c r="AN12" s="197"/>
      <c r="AO12" s="197"/>
      <c r="AP12" s="197"/>
      <c r="AQ12" s="197"/>
      <c r="AR12" s="198"/>
      <c r="AS12" s="198"/>
      <c r="AT12" s="209" t="s">
        <v>154</v>
      </c>
      <c r="AU12" s="209"/>
      <c r="AV12" s="209"/>
      <c r="AW12" s="197"/>
      <c r="AX12" s="197"/>
      <c r="AY12" s="197"/>
      <c r="AZ12" s="197"/>
      <c r="BA12" s="214"/>
      <c r="BB12" s="220"/>
      <c r="BC12" s="220"/>
      <c r="BD12" s="220"/>
      <c r="BE12" s="220"/>
      <c r="BF12" s="204"/>
      <c r="BG12" s="205"/>
      <c r="BH12" s="205"/>
      <c r="BI12" s="206"/>
    </row>
    <row r="13" spans="1:61" ht="29.25" customHeight="1" thickTop="1" thickBot="1">
      <c r="B13" s="251" t="s">
        <v>157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3"/>
      <c r="Q13" s="248"/>
      <c r="R13" s="249"/>
      <c r="S13" s="250"/>
      <c r="T13" s="250"/>
      <c r="U13" s="217" t="s">
        <v>158</v>
      </c>
      <c r="V13" s="217"/>
      <c r="W13" s="217"/>
      <c r="X13" s="217"/>
      <c r="Y13" s="217"/>
      <c r="Z13" s="217"/>
      <c r="AA13" s="217"/>
      <c r="AB13" s="217"/>
      <c r="AC13" s="218"/>
      <c r="AD13" s="218"/>
      <c r="AE13" s="250"/>
      <c r="AF13" s="250"/>
      <c r="AG13" s="217" t="s">
        <v>159</v>
      </c>
      <c r="AH13" s="217"/>
      <c r="AI13" s="217"/>
      <c r="AJ13" s="217"/>
      <c r="AK13" s="217"/>
      <c r="AL13" s="217"/>
      <c r="AM13" s="217"/>
      <c r="AN13" s="217"/>
      <c r="AO13" s="218"/>
      <c r="AP13" s="218"/>
      <c r="AQ13" s="250"/>
      <c r="AR13" s="250"/>
      <c r="AS13" s="254" t="s">
        <v>160</v>
      </c>
      <c r="AT13" s="254"/>
      <c r="AU13" s="254"/>
      <c r="AV13" s="254"/>
      <c r="AW13" s="254"/>
      <c r="AX13" s="254"/>
      <c r="AY13" s="254"/>
      <c r="AZ13" s="254"/>
      <c r="BA13" s="255"/>
      <c r="BB13" s="215">
        <v>5</v>
      </c>
      <c r="BC13" s="215"/>
      <c r="BD13" s="215"/>
      <c r="BE13" s="215"/>
      <c r="BF13" s="221"/>
      <c r="BG13" s="222"/>
      <c r="BH13" s="222"/>
      <c r="BI13" s="223"/>
    </row>
    <row r="14" spans="1:61" ht="21" customHeight="1" thickTop="1">
      <c r="B14" s="224" t="s">
        <v>161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6"/>
      <c r="Q14" s="256" t="s">
        <v>162</v>
      </c>
      <c r="R14" s="257"/>
      <c r="S14" s="257"/>
      <c r="T14" s="257"/>
      <c r="U14" s="257"/>
      <c r="V14" s="257"/>
      <c r="W14" s="257"/>
      <c r="X14" s="257"/>
      <c r="Y14" s="257"/>
      <c r="Z14" s="257"/>
      <c r="AA14" s="258"/>
      <c r="AB14" s="258"/>
      <c r="AC14" s="231"/>
      <c r="AD14" s="231"/>
      <c r="AE14" s="257" t="s">
        <v>163</v>
      </c>
      <c r="AF14" s="257"/>
      <c r="AG14" s="257"/>
      <c r="AH14" s="257"/>
      <c r="AI14" s="258"/>
      <c r="AJ14" s="258"/>
      <c r="AK14" s="231"/>
      <c r="AL14" s="231"/>
      <c r="AM14" s="257" t="s">
        <v>164</v>
      </c>
      <c r="AN14" s="257"/>
      <c r="AO14" s="257"/>
      <c r="AP14" s="257"/>
      <c r="AQ14" s="257"/>
      <c r="AR14" s="257"/>
      <c r="AS14" s="258"/>
      <c r="AT14" s="258"/>
      <c r="AU14" s="231"/>
      <c r="AV14" s="231"/>
      <c r="AW14" s="232" t="s">
        <v>165</v>
      </c>
      <c r="AX14" s="232"/>
      <c r="AY14" s="232"/>
      <c r="AZ14" s="232"/>
      <c r="BA14" s="233"/>
      <c r="BB14" s="219">
        <v>10</v>
      </c>
      <c r="BC14" s="219"/>
      <c r="BD14" s="219"/>
      <c r="BE14" s="219"/>
      <c r="BF14" s="234"/>
      <c r="BG14" s="234"/>
      <c r="BH14" s="234"/>
      <c r="BI14" s="235"/>
    </row>
    <row r="15" spans="1:61" ht="18.75" customHeight="1">
      <c r="B15" s="227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9"/>
      <c r="Q15" s="236" t="s">
        <v>166</v>
      </c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8"/>
      <c r="BB15" s="239">
        <v>10</v>
      </c>
      <c r="BC15" s="240"/>
      <c r="BD15" s="240"/>
      <c r="BE15" s="241"/>
      <c r="BF15" s="245"/>
      <c r="BG15" s="246"/>
      <c r="BH15" s="246"/>
      <c r="BI15" s="247"/>
    </row>
    <row r="16" spans="1:61" ht="19.5" customHeight="1" thickBot="1">
      <c r="B16" s="230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5"/>
      <c r="Q16" s="522"/>
      <c r="R16" s="198"/>
      <c r="S16" s="193"/>
      <c r="T16" s="193"/>
      <c r="U16" s="199" t="s">
        <v>167</v>
      </c>
      <c r="V16" s="199"/>
      <c r="W16" s="199"/>
      <c r="X16" s="199"/>
      <c r="Y16" s="199"/>
      <c r="Z16" s="199"/>
      <c r="AA16" s="199"/>
      <c r="AB16" s="199"/>
      <c r="AC16" s="200"/>
      <c r="AD16" s="200"/>
      <c r="AE16" s="193"/>
      <c r="AF16" s="193"/>
      <c r="AG16" s="199" t="s">
        <v>168</v>
      </c>
      <c r="AH16" s="199"/>
      <c r="AI16" s="199"/>
      <c r="AJ16" s="199"/>
      <c r="AK16" s="199"/>
      <c r="AL16" s="199"/>
      <c r="AM16" s="199"/>
      <c r="AN16" s="199"/>
      <c r="AO16" s="200"/>
      <c r="AP16" s="200"/>
      <c r="AQ16" s="193"/>
      <c r="AR16" s="193"/>
      <c r="AS16" s="194" t="s">
        <v>169</v>
      </c>
      <c r="AT16" s="194"/>
      <c r="AU16" s="194"/>
      <c r="AV16" s="194"/>
      <c r="AW16" s="194"/>
      <c r="AX16" s="194"/>
      <c r="AY16" s="194"/>
      <c r="AZ16" s="194"/>
      <c r="BA16" s="195"/>
      <c r="BB16" s="242"/>
      <c r="BC16" s="243"/>
      <c r="BD16" s="243"/>
      <c r="BE16" s="244"/>
      <c r="BF16" s="204"/>
      <c r="BG16" s="205"/>
      <c r="BH16" s="205"/>
      <c r="BI16" s="206"/>
    </row>
    <row r="17" spans="2:61" ht="18" customHeight="1" thickTop="1">
      <c r="B17" s="259" t="s">
        <v>170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1"/>
      <c r="Q17" s="265" t="s">
        <v>172</v>
      </c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7"/>
      <c r="AI17" s="256" t="s">
        <v>175</v>
      </c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68"/>
      <c r="BB17" s="269">
        <v>10</v>
      </c>
      <c r="BC17" s="270"/>
      <c r="BD17" s="270"/>
      <c r="BE17" s="271"/>
      <c r="BF17" s="277">
        <f>IF((AH18+AH19+AH20+AH21+AH22+AH23)&gt;10,10,AH18+AH19+AH20+AH21+AH22+AH23)</f>
        <v>0</v>
      </c>
      <c r="BG17" s="278"/>
      <c r="BH17" s="278"/>
      <c r="BI17" s="279"/>
    </row>
    <row r="18" spans="2:61" ht="15" customHeight="1">
      <c r="B18" s="262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4"/>
      <c r="Q18" s="292" t="s">
        <v>173</v>
      </c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125">
        <f>IF(AI18&gt;0,2,0)</f>
        <v>0</v>
      </c>
      <c r="AI18" s="286"/>
      <c r="AJ18" s="287"/>
      <c r="AK18" s="287"/>
      <c r="AL18" s="287"/>
      <c r="AM18" s="287"/>
      <c r="AN18" s="287"/>
      <c r="AO18" s="287"/>
      <c r="AP18" s="287"/>
      <c r="AQ18" s="87" t="s">
        <v>122</v>
      </c>
      <c r="AR18" s="287"/>
      <c r="AS18" s="287"/>
      <c r="AT18" s="287"/>
      <c r="AU18" s="116" t="s">
        <v>134</v>
      </c>
      <c r="AV18" s="287"/>
      <c r="AW18" s="287"/>
      <c r="AX18" s="116" t="s">
        <v>134</v>
      </c>
      <c r="AY18" s="88"/>
      <c r="AZ18" s="290">
        <v>139</v>
      </c>
      <c r="BA18" s="291"/>
      <c r="BB18" s="272"/>
      <c r="BC18" s="273"/>
      <c r="BD18" s="273"/>
      <c r="BE18" s="274"/>
      <c r="BF18" s="280"/>
      <c r="BG18" s="281"/>
      <c r="BH18" s="281"/>
      <c r="BI18" s="282"/>
    </row>
    <row r="19" spans="2:61" ht="15" customHeight="1">
      <c r="B19" s="262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4"/>
      <c r="Q19" s="272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126">
        <f>IF(AI19&gt;0,2,0)</f>
        <v>0</v>
      </c>
      <c r="AI19" s="286"/>
      <c r="AJ19" s="287"/>
      <c r="AK19" s="287"/>
      <c r="AL19" s="287"/>
      <c r="AM19" s="287"/>
      <c r="AN19" s="287"/>
      <c r="AO19" s="287"/>
      <c r="AP19" s="287"/>
      <c r="AQ19" s="87" t="s">
        <v>122</v>
      </c>
      <c r="AR19" s="287"/>
      <c r="AS19" s="287"/>
      <c r="AT19" s="287"/>
      <c r="AU19" s="116" t="s">
        <v>134</v>
      </c>
      <c r="AV19" s="287"/>
      <c r="AW19" s="287"/>
      <c r="AX19" s="116" t="s">
        <v>134</v>
      </c>
      <c r="AY19" s="88"/>
      <c r="AZ19" s="290">
        <v>139</v>
      </c>
      <c r="BA19" s="291"/>
      <c r="BB19" s="272"/>
      <c r="BC19" s="273"/>
      <c r="BD19" s="273"/>
      <c r="BE19" s="274"/>
      <c r="BF19" s="280"/>
      <c r="BG19" s="281"/>
      <c r="BH19" s="281"/>
      <c r="BI19" s="282"/>
    </row>
    <row r="20" spans="2:61" ht="15" customHeight="1">
      <c r="B20" s="262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4"/>
      <c r="Q20" s="294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127">
        <f>IF(AI20&gt;0,2,0)</f>
        <v>0</v>
      </c>
      <c r="AI20" s="286"/>
      <c r="AJ20" s="287"/>
      <c r="AK20" s="287"/>
      <c r="AL20" s="287"/>
      <c r="AM20" s="287"/>
      <c r="AN20" s="287"/>
      <c r="AO20" s="287"/>
      <c r="AP20" s="287"/>
      <c r="AQ20" s="87" t="s">
        <v>122</v>
      </c>
      <c r="AR20" s="287"/>
      <c r="AS20" s="287"/>
      <c r="AT20" s="287"/>
      <c r="AU20" s="116" t="s">
        <v>134</v>
      </c>
      <c r="AV20" s="287"/>
      <c r="AW20" s="287"/>
      <c r="AX20" s="116" t="s">
        <v>134</v>
      </c>
      <c r="AY20" s="88"/>
      <c r="AZ20" s="290">
        <v>139</v>
      </c>
      <c r="BA20" s="291"/>
      <c r="BB20" s="272"/>
      <c r="BC20" s="273"/>
      <c r="BD20" s="273"/>
      <c r="BE20" s="274"/>
      <c r="BF20" s="280"/>
      <c r="BG20" s="281"/>
      <c r="BH20" s="281"/>
      <c r="BI20" s="282"/>
    </row>
    <row r="21" spans="2:61" ht="15" customHeight="1">
      <c r="B21" s="307" t="s">
        <v>171</v>
      </c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9"/>
      <c r="Q21" s="292" t="s">
        <v>174</v>
      </c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125">
        <f>IF(AI21&gt;0,3,0)</f>
        <v>0</v>
      </c>
      <c r="AI21" s="286"/>
      <c r="AJ21" s="287"/>
      <c r="AK21" s="287"/>
      <c r="AL21" s="287"/>
      <c r="AM21" s="287"/>
      <c r="AN21" s="287"/>
      <c r="AO21" s="287"/>
      <c r="AP21" s="287"/>
      <c r="AQ21" s="87" t="s">
        <v>122</v>
      </c>
      <c r="AR21" s="287"/>
      <c r="AS21" s="287"/>
      <c r="AT21" s="287"/>
      <c r="AU21" s="116" t="s">
        <v>134</v>
      </c>
      <c r="AV21" s="287"/>
      <c r="AW21" s="287"/>
      <c r="AX21" s="116" t="s">
        <v>134</v>
      </c>
      <c r="AY21" s="88"/>
      <c r="AZ21" s="290">
        <v>139</v>
      </c>
      <c r="BA21" s="291"/>
      <c r="BB21" s="272"/>
      <c r="BC21" s="273"/>
      <c r="BD21" s="273"/>
      <c r="BE21" s="274"/>
      <c r="BF21" s="280"/>
      <c r="BG21" s="281"/>
      <c r="BH21" s="281"/>
      <c r="BI21" s="282"/>
    </row>
    <row r="22" spans="2:61" ht="15" customHeight="1">
      <c r="B22" s="307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9"/>
      <c r="Q22" s="272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126">
        <f>IF(AI22&gt;0,3,0)</f>
        <v>0</v>
      </c>
      <c r="AI22" s="286"/>
      <c r="AJ22" s="287"/>
      <c r="AK22" s="287"/>
      <c r="AL22" s="287"/>
      <c r="AM22" s="287"/>
      <c r="AN22" s="287"/>
      <c r="AO22" s="287"/>
      <c r="AP22" s="287"/>
      <c r="AQ22" s="87" t="s">
        <v>122</v>
      </c>
      <c r="AR22" s="287"/>
      <c r="AS22" s="287"/>
      <c r="AT22" s="287"/>
      <c r="AU22" s="116" t="s">
        <v>134</v>
      </c>
      <c r="AV22" s="287"/>
      <c r="AW22" s="287"/>
      <c r="AX22" s="116" t="s">
        <v>134</v>
      </c>
      <c r="AY22" s="88"/>
      <c r="AZ22" s="290">
        <v>139</v>
      </c>
      <c r="BA22" s="291"/>
      <c r="BB22" s="272"/>
      <c r="BC22" s="273"/>
      <c r="BD22" s="273"/>
      <c r="BE22" s="274"/>
      <c r="BF22" s="280"/>
      <c r="BG22" s="281"/>
      <c r="BH22" s="281"/>
      <c r="BI22" s="282"/>
    </row>
    <row r="23" spans="2:61" ht="15" customHeight="1" thickBot="1">
      <c r="B23" s="310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2"/>
      <c r="Q23" s="275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28">
        <f>IF(AI23&gt;0,3,0 )</f>
        <v>0</v>
      </c>
      <c r="AI23" s="288"/>
      <c r="AJ23" s="289"/>
      <c r="AK23" s="289"/>
      <c r="AL23" s="289"/>
      <c r="AM23" s="289"/>
      <c r="AN23" s="289"/>
      <c r="AO23" s="289"/>
      <c r="AP23" s="289"/>
      <c r="AQ23" s="89" t="s">
        <v>122</v>
      </c>
      <c r="AR23" s="287"/>
      <c r="AS23" s="287"/>
      <c r="AT23" s="287"/>
      <c r="AU23" s="116" t="s">
        <v>134</v>
      </c>
      <c r="AV23" s="287"/>
      <c r="AW23" s="287"/>
      <c r="AX23" s="116" t="s">
        <v>134</v>
      </c>
      <c r="AY23" s="88"/>
      <c r="AZ23" s="290">
        <v>139</v>
      </c>
      <c r="BA23" s="291"/>
      <c r="BB23" s="275"/>
      <c r="BC23" s="199"/>
      <c r="BD23" s="199"/>
      <c r="BE23" s="276"/>
      <c r="BF23" s="283"/>
      <c r="BG23" s="284"/>
      <c r="BH23" s="284"/>
      <c r="BI23" s="285"/>
    </row>
    <row r="24" spans="2:61" ht="21.95" customHeight="1" thickTop="1" thickBot="1">
      <c r="B24" s="303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5" t="s">
        <v>186</v>
      </c>
      <c r="AX24" s="305"/>
      <c r="AY24" s="305"/>
      <c r="AZ24" s="305"/>
      <c r="BA24" s="306"/>
      <c r="BB24" s="315">
        <f>BB17+BB15+BB14+BB13+BB11+BB9</f>
        <v>60</v>
      </c>
      <c r="BC24" s="316"/>
      <c r="BD24" s="316"/>
      <c r="BE24" s="325"/>
      <c r="BF24" s="315">
        <f>BF17+BF15+BF14+BF13+BF11+BF9</f>
        <v>0</v>
      </c>
      <c r="BG24" s="316"/>
      <c r="BH24" s="316"/>
      <c r="BI24" s="317"/>
    </row>
    <row r="25" spans="2:61" ht="19.5" customHeight="1" thickTop="1">
      <c r="B25" s="224" t="s">
        <v>176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318" t="s">
        <v>178</v>
      </c>
      <c r="AU25" s="318"/>
      <c r="AV25" s="318"/>
      <c r="AW25" s="318"/>
      <c r="AX25" s="318" t="s">
        <v>179</v>
      </c>
      <c r="AY25" s="318"/>
      <c r="AZ25" s="318"/>
      <c r="BA25" s="318"/>
      <c r="BB25" s="318" t="s">
        <v>180</v>
      </c>
      <c r="BC25" s="318"/>
      <c r="BD25" s="318"/>
      <c r="BE25" s="318"/>
      <c r="BF25" s="269"/>
      <c r="BG25" s="270"/>
      <c r="BH25" s="270"/>
      <c r="BI25" s="320"/>
    </row>
    <row r="26" spans="2:61" ht="17.25" customHeight="1">
      <c r="B26" s="227" t="s">
        <v>177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319"/>
      <c r="AU26" s="319"/>
      <c r="AV26" s="319"/>
      <c r="AW26" s="319"/>
      <c r="AX26" s="319"/>
      <c r="AY26" s="319"/>
      <c r="AZ26" s="319"/>
      <c r="BA26" s="319"/>
      <c r="BB26" s="319"/>
      <c r="BC26" s="319"/>
      <c r="BD26" s="319"/>
      <c r="BE26" s="319"/>
      <c r="BF26" s="272"/>
      <c r="BG26" s="273"/>
      <c r="BH26" s="273"/>
      <c r="BI26" s="321"/>
    </row>
    <row r="27" spans="2:61" ht="24.95" customHeight="1">
      <c r="B27" s="300"/>
      <c r="C27" s="301"/>
      <c r="D27" s="302"/>
      <c r="E27" s="90">
        <v>1</v>
      </c>
      <c r="F27" s="91" t="s">
        <v>122</v>
      </c>
      <c r="G27" s="313" t="str">
        <f>IF(B27&gt;0,VLOOKUP(B27,'شرح وظایف  پیشنهادی'!A:D,4,0)," ")</f>
        <v xml:space="preserve"> </v>
      </c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4"/>
      <c r="AT27" s="296" t="s">
        <v>181</v>
      </c>
      <c r="AU27" s="296"/>
      <c r="AV27" s="296"/>
      <c r="AW27" s="296"/>
      <c r="AX27" s="297"/>
      <c r="AY27" s="298"/>
      <c r="AZ27" s="298"/>
      <c r="BA27" s="299"/>
      <c r="BB27" s="297"/>
      <c r="BC27" s="298"/>
      <c r="BD27" s="298"/>
      <c r="BE27" s="299"/>
      <c r="BF27" s="272"/>
      <c r="BG27" s="273"/>
      <c r="BH27" s="273"/>
      <c r="BI27" s="321"/>
    </row>
    <row r="28" spans="2:61" ht="24.95" customHeight="1">
      <c r="B28" s="300"/>
      <c r="C28" s="301"/>
      <c r="D28" s="302"/>
      <c r="E28" s="90">
        <v>2</v>
      </c>
      <c r="F28" s="91" t="s">
        <v>122</v>
      </c>
      <c r="G28" s="313" t="str">
        <f>IF(B28&gt;0,VLOOKUP(B28,'شرح وظایف  پیشنهادی'!A:D,4,0)," ")</f>
        <v xml:space="preserve"> </v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4"/>
      <c r="AT28" s="296" t="s">
        <v>181</v>
      </c>
      <c r="AU28" s="296"/>
      <c r="AV28" s="296"/>
      <c r="AW28" s="296"/>
      <c r="AX28" s="297"/>
      <c r="AY28" s="298"/>
      <c r="AZ28" s="298"/>
      <c r="BA28" s="299"/>
      <c r="BB28" s="297"/>
      <c r="BC28" s="298"/>
      <c r="BD28" s="298"/>
      <c r="BE28" s="299"/>
      <c r="BF28" s="272"/>
      <c r="BG28" s="273"/>
      <c r="BH28" s="273"/>
      <c r="BI28" s="321"/>
    </row>
    <row r="29" spans="2:61" ht="24.95" customHeight="1">
      <c r="B29" s="300"/>
      <c r="C29" s="301"/>
      <c r="D29" s="302"/>
      <c r="E29" s="90">
        <v>3</v>
      </c>
      <c r="F29" s="91" t="s">
        <v>122</v>
      </c>
      <c r="G29" s="313" t="str">
        <f>IF(B29&gt;0,VLOOKUP(B29,'شرح وظایف  پیشنهادی'!A:D,4,0)," ")</f>
        <v xml:space="preserve"> </v>
      </c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4"/>
      <c r="AT29" s="296" t="s">
        <v>181</v>
      </c>
      <c r="AU29" s="296"/>
      <c r="AV29" s="296"/>
      <c r="AW29" s="296"/>
      <c r="AX29" s="297"/>
      <c r="AY29" s="298"/>
      <c r="AZ29" s="298"/>
      <c r="BA29" s="299"/>
      <c r="BB29" s="297"/>
      <c r="BC29" s="298"/>
      <c r="BD29" s="298"/>
      <c r="BE29" s="299"/>
      <c r="BF29" s="272"/>
      <c r="BG29" s="273"/>
      <c r="BH29" s="273"/>
      <c r="BI29" s="321"/>
    </row>
    <row r="30" spans="2:61" ht="24.95" customHeight="1">
      <c r="B30" s="300"/>
      <c r="C30" s="301"/>
      <c r="D30" s="302"/>
      <c r="E30" s="90">
        <v>4</v>
      </c>
      <c r="F30" s="91" t="s">
        <v>122</v>
      </c>
      <c r="G30" s="313" t="str">
        <f>IF(B30&gt;0,VLOOKUP(B30,'شرح وظایف  پیشنهادی'!A:D,4,0)," ")</f>
        <v xml:space="preserve"> </v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4"/>
      <c r="AT30" s="296" t="s">
        <v>181</v>
      </c>
      <c r="AU30" s="296"/>
      <c r="AV30" s="296"/>
      <c r="AW30" s="296"/>
      <c r="AX30" s="297"/>
      <c r="AY30" s="298"/>
      <c r="AZ30" s="298"/>
      <c r="BA30" s="299"/>
      <c r="BB30" s="297"/>
      <c r="BC30" s="298"/>
      <c r="BD30" s="298"/>
      <c r="BE30" s="299"/>
      <c r="BF30" s="272"/>
      <c r="BG30" s="273"/>
      <c r="BH30" s="273"/>
      <c r="BI30" s="321"/>
    </row>
    <row r="31" spans="2:61" ht="24.95" customHeight="1">
      <c r="B31" s="300"/>
      <c r="C31" s="301"/>
      <c r="D31" s="302"/>
      <c r="E31" s="90">
        <v>5</v>
      </c>
      <c r="F31" s="91" t="s">
        <v>122</v>
      </c>
      <c r="G31" s="313" t="str">
        <f>IF(B31&gt;0,VLOOKUP(B31,'شرح وظایف  پیشنهادی'!A:D,4,0)," ")</f>
        <v xml:space="preserve"> </v>
      </c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4"/>
      <c r="AT31" s="296" t="s">
        <v>181</v>
      </c>
      <c r="AU31" s="296"/>
      <c r="AV31" s="296"/>
      <c r="AW31" s="296"/>
      <c r="AX31" s="297"/>
      <c r="AY31" s="298"/>
      <c r="AZ31" s="298"/>
      <c r="BA31" s="299"/>
      <c r="BB31" s="297"/>
      <c r="BC31" s="298"/>
      <c r="BD31" s="298"/>
      <c r="BE31" s="299"/>
      <c r="BF31" s="272"/>
      <c r="BG31" s="273"/>
      <c r="BH31" s="273"/>
      <c r="BI31" s="321"/>
    </row>
    <row r="32" spans="2:61" ht="24.95" customHeight="1">
      <c r="B32" s="300"/>
      <c r="C32" s="301"/>
      <c r="D32" s="302"/>
      <c r="E32" s="90">
        <v>6</v>
      </c>
      <c r="F32" s="91" t="s">
        <v>122</v>
      </c>
      <c r="G32" s="313" t="str">
        <f>IF(B32&gt;0,VLOOKUP(B32,'شرح وظایف  پیشنهادی'!A:D,4,0)," ")</f>
        <v xml:space="preserve"> </v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4"/>
      <c r="AT32" s="296" t="s">
        <v>181</v>
      </c>
      <c r="AU32" s="296"/>
      <c r="AV32" s="296"/>
      <c r="AW32" s="296"/>
      <c r="AX32" s="297"/>
      <c r="AY32" s="298"/>
      <c r="AZ32" s="298"/>
      <c r="BA32" s="299"/>
      <c r="BB32" s="297"/>
      <c r="BC32" s="298"/>
      <c r="BD32" s="298"/>
      <c r="BE32" s="299"/>
      <c r="BF32" s="272"/>
      <c r="BG32" s="273"/>
      <c r="BH32" s="273"/>
      <c r="BI32" s="321"/>
    </row>
    <row r="33" spans="1:61" ht="24.95" customHeight="1">
      <c r="B33" s="300"/>
      <c r="C33" s="301"/>
      <c r="D33" s="302"/>
      <c r="E33" s="90">
        <v>7</v>
      </c>
      <c r="F33" s="91" t="s">
        <v>122</v>
      </c>
      <c r="G33" s="313" t="str">
        <f>IF(B33&gt;0,VLOOKUP(B33,'شرح وظایف  پیشنهادی'!A:D,4,0)," ")</f>
        <v xml:space="preserve"> </v>
      </c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4"/>
      <c r="AT33" s="296" t="s">
        <v>181</v>
      </c>
      <c r="AU33" s="296"/>
      <c r="AV33" s="296"/>
      <c r="AW33" s="296"/>
      <c r="AX33" s="297"/>
      <c r="AY33" s="298"/>
      <c r="AZ33" s="298"/>
      <c r="BA33" s="299"/>
      <c r="BB33" s="297"/>
      <c r="BC33" s="298"/>
      <c r="BD33" s="298"/>
      <c r="BE33" s="299"/>
      <c r="BF33" s="272"/>
      <c r="BG33" s="273"/>
      <c r="BH33" s="273"/>
      <c r="BI33" s="321"/>
    </row>
    <row r="34" spans="1:61" ht="24.95" customHeight="1">
      <c r="B34" s="300"/>
      <c r="C34" s="301"/>
      <c r="D34" s="302"/>
      <c r="E34" s="90">
        <v>8</v>
      </c>
      <c r="F34" s="91" t="s">
        <v>122</v>
      </c>
      <c r="G34" s="313" t="str">
        <f>IF(B34&gt;0,VLOOKUP(B34,'شرح وظایف  پیشنهادی'!A:D,4,0)," ")</f>
        <v xml:space="preserve"> </v>
      </c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4"/>
      <c r="AT34" s="296" t="s">
        <v>181</v>
      </c>
      <c r="AU34" s="296"/>
      <c r="AV34" s="296"/>
      <c r="AW34" s="296"/>
      <c r="AX34" s="297"/>
      <c r="AY34" s="298"/>
      <c r="AZ34" s="298"/>
      <c r="BA34" s="299"/>
      <c r="BB34" s="297"/>
      <c r="BC34" s="298"/>
      <c r="BD34" s="298"/>
      <c r="BE34" s="299"/>
      <c r="BF34" s="272"/>
      <c r="BG34" s="273"/>
      <c r="BH34" s="273"/>
      <c r="BI34" s="321"/>
    </row>
    <row r="35" spans="1:61" ht="24.95" customHeight="1">
      <c r="B35" s="300"/>
      <c r="C35" s="301"/>
      <c r="D35" s="302"/>
      <c r="E35" s="90">
        <v>9</v>
      </c>
      <c r="F35" s="91" t="s">
        <v>122</v>
      </c>
      <c r="G35" s="313" t="str">
        <f>IF(B35&gt;0,VLOOKUP(B35,'شرح وظایف  پیشنهادی'!A:D,4,0)," ")</f>
        <v xml:space="preserve"> </v>
      </c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4"/>
      <c r="AT35" s="296" t="s">
        <v>181</v>
      </c>
      <c r="AU35" s="296"/>
      <c r="AV35" s="296"/>
      <c r="AW35" s="296"/>
      <c r="AX35" s="297"/>
      <c r="AY35" s="298"/>
      <c r="AZ35" s="298"/>
      <c r="BA35" s="299"/>
      <c r="BB35" s="297"/>
      <c r="BC35" s="298"/>
      <c r="BD35" s="298"/>
      <c r="BE35" s="299"/>
      <c r="BF35" s="272"/>
      <c r="BG35" s="273"/>
      <c r="BH35" s="273"/>
      <c r="BI35" s="321"/>
    </row>
    <row r="36" spans="1:61" ht="24.95" customHeight="1">
      <c r="B36" s="300"/>
      <c r="C36" s="301"/>
      <c r="D36" s="302"/>
      <c r="E36" s="92">
        <v>10</v>
      </c>
      <c r="F36" s="93" t="s">
        <v>122</v>
      </c>
      <c r="G36" s="313" t="str">
        <f>IF(B36&gt;0,VLOOKUP(B36,'شرح وظایف  پیشنهادی'!A:D,4,0)," ")</f>
        <v xml:space="preserve"> </v>
      </c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4"/>
      <c r="AT36" s="521" t="s">
        <v>181</v>
      </c>
      <c r="AU36" s="521"/>
      <c r="AV36" s="521"/>
      <c r="AW36" s="521"/>
      <c r="AX36" s="297"/>
      <c r="AY36" s="298"/>
      <c r="AZ36" s="298"/>
      <c r="BA36" s="299"/>
      <c r="BB36" s="297"/>
      <c r="BC36" s="298"/>
      <c r="BD36" s="298"/>
      <c r="BE36" s="299"/>
      <c r="BF36" s="272"/>
      <c r="BG36" s="273"/>
      <c r="BH36" s="273"/>
      <c r="BI36" s="321"/>
    </row>
    <row r="37" spans="1:61" ht="21.95" customHeight="1" thickBot="1">
      <c r="B37" s="330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2" t="s">
        <v>184</v>
      </c>
      <c r="AP37" s="332"/>
      <c r="AQ37" s="332"/>
      <c r="AR37" s="332"/>
      <c r="AS37" s="333"/>
      <c r="AT37" s="334" t="s">
        <v>185</v>
      </c>
      <c r="AU37" s="334"/>
      <c r="AV37" s="334"/>
      <c r="AW37" s="334"/>
      <c r="AX37" s="335">
        <f>SUM(AX27:BA36)</f>
        <v>0</v>
      </c>
      <c r="AY37" s="336"/>
      <c r="AZ37" s="336"/>
      <c r="BA37" s="337"/>
      <c r="BB37" s="335">
        <f>SUM(BB27:BE36)</f>
        <v>0</v>
      </c>
      <c r="BC37" s="336"/>
      <c r="BD37" s="336"/>
      <c r="BE37" s="337"/>
      <c r="BF37" s="322"/>
      <c r="BG37" s="323"/>
      <c r="BH37" s="323"/>
      <c r="BI37" s="324"/>
    </row>
    <row r="38" spans="1:61" ht="24.95" customHeight="1" thickTop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338" t="s">
        <v>183</v>
      </c>
      <c r="BB38" s="338"/>
      <c r="BC38" s="338"/>
      <c r="BD38" s="338"/>
      <c r="BE38" s="338"/>
      <c r="BF38" s="338"/>
      <c r="BG38" s="27"/>
      <c r="BH38" s="27"/>
      <c r="BI38" s="27"/>
    </row>
    <row r="39" spans="1:61" ht="32.25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</row>
    <row r="40" spans="1:61" ht="15" customHeight="1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</row>
    <row r="41" spans="1:61" ht="15.95" customHeight="1">
      <c r="B41" s="145" t="s">
        <v>240</v>
      </c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</row>
    <row r="42" spans="1:61" ht="18" customHeight="1" thickBot="1">
      <c r="A42" s="27"/>
      <c r="B42" s="29"/>
      <c r="C42" s="326" t="s">
        <v>121</v>
      </c>
      <c r="D42" s="326"/>
      <c r="E42" s="326"/>
      <c r="F42" s="326"/>
      <c r="G42" s="326"/>
      <c r="H42" s="326"/>
      <c r="I42" s="326"/>
      <c r="J42" s="326"/>
      <c r="K42" s="326"/>
      <c r="L42" s="326"/>
      <c r="M42" s="327" t="str">
        <f>N4</f>
        <v xml:space="preserve"> </v>
      </c>
      <c r="N42" s="327"/>
      <c r="O42" s="327"/>
      <c r="P42" s="327"/>
      <c r="Q42" s="327"/>
      <c r="R42" s="327"/>
      <c r="S42" s="327"/>
      <c r="T42" s="327"/>
      <c r="U42" s="133"/>
      <c r="V42" s="326" t="s">
        <v>124</v>
      </c>
      <c r="W42" s="326"/>
      <c r="X42" s="326"/>
      <c r="Y42" s="326"/>
      <c r="Z42" s="326"/>
      <c r="AA42" s="326"/>
      <c r="AB42" s="328">
        <f>AX4</f>
        <v>0</v>
      </c>
      <c r="AC42" s="328"/>
      <c r="AD42" s="328"/>
      <c r="AE42" s="328"/>
      <c r="AF42" s="328"/>
      <c r="AG42" s="328"/>
      <c r="AH42" s="328"/>
      <c r="AI42" s="328"/>
      <c r="AJ42" s="328"/>
      <c r="AK42" s="328"/>
      <c r="AL42" s="328"/>
      <c r="AM42" s="328"/>
      <c r="AN42" s="133"/>
      <c r="AO42" s="133"/>
      <c r="AP42" s="133"/>
      <c r="AQ42" s="329" t="s">
        <v>120</v>
      </c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</row>
    <row r="43" spans="1:61" ht="21" customHeight="1" thickTop="1" thickBot="1">
      <c r="B43" s="519"/>
      <c r="C43" s="520"/>
      <c r="D43" s="520"/>
      <c r="E43" s="520"/>
      <c r="F43" s="520"/>
      <c r="G43" s="520"/>
      <c r="H43" s="520"/>
      <c r="I43" s="520"/>
      <c r="J43" s="520"/>
      <c r="K43" s="520"/>
      <c r="L43" s="520"/>
      <c r="M43" s="520"/>
      <c r="N43" s="520"/>
      <c r="O43" s="520"/>
      <c r="P43" s="520"/>
      <c r="Q43" s="520"/>
      <c r="R43" s="520"/>
      <c r="S43" s="520"/>
      <c r="T43" s="520"/>
      <c r="U43" s="520"/>
      <c r="V43" s="520"/>
      <c r="W43" s="520"/>
      <c r="X43" s="520"/>
      <c r="Y43" s="520"/>
      <c r="Z43" s="520"/>
      <c r="AA43" s="520"/>
      <c r="AB43" s="520"/>
      <c r="AC43" s="520"/>
      <c r="AD43" s="520"/>
      <c r="AE43" s="520"/>
      <c r="AF43" s="520"/>
      <c r="AG43" s="520"/>
      <c r="AH43" s="520"/>
      <c r="AI43" s="520"/>
      <c r="AJ43" s="520"/>
      <c r="AK43" s="520"/>
      <c r="AL43" s="520"/>
      <c r="AM43" s="520"/>
      <c r="AN43" s="520"/>
      <c r="AO43" s="520"/>
      <c r="AP43" s="520"/>
      <c r="AQ43" s="520"/>
      <c r="AR43" s="520"/>
      <c r="AS43" s="520"/>
      <c r="AT43" s="520"/>
      <c r="AU43" s="520"/>
      <c r="AV43" s="520"/>
      <c r="AW43" s="520"/>
      <c r="AX43" s="520"/>
      <c r="AY43" s="520"/>
      <c r="AZ43" s="520"/>
      <c r="BA43" s="520"/>
      <c r="BB43" s="339" t="s">
        <v>144</v>
      </c>
      <c r="BC43" s="339"/>
      <c r="BD43" s="339"/>
      <c r="BE43" s="339"/>
      <c r="BF43" s="339" t="s">
        <v>194</v>
      </c>
      <c r="BG43" s="339"/>
      <c r="BH43" s="339"/>
      <c r="BI43" s="340"/>
    </row>
    <row r="44" spans="1:61" ht="15.95" customHeight="1" thickTop="1">
      <c r="B44" s="341" t="s">
        <v>191</v>
      </c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3"/>
      <c r="Q44" s="350" t="s">
        <v>355</v>
      </c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1"/>
      <c r="AC44" s="356" t="s">
        <v>187</v>
      </c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7"/>
      <c r="AW44" s="357"/>
      <c r="AX44" s="357"/>
      <c r="AY44" s="357"/>
      <c r="AZ44" s="357"/>
      <c r="BA44" s="358"/>
      <c r="BB44" s="359">
        <v>4</v>
      </c>
      <c r="BC44" s="360"/>
      <c r="BD44" s="360"/>
      <c r="BE44" s="361"/>
      <c r="BF44" s="365">
        <f>IF(AS48+AV48+AY48&gt;4,4,AS48+AV48+AY48)</f>
        <v>0</v>
      </c>
      <c r="BG44" s="366"/>
      <c r="BH44" s="366"/>
      <c r="BI44" s="367"/>
    </row>
    <row r="45" spans="1:61" ht="15.95" customHeight="1">
      <c r="B45" s="344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6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3"/>
      <c r="AC45" s="103" t="s">
        <v>122</v>
      </c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374"/>
      <c r="BB45" s="362"/>
      <c r="BC45" s="363"/>
      <c r="BD45" s="363"/>
      <c r="BE45" s="364"/>
      <c r="BF45" s="368"/>
      <c r="BG45" s="369"/>
      <c r="BH45" s="369"/>
      <c r="BI45" s="370"/>
    </row>
    <row r="46" spans="1:61" ht="15.95" customHeight="1">
      <c r="B46" s="344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6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3"/>
      <c r="AC46" s="103" t="s">
        <v>122</v>
      </c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374"/>
      <c r="BB46" s="362"/>
      <c r="BC46" s="363"/>
      <c r="BD46" s="363"/>
      <c r="BE46" s="364"/>
      <c r="BF46" s="368"/>
      <c r="BG46" s="369"/>
      <c r="BH46" s="369"/>
      <c r="BI46" s="370"/>
    </row>
    <row r="47" spans="1:61" ht="15.95" customHeight="1">
      <c r="B47" s="344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6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3"/>
      <c r="AC47" s="103" t="s">
        <v>122</v>
      </c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374"/>
      <c r="BB47" s="362"/>
      <c r="BC47" s="363"/>
      <c r="BD47" s="363"/>
      <c r="BE47" s="364"/>
      <c r="BF47" s="368"/>
      <c r="BG47" s="369"/>
      <c r="BH47" s="369"/>
      <c r="BI47" s="370"/>
    </row>
    <row r="48" spans="1:61" ht="15.95" customHeight="1">
      <c r="B48" s="344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6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5"/>
      <c r="AC48" s="294" t="s">
        <v>188</v>
      </c>
      <c r="AD48" s="295"/>
      <c r="AE48" s="295"/>
      <c r="AF48" s="295"/>
      <c r="AG48" s="295"/>
      <c r="AH48" s="399"/>
      <c r="AI48" s="399"/>
      <c r="AJ48" s="295" t="s">
        <v>189</v>
      </c>
      <c r="AK48" s="295"/>
      <c r="AL48" s="295"/>
      <c r="AM48" s="295"/>
      <c r="AN48" s="295"/>
      <c r="AO48" s="295"/>
      <c r="AP48" s="295"/>
      <c r="AQ48" s="295"/>
      <c r="AR48" s="295"/>
      <c r="AS48" s="399"/>
      <c r="AT48" s="399"/>
      <c r="AU48" s="104" t="s">
        <v>190</v>
      </c>
      <c r="AV48" s="399"/>
      <c r="AW48" s="399"/>
      <c r="AX48" s="104" t="s">
        <v>190</v>
      </c>
      <c r="AY48" s="399"/>
      <c r="AZ48" s="399"/>
      <c r="BA48" s="105"/>
      <c r="BB48" s="362"/>
      <c r="BC48" s="363"/>
      <c r="BD48" s="363"/>
      <c r="BE48" s="364"/>
      <c r="BF48" s="371"/>
      <c r="BG48" s="372"/>
      <c r="BH48" s="372"/>
      <c r="BI48" s="373"/>
    </row>
    <row r="49" spans="2:61" ht="15.95" customHeight="1">
      <c r="B49" s="344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6"/>
      <c r="Q49" s="375" t="s">
        <v>356</v>
      </c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6"/>
      <c r="AC49" s="400" t="s">
        <v>239</v>
      </c>
      <c r="AD49" s="401"/>
      <c r="AE49" s="401"/>
      <c r="AF49" s="401"/>
      <c r="AG49" s="401"/>
      <c r="AH49" s="401"/>
      <c r="AI49" s="401"/>
      <c r="AJ49" s="401"/>
      <c r="AK49" s="401"/>
      <c r="AL49" s="401"/>
      <c r="AM49" s="401"/>
      <c r="AN49" s="401"/>
      <c r="AO49" s="401"/>
      <c r="AP49" s="401"/>
      <c r="AQ49" s="401"/>
      <c r="AR49" s="401"/>
      <c r="AS49" s="401"/>
      <c r="AT49" s="401"/>
      <c r="AU49" s="401"/>
      <c r="AV49" s="401"/>
      <c r="AW49" s="401"/>
      <c r="AX49" s="402">
        <f>(AY50+AY51)/10</f>
        <v>0</v>
      </c>
      <c r="AY49" s="402"/>
      <c r="AZ49" s="402"/>
      <c r="BA49" s="403"/>
      <c r="BB49" s="381">
        <v>2</v>
      </c>
      <c r="BC49" s="382"/>
      <c r="BD49" s="382"/>
      <c r="BE49" s="383"/>
      <c r="BF49" s="390">
        <f>IF(AX49&gt;2,2,AX49)</f>
        <v>0</v>
      </c>
      <c r="BG49" s="391"/>
      <c r="BH49" s="391"/>
      <c r="BI49" s="392"/>
    </row>
    <row r="50" spans="2:61" ht="15.95" customHeight="1">
      <c r="B50" s="344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6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8"/>
      <c r="AC50" s="123" t="s">
        <v>122</v>
      </c>
      <c r="AD50" s="143"/>
      <c r="AE50" s="143"/>
      <c r="AF50" s="143"/>
      <c r="AG50" s="143"/>
      <c r="AH50" s="143"/>
      <c r="AI50" s="143"/>
      <c r="AJ50" s="143"/>
      <c r="AK50" s="143"/>
      <c r="AL50" s="121" t="s">
        <v>122</v>
      </c>
      <c r="AM50" s="143"/>
      <c r="AN50" s="143"/>
      <c r="AO50" s="119" t="s">
        <v>134</v>
      </c>
      <c r="AP50" s="139"/>
      <c r="AQ50" s="139"/>
      <c r="AR50" s="119" t="s">
        <v>134</v>
      </c>
      <c r="AS50" s="129"/>
      <c r="AT50" s="140">
        <v>139</v>
      </c>
      <c r="AU50" s="140"/>
      <c r="AV50" s="120"/>
      <c r="AW50" s="122"/>
      <c r="AX50" s="122"/>
      <c r="AY50" s="141"/>
      <c r="AZ50" s="141"/>
      <c r="BA50" s="142"/>
      <c r="BB50" s="384"/>
      <c r="BC50" s="385"/>
      <c r="BD50" s="385"/>
      <c r="BE50" s="386"/>
      <c r="BF50" s="393"/>
      <c r="BG50" s="394"/>
      <c r="BH50" s="394"/>
      <c r="BI50" s="395"/>
    </row>
    <row r="51" spans="2:61" ht="15.95" customHeight="1">
      <c r="B51" s="344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6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80"/>
      <c r="AC51" s="124" t="s">
        <v>122</v>
      </c>
      <c r="AD51" s="143"/>
      <c r="AE51" s="143"/>
      <c r="AF51" s="143"/>
      <c r="AG51" s="143"/>
      <c r="AH51" s="143"/>
      <c r="AI51" s="143"/>
      <c r="AJ51" s="143"/>
      <c r="AK51" s="143"/>
      <c r="AL51" s="121" t="s">
        <v>122</v>
      </c>
      <c r="AM51" s="143"/>
      <c r="AN51" s="143"/>
      <c r="AO51" s="119" t="s">
        <v>134</v>
      </c>
      <c r="AP51" s="139"/>
      <c r="AQ51" s="139"/>
      <c r="AR51" s="119" t="s">
        <v>134</v>
      </c>
      <c r="AS51" s="129"/>
      <c r="AT51" s="140">
        <v>139</v>
      </c>
      <c r="AU51" s="140"/>
      <c r="AV51" s="120"/>
      <c r="AW51" s="122"/>
      <c r="AX51" s="122"/>
      <c r="AY51" s="141"/>
      <c r="AZ51" s="141"/>
      <c r="BA51" s="142"/>
      <c r="BB51" s="387"/>
      <c r="BC51" s="388"/>
      <c r="BD51" s="388"/>
      <c r="BE51" s="389"/>
      <c r="BF51" s="396"/>
      <c r="BG51" s="397"/>
      <c r="BH51" s="397"/>
      <c r="BI51" s="398"/>
    </row>
    <row r="52" spans="2:61" ht="15.95" customHeight="1">
      <c r="B52" s="344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6"/>
      <c r="Q52" s="375" t="s">
        <v>233</v>
      </c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6"/>
      <c r="AC52" s="421" t="s">
        <v>187</v>
      </c>
      <c r="AD52" s="422"/>
      <c r="AE52" s="422"/>
      <c r="AF52" s="422"/>
      <c r="AG52" s="422"/>
      <c r="AH52" s="422"/>
      <c r="AI52" s="422"/>
      <c r="AJ52" s="422"/>
      <c r="AK52" s="422"/>
      <c r="AL52" s="422"/>
      <c r="AM52" s="422"/>
      <c r="AN52" s="422"/>
      <c r="AO52" s="422"/>
      <c r="AP52" s="422"/>
      <c r="AQ52" s="422"/>
      <c r="AR52" s="422"/>
      <c r="AS52" s="422"/>
      <c r="AT52" s="422"/>
      <c r="AU52" s="422"/>
      <c r="AV52" s="422"/>
      <c r="AW52" s="422"/>
      <c r="AX52" s="422"/>
      <c r="AY52" s="422"/>
      <c r="AZ52" s="422"/>
      <c r="BA52" s="423"/>
      <c r="BB52" s="424">
        <v>4</v>
      </c>
      <c r="BC52" s="425"/>
      <c r="BD52" s="425"/>
      <c r="BE52" s="426"/>
      <c r="BF52" s="427">
        <f>IF(AZ53+AZ54&gt;4,4,AZ53+AZ54)</f>
        <v>0</v>
      </c>
      <c r="BG52" s="428"/>
      <c r="BH52" s="428"/>
      <c r="BI52" s="429"/>
    </row>
    <row r="53" spans="2:61" ht="15.95" customHeight="1">
      <c r="B53" s="344"/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6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8"/>
      <c r="AC53" s="103" t="s">
        <v>122</v>
      </c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432"/>
      <c r="BA53" s="433"/>
      <c r="BB53" s="362"/>
      <c r="BC53" s="363"/>
      <c r="BD53" s="363"/>
      <c r="BE53" s="364"/>
      <c r="BF53" s="368"/>
      <c r="BG53" s="369"/>
      <c r="BH53" s="369"/>
      <c r="BI53" s="370"/>
    </row>
    <row r="54" spans="2:61" ht="15.95" customHeight="1" thickBot="1">
      <c r="B54" s="347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20"/>
      <c r="AC54" s="106" t="s">
        <v>122</v>
      </c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0"/>
      <c r="BA54" s="434"/>
      <c r="BB54" s="413"/>
      <c r="BC54" s="414"/>
      <c r="BD54" s="414"/>
      <c r="BE54" s="415"/>
      <c r="BF54" s="416"/>
      <c r="BG54" s="417"/>
      <c r="BH54" s="417"/>
      <c r="BI54" s="418"/>
    </row>
    <row r="55" spans="2:61" ht="18" customHeight="1" thickTop="1">
      <c r="B55" s="404" t="s">
        <v>354</v>
      </c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357" t="s">
        <v>192</v>
      </c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7"/>
      <c r="AY55" s="357"/>
      <c r="AZ55" s="357"/>
      <c r="BA55" s="358"/>
      <c r="BB55" s="359">
        <v>5</v>
      </c>
      <c r="BC55" s="360"/>
      <c r="BD55" s="360"/>
      <c r="BE55" s="361"/>
      <c r="BF55" s="365">
        <f>IF(AZ56+AZ57+AZ58&gt;5,5,AZ56+AZ57+AZ58)</f>
        <v>0</v>
      </c>
      <c r="BG55" s="366"/>
      <c r="BH55" s="366"/>
      <c r="BI55" s="367"/>
    </row>
    <row r="56" spans="2:61" ht="18" customHeight="1">
      <c r="B56" s="407"/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9"/>
      <c r="Q56" s="99" t="s">
        <v>122</v>
      </c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141"/>
      <c r="BA56" s="142"/>
      <c r="BB56" s="362"/>
      <c r="BC56" s="363"/>
      <c r="BD56" s="363"/>
      <c r="BE56" s="364"/>
      <c r="BF56" s="368"/>
      <c r="BG56" s="369"/>
      <c r="BH56" s="369"/>
      <c r="BI56" s="370"/>
    </row>
    <row r="57" spans="2:61" ht="18" customHeight="1">
      <c r="B57" s="407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9"/>
      <c r="Q57" s="99" t="s">
        <v>122</v>
      </c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141"/>
      <c r="BA57" s="142"/>
      <c r="BB57" s="362"/>
      <c r="BC57" s="363"/>
      <c r="BD57" s="363"/>
      <c r="BE57" s="364"/>
      <c r="BF57" s="368"/>
      <c r="BG57" s="369"/>
      <c r="BH57" s="369"/>
      <c r="BI57" s="370"/>
    </row>
    <row r="58" spans="2:61" ht="18" customHeight="1" thickBot="1">
      <c r="B58" s="410"/>
      <c r="C58" s="411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2"/>
      <c r="Q58" s="107" t="s">
        <v>122</v>
      </c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430"/>
      <c r="BA58" s="431"/>
      <c r="BB58" s="413"/>
      <c r="BC58" s="414"/>
      <c r="BD58" s="414"/>
      <c r="BE58" s="415"/>
      <c r="BF58" s="416"/>
      <c r="BG58" s="417"/>
      <c r="BH58" s="417"/>
      <c r="BI58" s="418"/>
    </row>
    <row r="59" spans="2:61" ht="18" customHeight="1" thickTop="1">
      <c r="B59" s="404" t="s">
        <v>353</v>
      </c>
      <c r="C59" s="405"/>
      <c r="D59" s="405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50" t="s">
        <v>193</v>
      </c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0"/>
      <c r="AH59" s="450"/>
      <c r="AI59" s="450"/>
      <c r="AJ59" s="450"/>
      <c r="AK59" s="450"/>
      <c r="AL59" s="450"/>
      <c r="AM59" s="450"/>
      <c r="AN59" s="450"/>
      <c r="AO59" s="450"/>
      <c r="AP59" s="450"/>
      <c r="AQ59" s="450"/>
      <c r="AR59" s="450"/>
      <c r="AS59" s="450"/>
      <c r="AT59" s="450"/>
      <c r="AU59" s="450"/>
      <c r="AV59" s="450"/>
      <c r="AW59" s="450"/>
      <c r="AX59" s="450"/>
      <c r="AY59" s="450"/>
      <c r="AZ59" s="450"/>
      <c r="BA59" s="451"/>
      <c r="BB59" s="362">
        <v>5</v>
      </c>
      <c r="BC59" s="363"/>
      <c r="BD59" s="363"/>
      <c r="BE59" s="364"/>
      <c r="BF59" s="368">
        <f>IF(AZ60+AZ61+AZ62&gt;5,5,AZ60+AZ61+AZ62)</f>
        <v>0</v>
      </c>
      <c r="BG59" s="369"/>
      <c r="BH59" s="369"/>
      <c r="BI59" s="370"/>
    </row>
    <row r="60" spans="2:61" ht="18" customHeight="1">
      <c r="B60" s="407"/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409"/>
      <c r="Q60" s="99" t="s">
        <v>122</v>
      </c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141"/>
      <c r="BA60" s="142"/>
      <c r="BB60" s="362"/>
      <c r="BC60" s="363"/>
      <c r="BD60" s="363"/>
      <c r="BE60" s="364"/>
      <c r="BF60" s="368"/>
      <c r="BG60" s="369"/>
      <c r="BH60" s="369"/>
      <c r="BI60" s="370"/>
    </row>
    <row r="61" spans="2:61" ht="18" customHeight="1">
      <c r="B61" s="407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9"/>
      <c r="Q61" s="99" t="s">
        <v>122</v>
      </c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141"/>
      <c r="BA61" s="142"/>
      <c r="BB61" s="362"/>
      <c r="BC61" s="363"/>
      <c r="BD61" s="363"/>
      <c r="BE61" s="364"/>
      <c r="BF61" s="368"/>
      <c r="BG61" s="369"/>
      <c r="BH61" s="369"/>
      <c r="BI61" s="370"/>
    </row>
    <row r="62" spans="2:61" ht="18" customHeight="1" thickBot="1">
      <c r="B62" s="410"/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2"/>
      <c r="Q62" s="107" t="s">
        <v>122</v>
      </c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430"/>
      <c r="BA62" s="431"/>
      <c r="BB62" s="452"/>
      <c r="BC62" s="453"/>
      <c r="BD62" s="453"/>
      <c r="BE62" s="454"/>
      <c r="BF62" s="371"/>
      <c r="BG62" s="372"/>
      <c r="BH62" s="372"/>
      <c r="BI62" s="373"/>
    </row>
    <row r="63" spans="2:61" ht="20.100000000000001" customHeight="1" thickTop="1" thickBot="1">
      <c r="B63" s="435"/>
      <c r="C63" s="436"/>
      <c r="D63" s="436"/>
      <c r="E63" s="436"/>
      <c r="F63" s="436"/>
      <c r="G63" s="436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R63" s="436"/>
      <c r="S63" s="436"/>
      <c r="T63" s="436"/>
      <c r="U63" s="436"/>
      <c r="V63" s="436"/>
      <c r="W63" s="436"/>
      <c r="X63" s="436"/>
      <c r="Y63" s="436"/>
      <c r="Z63" s="436"/>
      <c r="AA63" s="436"/>
      <c r="AB63" s="436"/>
      <c r="AC63" s="436"/>
      <c r="AD63" s="436"/>
      <c r="AE63" s="436"/>
      <c r="AF63" s="436"/>
      <c r="AG63" s="436"/>
      <c r="AH63" s="436"/>
      <c r="AI63" s="436"/>
      <c r="AJ63" s="436"/>
      <c r="AK63" s="436"/>
      <c r="AL63" s="436"/>
      <c r="AM63" s="436"/>
      <c r="AN63" s="436"/>
      <c r="AO63" s="436"/>
      <c r="AP63" s="436"/>
      <c r="AQ63" s="436"/>
      <c r="AR63" s="436"/>
      <c r="AS63" s="436"/>
      <c r="AT63" s="436"/>
      <c r="AU63" s="436"/>
      <c r="AV63" s="436"/>
      <c r="AW63" s="437" t="s">
        <v>186</v>
      </c>
      <c r="AX63" s="437"/>
      <c r="AY63" s="437"/>
      <c r="AZ63" s="437"/>
      <c r="BA63" s="438"/>
      <c r="BB63" s="439">
        <v>20</v>
      </c>
      <c r="BC63" s="440"/>
      <c r="BD63" s="440"/>
      <c r="BE63" s="441"/>
      <c r="BF63" s="442">
        <f>BF59+BF55+BF52+BF49+BF44</f>
        <v>0</v>
      </c>
      <c r="BG63" s="443"/>
      <c r="BH63" s="443"/>
      <c r="BI63" s="444"/>
    </row>
    <row r="64" spans="2:61" ht="24" customHeight="1" thickTop="1" thickBot="1">
      <c r="B64" s="445" t="s">
        <v>195</v>
      </c>
      <c r="C64" s="446"/>
      <c r="D64" s="446"/>
      <c r="E64" s="446"/>
      <c r="F64" s="446"/>
      <c r="G64" s="446"/>
      <c r="H64" s="446"/>
      <c r="I64" s="446"/>
      <c r="J64" s="446"/>
      <c r="K64" s="446"/>
      <c r="L64" s="446"/>
      <c r="M64" s="446"/>
      <c r="N64" s="446"/>
      <c r="O64" s="446"/>
      <c r="P64" s="446"/>
      <c r="Q64" s="446"/>
      <c r="R64" s="446"/>
      <c r="S64" s="446"/>
      <c r="T64" s="446"/>
      <c r="U64" s="446"/>
      <c r="V64" s="446"/>
      <c r="W64" s="446"/>
      <c r="X64" s="446"/>
      <c r="Y64" s="446"/>
      <c r="Z64" s="446"/>
      <c r="AA64" s="446"/>
      <c r="AB64" s="446"/>
      <c r="AC64" s="446"/>
      <c r="AD64" s="446"/>
      <c r="AE64" s="446"/>
      <c r="AF64" s="446"/>
      <c r="AG64" s="446"/>
      <c r="AH64" s="446"/>
      <c r="AI64" s="446"/>
      <c r="AJ64" s="446"/>
      <c r="AK64" s="446"/>
      <c r="AL64" s="446"/>
      <c r="AM64" s="446"/>
      <c r="AN64" s="446"/>
      <c r="AO64" s="446"/>
      <c r="AP64" s="446"/>
      <c r="AQ64" s="446"/>
      <c r="AR64" s="446"/>
      <c r="AS64" s="446"/>
      <c r="AT64" s="446"/>
      <c r="AU64" s="446"/>
      <c r="AV64" s="446"/>
      <c r="AW64" s="446"/>
      <c r="AX64" s="446"/>
      <c r="AY64" s="446"/>
      <c r="AZ64" s="446"/>
      <c r="BA64" s="446"/>
      <c r="BB64" s="446"/>
      <c r="BC64" s="446"/>
      <c r="BD64" s="446"/>
      <c r="BE64" s="447"/>
      <c r="BF64" s="448">
        <f>BF63+BB37+BF24</f>
        <v>0</v>
      </c>
      <c r="BG64" s="448"/>
      <c r="BH64" s="448"/>
      <c r="BI64" s="449"/>
    </row>
    <row r="65" spans="2:61" ht="18" customHeight="1" thickTop="1">
      <c r="B65" s="460">
        <v>12</v>
      </c>
      <c r="C65" s="461"/>
      <c r="D65" s="94" t="s">
        <v>122</v>
      </c>
      <c r="E65" s="225" t="s">
        <v>196</v>
      </c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470" t="s">
        <v>135</v>
      </c>
      <c r="AF65" s="470"/>
      <c r="AG65" s="85" t="s">
        <v>134</v>
      </c>
      <c r="AH65" s="471" t="s">
        <v>136</v>
      </c>
      <c r="AI65" s="471"/>
      <c r="AJ65" s="117" t="s">
        <v>134</v>
      </c>
      <c r="AK65" s="466" t="s">
        <v>137</v>
      </c>
      <c r="AL65" s="466"/>
      <c r="AM65" s="471" t="s">
        <v>138</v>
      </c>
      <c r="AN65" s="471"/>
      <c r="AO65" s="472" t="s">
        <v>197</v>
      </c>
      <c r="AP65" s="472"/>
      <c r="AQ65" s="472"/>
      <c r="AR65" s="472"/>
      <c r="AS65" s="472"/>
      <c r="AT65" s="473" t="str">
        <f>N4</f>
        <v xml:space="preserve"> </v>
      </c>
      <c r="AU65" s="473"/>
      <c r="AV65" s="473"/>
      <c r="AW65" s="473"/>
      <c r="AX65" s="473"/>
      <c r="AY65" s="473"/>
      <c r="AZ65" s="473"/>
      <c r="BA65" s="473"/>
      <c r="BB65" s="473"/>
      <c r="BC65" s="473"/>
      <c r="BD65" s="455" t="s">
        <v>198</v>
      </c>
      <c r="BE65" s="455"/>
      <c r="BF65" s="455"/>
      <c r="BG65" s="455"/>
      <c r="BH65" s="455"/>
      <c r="BI65" s="456"/>
    </row>
    <row r="66" spans="2:61" ht="18" customHeight="1" thickBot="1">
      <c r="B66" s="457"/>
      <c r="C66" s="458"/>
      <c r="D66" s="458"/>
      <c r="E66" s="194" t="s">
        <v>201</v>
      </c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 t="s">
        <v>202</v>
      </c>
      <c r="AF66" s="194"/>
      <c r="AG66" s="194"/>
      <c r="AH66" s="194"/>
      <c r="AI66" s="194"/>
      <c r="AJ66" s="194"/>
      <c r="AK66" s="194"/>
      <c r="AL66" s="194"/>
      <c r="AM66" s="458"/>
      <c r="AN66" s="458"/>
      <c r="AO66" s="458"/>
      <c r="AP66" s="458"/>
      <c r="AQ66" s="458"/>
      <c r="AR66" s="458"/>
      <c r="AS66" s="458"/>
      <c r="AT66" s="458"/>
      <c r="AU66" s="458"/>
      <c r="AV66" s="458"/>
      <c r="AW66" s="458"/>
      <c r="AX66" s="458"/>
      <c r="AY66" s="458"/>
      <c r="AZ66" s="458"/>
      <c r="BA66" s="458"/>
      <c r="BB66" s="458"/>
      <c r="BC66" s="458"/>
      <c r="BD66" s="458"/>
      <c r="BE66" s="458"/>
      <c r="BF66" s="458"/>
      <c r="BG66" s="458"/>
      <c r="BH66" s="458"/>
      <c r="BI66" s="459"/>
    </row>
    <row r="67" spans="2:61" ht="18" customHeight="1" thickTop="1">
      <c r="B67" s="460">
        <v>13</v>
      </c>
      <c r="C67" s="461"/>
      <c r="D67" s="94" t="s">
        <v>122</v>
      </c>
      <c r="E67" s="462" t="s">
        <v>203</v>
      </c>
      <c r="F67" s="462"/>
      <c r="G67" s="462"/>
      <c r="H67" s="462"/>
      <c r="I67" s="462"/>
      <c r="J67" s="462"/>
      <c r="K67" s="462"/>
      <c r="L67" s="462"/>
      <c r="M67" s="462"/>
      <c r="N67" s="462"/>
      <c r="O67" s="462"/>
      <c r="P67" s="462"/>
      <c r="Q67" s="463"/>
      <c r="R67" s="463"/>
      <c r="S67" s="463"/>
      <c r="T67" s="463"/>
      <c r="U67" s="463"/>
      <c r="V67" s="463"/>
      <c r="W67" s="463"/>
      <c r="X67" s="463"/>
      <c r="Y67" s="463"/>
      <c r="Z67" s="462" t="s">
        <v>204</v>
      </c>
      <c r="AA67" s="462"/>
      <c r="AB67" s="462"/>
      <c r="AC67" s="464"/>
      <c r="AD67" s="465">
        <v>14</v>
      </c>
      <c r="AE67" s="461"/>
      <c r="AF67" s="94" t="s">
        <v>122</v>
      </c>
      <c r="AG67" s="462" t="s">
        <v>210</v>
      </c>
      <c r="AH67" s="462"/>
      <c r="AI67" s="462"/>
      <c r="AJ67" s="462"/>
      <c r="AK67" s="462"/>
      <c r="AL67" s="462"/>
      <c r="AM67" s="462"/>
      <c r="AN67" s="462"/>
      <c r="AO67" s="462"/>
      <c r="AP67" s="462"/>
      <c r="AQ67" s="462"/>
      <c r="AR67" s="467" t="str">
        <f>IF(AX4&gt;0,VLOOKUP(AX4,List!C:Q,15,0)," ")</f>
        <v xml:space="preserve"> </v>
      </c>
      <c r="AS67" s="467"/>
      <c r="AT67" s="467"/>
      <c r="AU67" s="467"/>
      <c r="AV67" s="467"/>
      <c r="AW67" s="467"/>
      <c r="AX67" s="467"/>
      <c r="AY67" s="467"/>
      <c r="AZ67" s="467"/>
      <c r="BA67" s="468" t="s">
        <v>206</v>
      </c>
      <c r="BB67" s="468"/>
      <c r="BC67" s="468"/>
      <c r="BD67" s="468"/>
      <c r="BE67" s="468"/>
      <c r="BF67" s="468"/>
      <c r="BG67" s="468"/>
      <c r="BH67" s="468"/>
      <c r="BI67" s="469"/>
    </row>
    <row r="68" spans="2:61" ht="18" customHeight="1">
      <c r="B68" s="474" t="s">
        <v>205</v>
      </c>
      <c r="C68" s="475"/>
      <c r="D68" s="475"/>
      <c r="E68" s="475"/>
      <c r="F68" s="475"/>
      <c r="G68" s="475"/>
      <c r="H68" s="483" t="s">
        <v>359</v>
      </c>
      <c r="I68" s="483"/>
      <c r="J68" s="483"/>
      <c r="K68" s="118" t="s">
        <v>134</v>
      </c>
      <c r="L68" s="484" t="s">
        <v>141</v>
      </c>
      <c r="M68" s="484"/>
      <c r="N68" s="118" t="s">
        <v>134</v>
      </c>
      <c r="O68" s="476" t="s">
        <v>142</v>
      </c>
      <c r="P68" s="476"/>
      <c r="Q68" s="485" t="s">
        <v>138</v>
      </c>
      <c r="R68" s="485"/>
      <c r="S68" s="486" t="s">
        <v>206</v>
      </c>
      <c r="T68" s="486"/>
      <c r="U68" s="486"/>
      <c r="V68" s="486"/>
      <c r="W68" s="486"/>
      <c r="X68" s="486"/>
      <c r="Y68" s="486"/>
      <c r="Z68" s="486"/>
      <c r="AA68" s="486"/>
      <c r="AB68" s="486"/>
      <c r="AC68" s="487"/>
      <c r="AD68" s="103"/>
      <c r="AE68" s="477" t="s">
        <v>211</v>
      </c>
      <c r="AF68" s="477"/>
      <c r="AG68" s="477"/>
      <c r="AH68" s="477"/>
      <c r="AI68" s="477"/>
      <c r="AJ68" s="477"/>
      <c r="AK68" s="477"/>
      <c r="AL68" s="477"/>
      <c r="AM68" s="477"/>
      <c r="AN68" s="477"/>
      <c r="AO68" s="478" t="str">
        <f>IF(AX4&gt;0,VLOOKUP(AX4,List!C:R,16,0)," ")</f>
        <v xml:space="preserve"> </v>
      </c>
      <c r="AP68" s="478"/>
      <c r="AQ68" s="478"/>
      <c r="AR68" s="478"/>
      <c r="AS68" s="478"/>
      <c r="AT68" s="478"/>
      <c r="AU68" s="478"/>
      <c r="AV68" s="478"/>
      <c r="AW68" s="478"/>
      <c r="AX68" s="478"/>
      <c r="AY68" s="478"/>
      <c r="AZ68" s="478"/>
      <c r="BA68" s="478"/>
      <c r="BB68" s="478"/>
      <c r="BC68" s="478"/>
      <c r="BD68" s="478"/>
      <c r="BE68" s="478"/>
      <c r="BF68" s="478"/>
      <c r="BG68" s="478"/>
      <c r="BH68" s="478"/>
      <c r="BI68" s="101"/>
    </row>
    <row r="69" spans="2:61" ht="18" customHeight="1">
      <c r="B69" s="474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5"/>
      <c r="Y69" s="475"/>
      <c r="Z69" s="475"/>
      <c r="AA69" s="475"/>
      <c r="AB69" s="475"/>
      <c r="AC69" s="479"/>
      <c r="AD69" s="480">
        <v>15</v>
      </c>
      <c r="AE69" s="475"/>
      <c r="AF69" s="96" t="s">
        <v>122</v>
      </c>
      <c r="AG69" s="475" t="s">
        <v>212</v>
      </c>
      <c r="AH69" s="475"/>
      <c r="AI69" s="475"/>
      <c r="AJ69" s="475"/>
      <c r="AK69" s="475"/>
      <c r="AL69" s="475"/>
      <c r="AM69" s="475"/>
      <c r="AN69" s="475"/>
      <c r="AO69" s="475"/>
      <c r="AP69" s="475"/>
      <c r="AQ69" s="475"/>
      <c r="AR69" s="478" t="str">
        <f>IF(AX4&gt;0,VLOOKUP(AX4,List!C:S,17,0)," ")</f>
        <v xml:space="preserve"> </v>
      </c>
      <c r="AS69" s="478"/>
      <c r="AT69" s="478"/>
      <c r="AU69" s="478"/>
      <c r="AV69" s="478"/>
      <c r="AW69" s="478"/>
      <c r="AX69" s="478"/>
      <c r="AY69" s="478"/>
      <c r="AZ69" s="478"/>
      <c r="BA69" s="481" t="s">
        <v>206</v>
      </c>
      <c r="BB69" s="481"/>
      <c r="BC69" s="481"/>
      <c r="BD69" s="481"/>
      <c r="BE69" s="481"/>
      <c r="BF69" s="481"/>
      <c r="BG69" s="481"/>
      <c r="BH69" s="481"/>
      <c r="BI69" s="482"/>
    </row>
    <row r="70" spans="2:61" ht="18" customHeight="1" thickBot="1">
      <c r="B70" s="227" t="s">
        <v>207</v>
      </c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73" t="s">
        <v>208</v>
      </c>
      <c r="R70" s="273"/>
      <c r="S70" s="273"/>
      <c r="T70" s="497"/>
      <c r="U70" s="497"/>
      <c r="V70" s="273" t="s">
        <v>209</v>
      </c>
      <c r="W70" s="273"/>
      <c r="X70" s="273"/>
      <c r="Y70" s="497"/>
      <c r="Z70" s="497"/>
      <c r="AA70" s="491"/>
      <c r="AB70" s="491"/>
      <c r="AC70" s="492"/>
      <c r="AD70" s="103"/>
      <c r="AE70" s="493" t="s">
        <v>211</v>
      </c>
      <c r="AF70" s="493"/>
      <c r="AG70" s="493"/>
      <c r="AH70" s="493"/>
      <c r="AI70" s="493"/>
      <c r="AJ70" s="493"/>
      <c r="AK70" s="493"/>
      <c r="AL70" s="493"/>
      <c r="AM70" s="493"/>
      <c r="AN70" s="493"/>
      <c r="AO70" s="494" t="str">
        <f>IF(AX4&gt;0,VLOOKUP(AX4,List!C:T,18,0)," ")</f>
        <v xml:space="preserve"> </v>
      </c>
      <c r="AP70" s="494"/>
      <c r="AQ70" s="494"/>
      <c r="AR70" s="494"/>
      <c r="AS70" s="494"/>
      <c r="AT70" s="494"/>
      <c r="AU70" s="494"/>
      <c r="AV70" s="494"/>
      <c r="AW70" s="494"/>
      <c r="AX70" s="494"/>
      <c r="AY70" s="494"/>
      <c r="AZ70" s="494"/>
      <c r="BA70" s="494"/>
      <c r="BB70" s="494"/>
      <c r="BC70" s="494"/>
      <c r="BD70" s="494"/>
      <c r="BE70" s="494"/>
      <c r="BF70" s="494"/>
      <c r="BG70" s="494"/>
      <c r="BH70" s="494"/>
      <c r="BI70" s="101"/>
    </row>
    <row r="71" spans="2:61" ht="18" customHeight="1" thickTop="1">
      <c r="B71" s="460">
        <v>16</v>
      </c>
      <c r="C71" s="461"/>
      <c r="D71" s="94" t="s">
        <v>122</v>
      </c>
      <c r="E71" s="462" t="s">
        <v>213</v>
      </c>
      <c r="F71" s="462"/>
      <c r="G71" s="462"/>
      <c r="H71" s="462"/>
      <c r="I71" s="462"/>
      <c r="J71" s="462"/>
      <c r="K71" s="462"/>
      <c r="L71" s="462"/>
      <c r="M71" s="462"/>
      <c r="N71" s="462"/>
      <c r="O71" s="462"/>
      <c r="P71" s="462"/>
      <c r="Q71" s="462"/>
      <c r="R71" s="462"/>
      <c r="S71" s="462"/>
      <c r="T71" s="462"/>
      <c r="U71" s="462"/>
      <c r="V71" s="462"/>
      <c r="W71" s="462"/>
      <c r="X71" s="462"/>
      <c r="Y71" s="462"/>
      <c r="Z71" s="462"/>
      <c r="AA71" s="462"/>
      <c r="AB71" s="462"/>
      <c r="AC71" s="462"/>
      <c r="AD71" s="495"/>
      <c r="AE71" s="495"/>
      <c r="AF71" s="495"/>
      <c r="AG71" s="461" t="s">
        <v>214</v>
      </c>
      <c r="AH71" s="461"/>
      <c r="AI71" s="461"/>
      <c r="AJ71" s="463"/>
      <c r="AK71" s="463"/>
      <c r="AL71" s="463"/>
      <c r="AM71" s="463"/>
      <c r="AN71" s="463"/>
      <c r="AO71" s="463"/>
      <c r="AP71" s="463"/>
      <c r="AQ71" s="463"/>
      <c r="AR71" s="463"/>
      <c r="AS71" s="463"/>
      <c r="AT71" s="463"/>
      <c r="AU71" s="463"/>
      <c r="AV71" s="463"/>
      <c r="AW71" s="463"/>
      <c r="AX71" s="462" t="s">
        <v>215</v>
      </c>
      <c r="AY71" s="462"/>
      <c r="AZ71" s="462"/>
      <c r="BA71" s="462"/>
      <c r="BB71" s="462"/>
      <c r="BC71" s="462"/>
      <c r="BD71" s="462"/>
      <c r="BE71" s="462"/>
      <c r="BF71" s="462"/>
      <c r="BG71" s="462"/>
      <c r="BH71" s="462"/>
      <c r="BI71" s="496"/>
    </row>
    <row r="72" spans="2:61" ht="18" customHeight="1" thickBot="1">
      <c r="B72" s="498" t="s">
        <v>216</v>
      </c>
      <c r="C72" s="499"/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107">
        <v>1</v>
      </c>
      <c r="P72" s="97" t="s">
        <v>122</v>
      </c>
      <c r="Q72" s="500"/>
      <c r="R72" s="500"/>
      <c r="S72" s="500"/>
      <c r="T72" s="500"/>
      <c r="U72" s="500"/>
      <c r="V72" s="500"/>
      <c r="W72" s="500"/>
      <c r="X72" s="500"/>
      <c r="Y72" s="500"/>
      <c r="Z72" s="107"/>
      <c r="AA72" s="107"/>
      <c r="AB72" s="107">
        <v>2</v>
      </c>
      <c r="AC72" s="97" t="s">
        <v>122</v>
      </c>
      <c r="AD72" s="500"/>
      <c r="AE72" s="500"/>
      <c r="AF72" s="500"/>
      <c r="AG72" s="500"/>
      <c r="AH72" s="500"/>
      <c r="AI72" s="500"/>
      <c r="AJ72" s="500"/>
      <c r="AK72" s="500"/>
      <c r="AL72" s="500"/>
      <c r="AM72" s="107"/>
      <c r="AN72" s="107"/>
      <c r="AO72" s="107">
        <v>3</v>
      </c>
      <c r="AP72" s="97" t="s">
        <v>122</v>
      </c>
      <c r="AQ72" s="500"/>
      <c r="AR72" s="500"/>
      <c r="AS72" s="500"/>
      <c r="AT72" s="500"/>
      <c r="AU72" s="500"/>
      <c r="AV72" s="500"/>
      <c r="AW72" s="500"/>
      <c r="AX72" s="500"/>
      <c r="AY72" s="500"/>
      <c r="AZ72" s="107"/>
      <c r="BA72" s="107"/>
      <c r="BB72" s="108"/>
      <c r="BC72" s="108"/>
      <c r="BD72" s="108"/>
      <c r="BE72" s="108"/>
      <c r="BF72" s="108"/>
      <c r="BG72" s="108"/>
      <c r="BH72" s="108"/>
      <c r="BI72" s="109"/>
    </row>
    <row r="73" spans="2:61" ht="18" customHeight="1" thickTop="1">
      <c r="B73" s="460">
        <v>17</v>
      </c>
      <c r="C73" s="461"/>
      <c r="D73" s="94" t="s">
        <v>122</v>
      </c>
      <c r="E73" s="488" t="s">
        <v>217</v>
      </c>
      <c r="F73" s="488"/>
      <c r="G73" s="488"/>
      <c r="H73" s="488"/>
      <c r="I73" s="488"/>
      <c r="J73" s="488"/>
      <c r="K73" s="488"/>
      <c r="L73" s="488"/>
      <c r="M73" s="488"/>
      <c r="N73" s="488"/>
      <c r="O73" s="488"/>
      <c r="P73" s="488"/>
      <c r="Q73" s="488"/>
      <c r="R73" s="488"/>
      <c r="S73" s="488"/>
      <c r="T73" s="488"/>
      <c r="U73" s="488"/>
      <c r="V73" s="489"/>
      <c r="W73" s="489"/>
      <c r="X73" s="489"/>
      <c r="Y73" s="489"/>
      <c r="Z73" s="489"/>
      <c r="AA73" s="489"/>
      <c r="AB73" s="489"/>
      <c r="AC73" s="489"/>
      <c r="AD73" s="489"/>
      <c r="AE73" s="489"/>
      <c r="AF73" s="489"/>
      <c r="AG73" s="489"/>
      <c r="AH73" s="489"/>
      <c r="AI73" s="489"/>
      <c r="AJ73" s="489"/>
      <c r="AK73" s="489"/>
      <c r="AL73" s="489"/>
      <c r="AM73" s="489"/>
      <c r="AN73" s="489"/>
      <c r="AO73" s="489"/>
      <c r="AP73" s="489"/>
      <c r="AQ73" s="489"/>
      <c r="AR73" s="489"/>
      <c r="AS73" s="489"/>
      <c r="AT73" s="489"/>
      <c r="AU73" s="489"/>
      <c r="AV73" s="489"/>
      <c r="AW73" s="489"/>
      <c r="AX73" s="489"/>
      <c r="AY73" s="489"/>
      <c r="AZ73" s="489"/>
      <c r="BA73" s="489"/>
      <c r="BB73" s="489"/>
      <c r="BC73" s="489"/>
      <c r="BD73" s="489"/>
      <c r="BE73" s="489"/>
      <c r="BF73" s="489"/>
      <c r="BG73" s="489"/>
      <c r="BH73" s="489"/>
      <c r="BI73" s="490"/>
    </row>
    <row r="74" spans="2:61" ht="18" customHeight="1">
      <c r="B74" s="98"/>
      <c r="C74" s="99"/>
      <c r="D74" s="96" t="s">
        <v>122</v>
      </c>
      <c r="E74" s="273" t="s">
        <v>218</v>
      </c>
      <c r="F74" s="273"/>
      <c r="G74" s="273"/>
      <c r="H74" s="273"/>
      <c r="I74" s="273"/>
      <c r="J74" s="273"/>
      <c r="K74" s="273"/>
      <c r="L74" s="273"/>
      <c r="M74" s="501"/>
      <c r="N74" s="501"/>
      <c r="O74" s="273" t="s">
        <v>219</v>
      </c>
      <c r="P74" s="273"/>
      <c r="Q74" s="273"/>
      <c r="R74" s="273"/>
      <c r="S74" s="501"/>
      <c r="T74" s="501"/>
      <c r="U74" s="273" t="s">
        <v>220</v>
      </c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501"/>
      <c r="AJ74" s="501"/>
      <c r="AK74" s="273" t="s">
        <v>221</v>
      </c>
      <c r="AL74" s="273"/>
      <c r="AM74" s="273"/>
      <c r="AN74" s="273"/>
      <c r="AO74" s="273"/>
      <c r="AP74" s="432"/>
      <c r="AQ74" s="432"/>
      <c r="AR74" s="273" t="s">
        <v>222</v>
      </c>
      <c r="AS74" s="273"/>
      <c r="AT74" s="273"/>
      <c r="AU74" s="273"/>
      <c r="AV74" s="501"/>
      <c r="AW74" s="501"/>
      <c r="AX74" s="273" t="s">
        <v>223</v>
      </c>
      <c r="AY74" s="273"/>
      <c r="AZ74" s="273"/>
      <c r="BA74" s="273"/>
      <c r="BB74" s="273"/>
      <c r="BC74" s="273"/>
      <c r="BD74" s="502"/>
      <c r="BE74" s="503"/>
      <c r="BF74" s="100"/>
      <c r="BG74" s="100"/>
      <c r="BH74" s="100"/>
      <c r="BI74" s="101"/>
    </row>
    <row r="75" spans="2:61" ht="18" customHeight="1">
      <c r="B75" s="98"/>
      <c r="C75" s="99"/>
      <c r="D75" s="96" t="s">
        <v>122</v>
      </c>
      <c r="E75" s="228" t="s">
        <v>224</v>
      </c>
      <c r="F75" s="228"/>
      <c r="G75" s="228"/>
      <c r="H75" s="228"/>
      <c r="I75" s="228"/>
      <c r="J75" s="228"/>
      <c r="K75" s="228"/>
      <c r="L75" s="228"/>
      <c r="M75" s="501"/>
      <c r="N75" s="501"/>
      <c r="O75" s="273" t="s">
        <v>225</v>
      </c>
      <c r="P75" s="273"/>
      <c r="Q75" s="273"/>
      <c r="R75" s="273"/>
      <c r="S75" s="501"/>
      <c r="T75" s="501"/>
      <c r="U75" s="273" t="s">
        <v>226</v>
      </c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501"/>
      <c r="AJ75" s="501"/>
      <c r="AK75" s="273" t="s">
        <v>227</v>
      </c>
      <c r="AL75" s="273"/>
      <c r="AM75" s="273"/>
      <c r="AN75" s="273"/>
      <c r="AO75" s="273"/>
      <c r="AP75" s="432"/>
      <c r="AQ75" s="432"/>
      <c r="AR75" s="273" t="s">
        <v>228</v>
      </c>
      <c r="AS75" s="273"/>
      <c r="AT75" s="273"/>
      <c r="AU75" s="273"/>
      <c r="AV75" s="273"/>
      <c r="AW75" s="501"/>
      <c r="AX75" s="501"/>
      <c r="AY75" s="228" t="s">
        <v>229</v>
      </c>
      <c r="AZ75" s="228"/>
      <c r="BA75" s="228"/>
      <c r="BB75" s="228"/>
      <c r="BC75" s="228"/>
      <c r="BD75" s="228"/>
      <c r="BE75" s="228"/>
      <c r="BF75" s="502"/>
      <c r="BG75" s="503"/>
      <c r="BH75" s="100"/>
      <c r="BI75" s="101"/>
    </row>
    <row r="76" spans="2:61" ht="18" customHeight="1">
      <c r="B76" s="98"/>
      <c r="C76" s="450" t="s">
        <v>230</v>
      </c>
      <c r="D76" s="450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91"/>
      <c r="Y76" s="491"/>
      <c r="Z76" s="491"/>
      <c r="AA76" s="491"/>
      <c r="AB76" s="491"/>
      <c r="AC76" s="491"/>
      <c r="AD76" s="491"/>
      <c r="AE76" s="491"/>
      <c r="AF76" s="491"/>
      <c r="AG76" s="491"/>
      <c r="AH76" s="491"/>
      <c r="AI76" s="491"/>
      <c r="AJ76" s="491"/>
      <c r="AK76" s="491"/>
      <c r="AL76" s="491"/>
      <c r="AM76" s="491"/>
      <c r="AN76" s="491"/>
      <c r="AO76" s="491"/>
      <c r="AP76" s="491"/>
      <c r="AQ76" s="491"/>
      <c r="AR76" s="491"/>
      <c r="AS76" s="491"/>
      <c r="AT76" s="491"/>
      <c r="AU76" s="491"/>
      <c r="AV76" s="491"/>
      <c r="AW76" s="491"/>
      <c r="AX76" s="491"/>
      <c r="AY76" s="491"/>
      <c r="AZ76" s="491"/>
      <c r="BA76" s="491"/>
      <c r="BB76" s="491"/>
      <c r="BC76" s="491"/>
      <c r="BD76" s="491"/>
      <c r="BE76" s="491"/>
      <c r="BF76" s="491"/>
      <c r="BG76" s="491"/>
      <c r="BH76" s="491"/>
      <c r="BI76" s="504"/>
    </row>
    <row r="77" spans="2:61" ht="18" customHeight="1">
      <c r="B77" s="98"/>
      <c r="C77" s="477" t="s">
        <v>211</v>
      </c>
      <c r="D77" s="477"/>
      <c r="E77" s="477"/>
      <c r="F77" s="477"/>
      <c r="G77" s="477"/>
      <c r="H77" s="477"/>
      <c r="I77" s="477"/>
      <c r="J77" s="505"/>
      <c r="K77" s="505"/>
      <c r="L77" s="505"/>
      <c r="M77" s="505"/>
      <c r="N77" s="505"/>
      <c r="O77" s="505"/>
      <c r="P77" s="505"/>
      <c r="Q77" s="505"/>
      <c r="R77" s="505"/>
      <c r="S77" s="505"/>
      <c r="T77" s="505"/>
      <c r="U77" s="273" t="s">
        <v>231</v>
      </c>
      <c r="V77" s="273"/>
      <c r="W77" s="273"/>
      <c r="X77" s="273"/>
      <c r="Y77" s="273"/>
      <c r="Z77" s="273"/>
      <c r="AA77" s="273"/>
      <c r="AB77" s="506"/>
      <c r="AC77" s="506"/>
      <c r="AD77" s="506"/>
      <c r="AE77" s="506"/>
      <c r="AF77" s="506"/>
      <c r="AG77" s="506"/>
      <c r="AH77" s="506"/>
      <c r="AI77" s="506"/>
      <c r="AJ77" s="506"/>
      <c r="AK77" s="273" t="s">
        <v>232</v>
      </c>
      <c r="AL77" s="273"/>
      <c r="AM77" s="273"/>
      <c r="AN77" s="507"/>
      <c r="AO77" s="507"/>
      <c r="AP77" s="95" t="s">
        <v>134</v>
      </c>
      <c r="AQ77" s="508"/>
      <c r="AR77" s="508"/>
      <c r="AS77" s="95" t="s">
        <v>134</v>
      </c>
      <c r="AT77" s="509" t="s">
        <v>142</v>
      </c>
      <c r="AU77" s="509"/>
      <c r="AV77" s="513" t="s">
        <v>138</v>
      </c>
      <c r="AW77" s="513"/>
      <c r="AX77" s="514" t="s">
        <v>206</v>
      </c>
      <c r="AY77" s="514"/>
      <c r="AZ77" s="514"/>
      <c r="BA77" s="514"/>
      <c r="BB77" s="514"/>
      <c r="BC77" s="514"/>
      <c r="BD77" s="514"/>
      <c r="BE77" s="514"/>
      <c r="BF77" s="514"/>
      <c r="BG77" s="514"/>
      <c r="BH77" s="514"/>
      <c r="BI77" s="101"/>
    </row>
    <row r="78" spans="2:61" ht="18" customHeight="1" thickBot="1">
      <c r="B78" s="111"/>
      <c r="C78" s="112" t="s">
        <v>357</v>
      </c>
      <c r="D78" s="112" t="s">
        <v>358</v>
      </c>
      <c r="E78" s="518"/>
      <c r="F78" s="518"/>
      <c r="G78" s="518"/>
      <c r="H78" s="518"/>
      <c r="I78" s="518"/>
      <c r="J78" s="518"/>
      <c r="K78" s="518"/>
      <c r="L78" s="518"/>
      <c r="M78" s="518"/>
      <c r="N78" s="518"/>
      <c r="O78" s="518"/>
      <c r="P78" s="518"/>
      <c r="Q78" s="518"/>
      <c r="R78" s="518"/>
      <c r="S78" s="518"/>
      <c r="T78" s="518"/>
      <c r="U78" s="518"/>
      <c r="V78" s="518"/>
      <c r="W78" s="518"/>
      <c r="X78" s="518"/>
      <c r="Y78" s="518"/>
      <c r="Z78" s="518"/>
      <c r="AA78" s="518"/>
      <c r="AB78" s="518"/>
      <c r="AC78" s="518"/>
      <c r="AD78" s="518"/>
      <c r="AE78" s="518"/>
      <c r="AF78" s="518"/>
      <c r="AG78" s="518"/>
      <c r="AH78" s="518"/>
      <c r="AI78" s="518"/>
      <c r="AJ78" s="518"/>
      <c r="AK78" s="518"/>
      <c r="AL78" s="518"/>
      <c r="AM78" s="518"/>
      <c r="AN78" s="518"/>
      <c r="AO78" s="518"/>
      <c r="AP78" s="518"/>
      <c r="AQ78" s="518"/>
      <c r="AR78" s="518"/>
      <c r="AS78" s="518"/>
      <c r="AT78" s="518"/>
      <c r="AU78" s="518"/>
      <c r="AV78" s="518"/>
      <c r="AW78" s="518"/>
      <c r="AX78" s="518"/>
      <c r="AY78" s="518"/>
      <c r="AZ78" s="518"/>
      <c r="BA78" s="518"/>
      <c r="BB78" s="518"/>
      <c r="BC78" s="518"/>
      <c r="BD78" s="518"/>
      <c r="BE78" s="518"/>
      <c r="BF78" s="518"/>
      <c r="BG78" s="518"/>
      <c r="BH78" s="518"/>
      <c r="BI78" s="110"/>
    </row>
    <row r="79" spans="2:61" ht="17.100000000000001" customHeight="1" thickTop="1">
      <c r="B79" s="96" t="s">
        <v>122</v>
      </c>
      <c r="C79" s="515" t="s">
        <v>348</v>
      </c>
      <c r="D79" s="515"/>
      <c r="E79" s="515"/>
      <c r="F79" s="515"/>
      <c r="G79" s="515"/>
      <c r="H79" s="515"/>
      <c r="I79" s="515"/>
      <c r="J79" s="515"/>
      <c r="K79" s="515"/>
      <c r="L79" s="515"/>
      <c r="M79" s="515"/>
      <c r="N79" s="515"/>
      <c r="O79" s="515"/>
      <c r="P79" s="515"/>
      <c r="Q79" s="515"/>
      <c r="R79" s="515"/>
      <c r="S79" s="515"/>
      <c r="T79" s="515"/>
      <c r="U79" s="515"/>
      <c r="V79" s="515"/>
      <c r="W79" s="515"/>
      <c r="X79" s="515"/>
      <c r="Y79" s="515"/>
      <c r="Z79" s="515"/>
      <c r="AA79" s="515"/>
      <c r="AB79" s="515"/>
      <c r="AC79" s="515"/>
      <c r="AD79" s="515"/>
      <c r="AE79" s="515"/>
      <c r="AF79" s="515"/>
      <c r="AG79" s="515"/>
      <c r="AH79" s="515"/>
      <c r="AI79" s="515"/>
      <c r="AJ79" s="515"/>
      <c r="AK79" s="515"/>
      <c r="AL79" s="515"/>
      <c r="AM79" s="515"/>
      <c r="AN79" s="515"/>
      <c r="AO79" s="515"/>
      <c r="AP79" s="515"/>
      <c r="AQ79" s="515"/>
      <c r="AR79" s="515"/>
      <c r="AS79" s="515"/>
      <c r="AT79" s="515"/>
      <c r="AU79" s="515"/>
      <c r="AV79" s="515"/>
      <c r="AW79" s="515"/>
      <c r="AX79" s="515"/>
      <c r="AY79" s="515"/>
      <c r="AZ79" s="515"/>
      <c r="BA79" s="515"/>
      <c r="BB79" s="515"/>
      <c r="BC79" s="515"/>
      <c r="BD79" s="515"/>
      <c r="BE79" s="515"/>
      <c r="BF79" s="515"/>
      <c r="BG79" s="515"/>
      <c r="BH79" s="515"/>
      <c r="BI79" s="102"/>
    </row>
    <row r="80" spans="2:61" ht="17.100000000000001" customHeight="1">
      <c r="B80" s="102"/>
      <c r="C80" s="510" t="s">
        <v>349</v>
      </c>
      <c r="D80" s="510"/>
      <c r="E80" s="510"/>
      <c r="F80" s="510"/>
      <c r="G80" s="510"/>
      <c r="H80" s="510"/>
      <c r="I80" s="510"/>
      <c r="J80" s="510"/>
      <c r="K80" s="510"/>
      <c r="L80" s="510"/>
      <c r="M80" s="510"/>
      <c r="N80" s="510"/>
      <c r="O80" s="510"/>
      <c r="P80" s="510"/>
      <c r="Q80" s="510"/>
      <c r="R80" s="510"/>
      <c r="S80" s="510"/>
      <c r="T80" s="510"/>
      <c r="U80" s="510"/>
      <c r="V80" s="510"/>
      <c r="W80" s="510"/>
      <c r="X80" s="510"/>
      <c r="Y80" s="510"/>
      <c r="Z80" s="510"/>
      <c r="AA80" s="510"/>
      <c r="AB80" s="510"/>
      <c r="AC80" s="510"/>
      <c r="AD80" s="510"/>
      <c r="AE80" s="510"/>
      <c r="AF80" s="510"/>
      <c r="AG80" s="510"/>
      <c r="AH80" s="510"/>
      <c r="AI80" s="510"/>
      <c r="AJ80" s="510"/>
      <c r="AK80" s="510"/>
      <c r="AL80" s="510"/>
      <c r="AM80" s="510"/>
      <c r="AN80" s="510"/>
      <c r="AO80" s="510"/>
      <c r="AP80" s="510"/>
      <c r="AQ80" s="510"/>
      <c r="AR80" s="510"/>
      <c r="AS80" s="510"/>
      <c r="AT80" s="510"/>
      <c r="AU80" s="510"/>
      <c r="AV80" s="510"/>
      <c r="AW80" s="510"/>
      <c r="AX80" s="510"/>
      <c r="AY80" s="510"/>
      <c r="AZ80" s="510"/>
      <c r="BA80" s="510"/>
      <c r="BB80" s="510"/>
      <c r="BC80" s="510"/>
      <c r="BD80" s="510"/>
      <c r="BE80" s="510"/>
      <c r="BF80" s="510"/>
      <c r="BG80" s="510"/>
      <c r="BH80" s="510"/>
      <c r="BI80" s="102"/>
    </row>
    <row r="81" spans="2:61" ht="17.100000000000001" customHeight="1">
      <c r="B81" s="102"/>
      <c r="C81" s="510" t="s">
        <v>350</v>
      </c>
      <c r="D81" s="510"/>
      <c r="E81" s="510"/>
      <c r="F81" s="510"/>
      <c r="G81" s="510"/>
      <c r="H81" s="510"/>
      <c r="I81" s="510"/>
      <c r="J81" s="510"/>
      <c r="K81" s="510"/>
      <c r="L81" s="510"/>
      <c r="M81" s="510"/>
      <c r="N81" s="510"/>
      <c r="O81" s="510"/>
      <c r="P81" s="510"/>
      <c r="Q81" s="510"/>
      <c r="R81" s="510"/>
      <c r="S81" s="510"/>
      <c r="T81" s="510"/>
      <c r="U81" s="510"/>
      <c r="V81" s="510"/>
      <c r="W81" s="510"/>
      <c r="X81" s="510"/>
      <c r="Y81" s="510"/>
      <c r="Z81" s="510"/>
      <c r="AA81" s="510"/>
      <c r="AB81" s="510"/>
      <c r="AC81" s="510"/>
      <c r="AD81" s="510"/>
      <c r="AE81" s="510"/>
      <c r="AF81" s="510"/>
      <c r="AG81" s="510"/>
      <c r="AH81" s="510"/>
      <c r="AI81" s="510"/>
      <c r="AJ81" s="510"/>
      <c r="AK81" s="510"/>
      <c r="AL81" s="510"/>
      <c r="AM81" s="510"/>
      <c r="AN81" s="510"/>
      <c r="AO81" s="510"/>
      <c r="AP81" s="510"/>
      <c r="AQ81" s="510"/>
      <c r="AR81" s="510"/>
      <c r="AS81" s="510"/>
      <c r="AT81" s="510"/>
      <c r="AU81" s="510"/>
      <c r="AV81" s="510"/>
      <c r="AW81" s="510"/>
      <c r="AX81" s="510"/>
      <c r="AY81" s="510"/>
      <c r="AZ81" s="510"/>
      <c r="BA81" s="510"/>
      <c r="BB81" s="510"/>
      <c r="BC81" s="510"/>
      <c r="BD81" s="510"/>
      <c r="BE81" s="510"/>
      <c r="BF81" s="510"/>
      <c r="BG81" s="510"/>
      <c r="BH81" s="510"/>
      <c r="BI81" s="102"/>
    </row>
    <row r="82" spans="2:61" ht="17.100000000000001" customHeight="1">
      <c r="B82" s="102"/>
      <c r="C82" s="510" t="s">
        <v>351</v>
      </c>
      <c r="D82" s="510"/>
      <c r="E82" s="510"/>
      <c r="F82" s="510"/>
      <c r="G82" s="510"/>
      <c r="H82" s="510"/>
      <c r="I82" s="510"/>
      <c r="J82" s="510"/>
      <c r="K82" s="510"/>
      <c r="L82" s="510"/>
      <c r="M82" s="510"/>
      <c r="N82" s="510"/>
      <c r="O82" s="510"/>
      <c r="P82" s="510"/>
      <c r="Q82" s="510"/>
      <c r="R82" s="510"/>
      <c r="S82" s="510"/>
      <c r="T82" s="510"/>
      <c r="U82" s="510"/>
      <c r="V82" s="510"/>
      <c r="W82" s="510"/>
      <c r="X82" s="510"/>
      <c r="Y82" s="510"/>
      <c r="Z82" s="510"/>
      <c r="AA82" s="510"/>
      <c r="AB82" s="510"/>
      <c r="AC82" s="510"/>
      <c r="AD82" s="510"/>
      <c r="AE82" s="510"/>
      <c r="AF82" s="510"/>
      <c r="AG82" s="510"/>
      <c r="AH82" s="510"/>
      <c r="AI82" s="510"/>
      <c r="AJ82" s="510"/>
      <c r="AK82" s="510"/>
      <c r="AL82" s="510"/>
      <c r="AM82" s="510"/>
      <c r="AN82" s="510"/>
      <c r="AO82" s="510"/>
      <c r="AP82" s="510"/>
      <c r="AQ82" s="510"/>
      <c r="AR82" s="510"/>
      <c r="AS82" s="510"/>
      <c r="AT82" s="510"/>
      <c r="AU82" s="510"/>
      <c r="AV82" s="510"/>
      <c r="AW82" s="510"/>
      <c r="AX82" s="510"/>
      <c r="AY82" s="510"/>
      <c r="AZ82" s="510"/>
      <c r="BA82" s="510"/>
      <c r="BB82" s="510"/>
      <c r="BC82" s="510"/>
      <c r="BD82" s="510"/>
      <c r="BE82" s="510"/>
      <c r="BF82" s="510"/>
      <c r="BG82" s="510"/>
      <c r="BH82" s="510"/>
      <c r="BI82" s="102"/>
    </row>
    <row r="83" spans="2:61" ht="17.100000000000001" customHeight="1">
      <c r="B83" s="102"/>
      <c r="C83" s="510" t="s">
        <v>234</v>
      </c>
      <c r="D83" s="510"/>
      <c r="E83" s="510"/>
      <c r="F83" s="510"/>
      <c r="G83" s="510"/>
      <c r="H83" s="510"/>
      <c r="I83" s="510"/>
      <c r="J83" s="510"/>
      <c r="K83" s="510"/>
      <c r="L83" s="510"/>
      <c r="M83" s="510"/>
      <c r="N83" s="510"/>
      <c r="O83" s="510"/>
      <c r="P83" s="510"/>
      <c r="Q83" s="510"/>
      <c r="R83" s="510"/>
      <c r="S83" s="510"/>
      <c r="T83" s="510"/>
      <c r="U83" s="510"/>
      <c r="V83" s="510"/>
      <c r="W83" s="510"/>
      <c r="X83" s="510"/>
      <c r="Y83" s="510"/>
      <c r="Z83" s="510"/>
      <c r="AA83" s="510"/>
      <c r="AB83" s="510"/>
      <c r="AC83" s="510"/>
      <c r="AD83" s="510"/>
      <c r="AE83" s="510"/>
      <c r="AF83" s="510"/>
      <c r="AG83" s="510"/>
      <c r="AH83" s="510"/>
      <c r="AI83" s="510"/>
      <c r="AJ83" s="510"/>
      <c r="AK83" s="510"/>
      <c r="AL83" s="510"/>
      <c r="AM83" s="510"/>
      <c r="AN83" s="510"/>
      <c r="AO83" s="510"/>
      <c r="AP83" s="510"/>
      <c r="AQ83" s="510"/>
      <c r="AR83" s="510"/>
      <c r="AS83" s="510"/>
      <c r="AT83" s="510"/>
      <c r="AU83" s="510"/>
      <c r="AV83" s="510"/>
      <c r="AW83" s="510"/>
      <c r="AX83" s="510"/>
      <c r="AY83" s="510"/>
      <c r="AZ83" s="510"/>
      <c r="BA83" s="510"/>
      <c r="BB83" s="510"/>
      <c r="BC83" s="510"/>
      <c r="BD83" s="510"/>
      <c r="BE83" s="510"/>
      <c r="BF83" s="510"/>
      <c r="BG83" s="510"/>
      <c r="BH83" s="510"/>
      <c r="BI83" s="102"/>
    </row>
    <row r="84" spans="2:61" ht="17.100000000000001" customHeight="1">
      <c r="B84" s="102"/>
      <c r="C84" s="511" t="s">
        <v>352</v>
      </c>
      <c r="D84" s="511"/>
      <c r="E84" s="511"/>
      <c r="F84" s="511"/>
      <c r="G84" s="511"/>
      <c r="H84" s="511"/>
      <c r="I84" s="511"/>
      <c r="J84" s="511"/>
      <c r="K84" s="511"/>
      <c r="L84" s="511"/>
      <c r="M84" s="511"/>
      <c r="N84" s="511"/>
      <c r="O84" s="511"/>
      <c r="P84" s="511"/>
      <c r="Q84" s="511"/>
      <c r="R84" s="511"/>
      <c r="S84" s="511"/>
      <c r="T84" s="511"/>
      <c r="U84" s="511"/>
      <c r="V84" s="511"/>
      <c r="W84" s="511"/>
      <c r="X84" s="511"/>
      <c r="Y84" s="511"/>
      <c r="Z84" s="511"/>
      <c r="AA84" s="511"/>
      <c r="AB84" s="511"/>
      <c r="AC84" s="511"/>
      <c r="AD84" s="511"/>
      <c r="AE84" s="511"/>
      <c r="AF84" s="511"/>
      <c r="AG84" s="511"/>
      <c r="AH84" s="511"/>
      <c r="AI84" s="511"/>
      <c r="AJ84" s="511"/>
      <c r="AK84" s="511"/>
      <c r="AL84" s="511"/>
      <c r="AM84" s="511"/>
      <c r="AN84" s="511"/>
      <c r="AO84" s="511"/>
      <c r="AP84" s="511"/>
      <c r="AQ84" s="511"/>
      <c r="AR84" s="511"/>
      <c r="AS84" s="511"/>
      <c r="AT84" s="511"/>
      <c r="AU84" s="511"/>
      <c r="AV84" s="511"/>
      <c r="AW84" s="511"/>
      <c r="AX84" s="511"/>
      <c r="AY84" s="511"/>
      <c r="AZ84" s="511"/>
      <c r="BA84" s="511"/>
      <c r="BB84" s="511"/>
      <c r="BC84" s="511"/>
      <c r="BD84" s="511"/>
      <c r="BE84" s="511"/>
      <c r="BF84" s="511"/>
      <c r="BG84" s="511"/>
      <c r="BH84" s="511"/>
      <c r="BI84" s="102"/>
    </row>
    <row r="85" spans="2:61" ht="17.100000000000001" customHeight="1">
      <c r="B85" s="96" t="s">
        <v>122</v>
      </c>
      <c r="C85" s="510" t="s">
        <v>235</v>
      </c>
      <c r="D85" s="510"/>
      <c r="E85" s="510"/>
      <c r="F85" s="510"/>
      <c r="G85" s="510"/>
      <c r="H85" s="510"/>
      <c r="I85" s="510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510"/>
      <c r="AB85" s="510"/>
      <c r="AC85" s="510"/>
      <c r="AD85" s="510"/>
      <c r="AE85" s="510"/>
      <c r="AF85" s="510"/>
      <c r="AG85" s="510"/>
      <c r="AH85" s="510"/>
      <c r="AI85" s="510"/>
      <c r="AJ85" s="510"/>
      <c r="AK85" s="510"/>
      <c r="AL85" s="510"/>
      <c r="AM85" s="510"/>
      <c r="AN85" s="510"/>
      <c r="AO85" s="510"/>
      <c r="AP85" s="510"/>
      <c r="AQ85" s="510"/>
      <c r="AR85" s="510"/>
      <c r="AS85" s="510"/>
      <c r="AT85" s="510"/>
      <c r="AU85" s="510"/>
      <c r="AV85" s="510"/>
      <c r="AW85" s="510"/>
      <c r="AX85" s="510"/>
      <c r="AY85" s="510"/>
      <c r="AZ85" s="510"/>
      <c r="BA85" s="510"/>
      <c r="BB85" s="510"/>
      <c r="BC85" s="510"/>
      <c r="BD85" s="510"/>
      <c r="BE85" s="510"/>
      <c r="BF85" s="510"/>
      <c r="BG85" s="510"/>
      <c r="BH85" s="510"/>
      <c r="BI85" s="102"/>
    </row>
    <row r="86" spans="2:61" ht="18" customHeight="1">
      <c r="B86" s="102"/>
      <c r="C86" s="516" t="s">
        <v>337</v>
      </c>
      <c r="D86" s="516"/>
      <c r="E86" s="516"/>
      <c r="F86" s="516"/>
      <c r="G86" s="516"/>
      <c r="H86" s="516"/>
      <c r="I86" s="516"/>
      <c r="J86" s="516"/>
      <c r="K86" s="516"/>
      <c r="L86" s="516"/>
      <c r="M86" s="516"/>
      <c r="N86" s="516"/>
      <c r="O86" s="516"/>
      <c r="P86" s="516"/>
      <c r="Q86" s="516"/>
      <c r="R86" s="517" t="s">
        <v>338</v>
      </c>
      <c r="S86" s="517"/>
      <c r="T86" s="517"/>
      <c r="U86" s="517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512" t="s">
        <v>236</v>
      </c>
      <c r="BC86" s="512"/>
      <c r="BD86" s="512"/>
      <c r="BE86" s="512"/>
      <c r="BF86" s="512"/>
      <c r="BG86" s="512"/>
      <c r="BH86" s="512"/>
      <c r="BI86" s="102"/>
    </row>
    <row r="87" spans="2:61" ht="24.95" customHeight="1"/>
  </sheetData>
  <sheetProtection password="CEEF" sheet="1" objects="1" scenarios="1" formatCells="0" formatColumns="0" formatRows="0" sort="0" autoFilter="0" pivotTables="0"/>
  <mergeCells count="380">
    <mergeCell ref="B43:BA43"/>
    <mergeCell ref="B36:D36"/>
    <mergeCell ref="G36:AS36"/>
    <mergeCell ref="AT36:AW36"/>
    <mergeCell ref="AX36:BA36"/>
    <mergeCell ref="B34:D34"/>
    <mergeCell ref="AE14:AH14"/>
    <mergeCell ref="AI14:AJ14"/>
    <mergeCell ref="AM14:AR14"/>
    <mergeCell ref="AS14:AT14"/>
    <mergeCell ref="Q16:R16"/>
    <mergeCell ref="S16:T16"/>
    <mergeCell ref="U16:AB16"/>
    <mergeCell ref="AC16:AD16"/>
    <mergeCell ref="AG16:AN16"/>
    <mergeCell ref="AO16:AP16"/>
    <mergeCell ref="G34:AS34"/>
    <mergeCell ref="AT34:AW34"/>
    <mergeCell ref="AX34:BA34"/>
    <mergeCell ref="G30:AS30"/>
    <mergeCell ref="AT30:AW30"/>
    <mergeCell ref="AX30:BA30"/>
    <mergeCell ref="B29:D29"/>
    <mergeCell ref="G29:AS29"/>
    <mergeCell ref="C82:BH82"/>
    <mergeCell ref="C83:BH83"/>
    <mergeCell ref="C84:BH84"/>
    <mergeCell ref="C85:BH85"/>
    <mergeCell ref="BB86:BH86"/>
    <mergeCell ref="AV77:AW77"/>
    <mergeCell ref="AX77:BH77"/>
    <mergeCell ref="C79:BH79"/>
    <mergeCell ref="C80:BH80"/>
    <mergeCell ref="C81:BH81"/>
    <mergeCell ref="C86:Q86"/>
    <mergeCell ref="R86:U86"/>
    <mergeCell ref="E78:BH78"/>
    <mergeCell ref="C76:W76"/>
    <mergeCell ref="X76:BI76"/>
    <mergeCell ref="C77:I77"/>
    <mergeCell ref="J77:T77"/>
    <mergeCell ref="U77:AA77"/>
    <mergeCell ref="AB77:AJ77"/>
    <mergeCell ref="AK77:AM77"/>
    <mergeCell ref="AN77:AO77"/>
    <mergeCell ref="AQ77:AR77"/>
    <mergeCell ref="AT77:AU77"/>
    <mergeCell ref="AK75:AO75"/>
    <mergeCell ref="AP75:AQ75"/>
    <mergeCell ref="AR75:AV75"/>
    <mergeCell ref="AW75:AX75"/>
    <mergeCell ref="AY75:BE75"/>
    <mergeCell ref="BF75:BG75"/>
    <mergeCell ref="E75:L75"/>
    <mergeCell ref="M75:N75"/>
    <mergeCell ref="O75:R75"/>
    <mergeCell ref="S75:T75"/>
    <mergeCell ref="U75:AH75"/>
    <mergeCell ref="AI75:AJ75"/>
    <mergeCell ref="AK74:AO74"/>
    <mergeCell ref="AP74:AQ74"/>
    <mergeCell ref="AR74:AU74"/>
    <mergeCell ref="AV74:AW74"/>
    <mergeCell ref="AX74:BC74"/>
    <mergeCell ref="BD74:BE74"/>
    <mergeCell ref="E74:L74"/>
    <mergeCell ref="M74:N74"/>
    <mergeCell ref="O74:R74"/>
    <mergeCell ref="S74:T74"/>
    <mergeCell ref="U74:AH74"/>
    <mergeCell ref="AI74:AJ74"/>
    <mergeCell ref="B73:C73"/>
    <mergeCell ref="E73:U73"/>
    <mergeCell ref="V73:BI73"/>
    <mergeCell ref="AA70:AC70"/>
    <mergeCell ref="AE70:AN70"/>
    <mergeCell ref="AO70:BH70"/>
    <mergeCell ref="B71:C71"/>
    <mergeCell ref="E71:AC71"/>
    <mergeCell ref="AD71:AF71"/>
    <mergeCell ref="AG71:AI71"/>
    <mergeCell ref="AJ71:AW71"/>
    <mergeCell ref="AX71:BI71"/>
    <mergeCell ref="B70:P70"/>
    <mergeCell ref="Q70:S70"/>
    <mergeCell ref="T70:U70"/>
    <mergeCell ref="V70:X70"/>
    <mergeCell ref="Y70:Z70"/>
    <mergeCell ref="B72:N72"/>
    <mergeCell ref="Q72:Y72"/>
    <mergeCell ref="AD72:AL72"/>
    <mergeCell ref="AQ72:AY72"/>
    <mergeCell ref="B68:G68"/>
    <mergeCell ref="O68:P68"/>
    <mergeCell ref="AE68:AN68"/>
    <mergeCell ref="AO68:BH68"/>
    <mergeCell ref="B69:AC69"/>
    <mergeCell ref="AD69:AE69"/>
    <mergeCell ref="AG69:AQ69"/>
    <mergeCell ref="AR69:AZ69"/>
    <mergeCell ref="BA69:BI69"/>
    <mergeCell ref="H68:J68"/>
    <mergeCell ref="L68:M68"/>
    <mergeCell ref="Q68:R68"/>
    <mergeCell ref="S68:AC68"/>
    <mergeCell ref="BD65:BI65"/>
    <mergeCell ref="B66:D66"/>
    <mergeCell ref="E66:AD66"/>
    <mergeCell ref="AE66:AL66"/>
    <mergeCell ref="AM66:BI66"/>
    <mergeCell ref="B67:C67"/>
    <mergeCell ref="E67:P67"/>
    <mergeCell ref="Q67:Y67"/>
    <mergeCell ref="Z67:AC67"/>
    <mergeCell ref="AD67:AE67"/>
    <mergeCell ref="B65:C65"/>
    <mergeCell ref="E65:AD65"/>
    <mergeCell ref="AK65:AL65"/>
    <mergeCell ref="AG67:AQ67"/>
    <mergeCell ref="AR67:AZ67"/>
    <mergeCell ref="BA67:BI67"/>
    <mergeCell ref="AE65:AF65"/>
    <mergeCell ref="AH65:AI65"/>
    <mergeCell ref="AM65:AN65"/>
    <mergeCell ref="AO65:AS65"/>
    <mergeCell ref="AT65:BC65"/>
    <mergeCell ref="B63:AV63"/>
    <mergeCell ref="AW63:BA63"/>
    <mergeCell ref="BB63:BE63"/>
    <mergeCell ref="BF63:BI63"/>
    <mergeCell ref="B64:BE64"/>
    <mergeCell ref="BF64:BI64"/>
    <mergeCell ref="B59:P62"/>
    <mergeCell ref="Q59:BA59"/>
    <mergeCell ref="BB59:BE62"/>
    <mergeCell ref="BF59:BI62"/>
    <mergeCell ref="R60:AY60"/>
    <mergeCell ref="AZ60:BA60"/>
    <mergeCell ref="R61:AY61"/>
    <mergeCell ref="AZ61:BA61"/>
    <mergeCell ref="R62:AY62"/>
    <mergeCell ref="AZ62:BA62"/>
    <mergeCell ref="B55:P58"/>
    <mergeCell ref="Q55:BA55"/>
    <mergeCell ref="BB55:BE58"/>
    <mergeCell ref="BF55:BI58"/>
    <mergeCell ref="Q52:AB54"/>
    <mergeCell ref="AC52:BA52"/>
    <mergeCell ref="BB52:BE54"/>
    <mergeCell ref="BF52:BI54"/>
    <mergeCell ref="R58:AY58"/>
    <mergeCell ref="AZ58:BA58"/>
    <mergeCell ref="AD53:AY53"/>
    <mergeCell ref="AD54:AY54"/>
    <mergeCell ref="AZ53:BA53"/>
    <mergeCell ref="AZ54:BA54"/>
    <mergeCell ref="R56:AY56"/>
    <mergeCell ref="AZ56:BA56"/>
    <mergeCell ref="R57:AY57"/>
    <mergeCell ref="AZ57:BA57"/>
    <mergeCell ref="BB43:BE43"/>
    <mergeCell ref="BF43:BI43"/>
    <mergeCell ref="B44:P54"/>
    <mergeCell ref="Q44:AB48"/>
    <mergeCell ref="AC44:BA44"/>
    <mergeCell ref="BB44:BE48"/>
    <mergeCell ref="BF44:BI48"/>
    <mergeCell ref="AD45:BA45"/>
    <mergeCell ref="AD46:BA46"/>
    <mergeCell ref="Q49:AB51"/>
    <mergeCell ref="BB49:BE51"/>
    <mergeCell ref="BF49:BI51"/>
    <mergeCell ref="AD47:BA47"/>
    <mergeCell ref="AC48:AG48"/>
    <mergeCell ref="AH48:AI48"/>
    <mergeCell ref="AJ48:AR48"/>
    <mergeCell ref="AS48:AT48"/>
    <mergeCell ref="AV48:AW48"/>
    <mergeCell ref="AY48:AZ48"/>
    <mergeCell ref="AD50:AK50"/>
    <mergeCell ref="AC49:AW49"/>
    <mergeCell ref="AX49:BA49"/>
    <mergeCell ref="AD51:AK51"/>
    <mergeCell ref="AM51:AN51"/>
    <mergeCell ref="BB36:BE36"/>
    <mergeCell ref="B40:BI40"/>
    <mergeCell ref="B41:BI41"/>
    <mergeCell ref="C42:L42"/>
    <mergeCell ref="M42:T42"/>
    <mergeCell ref="V42:AA42"/>
    <mergeCell ref="AB42:AM42"/>
    <mergeCell ref="AQ42:BI42"/>
    <mergeCell ref="B37:AN37"/>
    <mergeCell ref="AO37:AS37"/>
    <mergeCell ref="AT37:AW37"/>
    <mergeCell ref="AX37:BA37"/>
    <mergeCell ref="BB37:BE37"/>
    <mergeCell ref="BA38:BF38"/>
    <mergeCell ref="B35:D35"/>
    <mergeCell ref="G35:AS35"/>
    <mergeCell ref="AT35:AW35"/>
    <mergeCell ref="AX35:BA35"/>
    <mergeCell ref="BB35:BE35"/>
    <mergeCell ref="B32:D32"/>
    <mergeCell ref="G32:AS32"/>
    <mergeCell ref="AT32:AW32"/>
    <mergeCell ref="AX32:BA32"/>
    <mergeCell ref="BB32:BE32"/>
    <mergeCell ref="B33:D33"/>
    <mergeCell ref="G33:AS33"/>
    <mergeCell ref="AT33:AW33"/>
    <mergeCell ref="AX33:BA33"/>
    <mergeCell ref="BB33:BE33"/>
    <mergeCell ref="B31:D31"/>
    <mergeCell ref="G31:AS31"/>
    <mergeCell ref="AT31:AW31"/>
    <mergeCell ref="AX31:BA31"/>
    <mergeCell ref="BB31:BE31"/>
    <mergeCell ref="BF24:BI24"/>
    <mergeCell ref="B25:AS25"/>
    <mergeCell ref="AT25:AW26"/>
    <mergeCell ref="AX25:BA26"/>
    <mergeCell ref="BB25:BE26"/>
    <mergeCell ref="BF25:BI37"/>
    <mergeCell ref="B26:AS26"/>
    <mergeCell ref="B27:D27"/>
    <mergeCell ref="G27:AS27"/>
    <mergeCell ref="AT27:AW27"/>
    <mergeCell ref="AX27:BA27"/>
    <mergeCell ref="BB27:BE27"/>
    <mergeCell ref="B28:D28"/>
    <mergeCell ref="G28:AS28"/>
    <mergeCell ref="AT28:AW28"/>
    <mergeCell ref="AX28:BA28"/>
    <mergeCell ref="BB28:BE28"/>
    <mergeCell ref="BB24:BE24"/>
    <mergeCell ref="BB34:BE34"/>
    <mergeCell ref="AT29:AW29"/>
    <mergeCell ref="AX29:BA29"/>
    <mergeCell ref="BB29:BE29"/>
    <mergeCell ref="B30:D30"/>
    <mergeCell ref="B24:AV24"/>
    <mergeCell ref="AW24:BA24"/>
    <mergeCell ref="B21:P23"/>
    <mergeCell ref="AI21:AP21"/>
    <mergeCell ref="AI22:AP22"/>
    <mergeCell ref="AR22:AT22"/>
    <mergeCell ref="AV22:AW22"/>
    <mergeCell ref="AZ22:BA22"/>
    <mergeCell ref="AR23:AT23"/>
    <mergeCell ref="AV23:AW23"/>
    <mergeCell ref="AZ23:BA23"/>
    <mergeCell ref="AR21:AT21"/>
    <mergeCell ref="AV21:AW21"/>
    <mergeCell ref="AZ21:BA21"/>
    <mergeCell ref="BB30:BE30"/>
    <mergeCell ref="B17:P20"/>
    <mergeCell ref="Q17:AH17"/>
    <mergeCell ref="AI17:BA17"/>
    <mergeCell ref="BB17:BE23"/>
    <mergeCell ref="BF17:BI23"/>
    <mergeCell ref="AI18:AP18"/>
    <mergeCell ref="AI19:AP19"/>
    <mergeCell ref="AI20:AP20"/>
    <mergeCell ref="AI23:AP23"/>
    <mergeCell ref="AR18:AT18"/>
    <mergeCell ref="AV18:AW18"/>
    <mergeCell ref="AZ18:BA18"/>
    <mergeCell ref="AR19:AT19"/>
    <mergeCell ref="AV19:AW19"/>
    <mergeCell ref="AZ19:BA19"/>
    <mergeCell ref="AR20:AT20"/>
    <mergeCell ref="AV20:AW20"/>
    <mergeCell ref="AZ20:BA20"/>
    <mergeCell ref="Q18:AG20"/>
    <mergeCell ref="Q21:AG23"/>
    <mergeCell ref="BF13:BI13"/>
    <mergeCell ref="B14:P16"/>
    <mergeCell ref="AC14:AD14"/>
    <mergeCell ref="AK14:AL14"/>
    <mergeCell ref="AU14:AV14"/>
    <mergeCell ref="AW14:BA14"/>
    <mergeCell ref="BB14:BE14"/>
    <mergeCell ref="BF14:BI14"/>
    <mergeCell ref="Q15:BA15"/>
    <mergeCell ref="BB15:BE16"/>
    <mergeCell ref="BF15:BI16"/>
    <mergeCell ref="AE16:AF16"/>
    <mergeCell ref="AQ16:AR16"/>
    <mergeCell ref="AS16:BA16"/>
    <mergeCell ref="Q13:R13"/>
    <mergeCell ref="S13:T13"/>
    <mergeCell ref="U13:AB13"/>
    <mergeCell ref="AC13:AD13"/>
    <mergeCell ref="B13:P13"/>
    <mergeCell ref="AE13:AF13"/>
    <mergeCell ref="AQ13:AR13"/>
    <mergeCell ref="AS13:BA13"/>
    <mergeCell ref="Q14:Z14"/>
    <mergeCell ref="AA14:AB14"/>
    <mergeCell ref="BB13:BE13"/>
    <mergeCell ref="Q12:R12"/>
    <mergeCell ref="S12:T12"/>
    <mergeCell ref="Y12:AC12"/>
    <mergeCell ref="AD12:AE12"/>
    <mergeCell ref="AJ12:AQ12"/>
    <mergeCell ref="AR12:AS12"/>
    <mergeCell ref="AG13:AN13"/>
    <mergeCell ref="AO13:AP13"/>
    <mergeCell ref="BB11:BE12"/>
    <mergeCell ref="BF11:BI12"/>
    <mergeCell ref="B12:P12"/>
    <mergeCell ref="U12:X12"/>
    <mergeCell ref="AF12:AI12"/>
    <mergeCell ref="AT12:AV12"/>
    <mergeCell ref="B11:P11"/>
    <mergeCell ref="R11:S11"/>
    <mergeCell ref="T11:AB11"/>
    <mergeCell ref="AC11:AD11"/>
    <mergeCell ref="AE11:AO11"/>
    <mergeCell ref="AP11:AQ11"/>
    <mergeCell ref="AW12:BA12"/>
    <mergeCell ref="AR11:BA11"/>
    <mergeCell ref="B9:BA9"/>
    <mergeCell ref="BB9:BE10"/>
    <mergeCell ref="BF9:BI10"/>
    <mergeCell ref="L10:M10"/>
    <mergeCell ref="Y10:Z10"/>
    <mergeCell ref="AK10:AL10"/>
    <mergeCell ref="AM10:BA10"/>
    <mergeCell ref="B10:I10"/>
    <mergeCell ref="J10:K10"/>
    <mergeCell ref="N10:V10"/>
    <mergeCell ref="W10:X10"/>
    <mergeCell ref="AA10:AH10"/>
    <mergeCell ref="AI10:AJ10"/>
    <mergeCell ref="X5:AF5"/>
    <mergeCell ref="AG5:AO5"/>
    <mergeCell ref="AR5:AW5"/>
    <mergeCell ref="AX5:BI5"/>
    <mergeCell ref="B8:BA8"/>
    <mergeCell ref="BB8:BE8"/>
    <mergeCell ref="BF8:BI8"/>
    <mergeCell ref="D7:L7"/>
    <mergeCell ref="M7:O7"/>
    <mergeCell ref="P7:U7"/>
    <mergeCell ref="V7:AG7"/>
    <mergeCell ref="AO7:AP7"/>
    <mergeCell ref="AI7:AJ7"/>
    <mergeCell ref="AL7:AM7"/>
    <mergeCell ref="AQ7:AR7"/>
    <mergeCell ref="AT7:AU7"/>
    <mergeCell ref="AW7:AX7"/>
    <mergeCell ref="AZ7:BA7"/>
    <mergeCell ref="BB7:BC7"/>
    <mergeCell ref="BD7:BI7"/>
    <mergeCell ref="AP51:AQ51"/>
    <mergeCell ref="AT51:AU51"/>
    <mergeCell ref="AY51:BA51"/>
    <mergeCell ref="AM50:AN50"/>
    <mergeCell ref="AP50:AQ50"/>
    <mergeCell ref="AT50:AU50"/>
    <mergeCell ref="AY50:BA50"/>
    <mergeCell ref="B1:BI1"/>
    <mergeCell ref="B2:BI2"/>
    <mergeCell ref="B3:BI3"/>
    <mergeCell ref="D4:M4"/>
    <mergeCell ref="N4:U4"/>
    <mergeCell ref="X4:AB4"/>
    <mergeCell ref="AC4:AO4"/>
    <mergeCell ref="AR4:AW4"/>
    <mergeCell ref="AX4:BI4"/>
    <mergeCell ref="D6:J6"/>
    <mergeCell ref="K6:U6"/>
    <mergeCell ref="X6:AC6"/>
    <mergeCell ref="AD6:AO6"/>
    <mergeCell ref="AR6:AW6"/>
    <mergeCell ref="AX6:BI6"/>
    <mergeCell ref="D5:H5"/>
    <mergeCell ref="I5:U5"/>
  </mergeCells>
  <dataValidations xWindow="133" yWindow="422" count="17">
    <dataValidation type="textLength" allowBlank="1" showInputMessage="1" showErrorMessage="1" error="تعدادرقمهای کد پرسنلی باید 8 رقمی باشد." sqref="AX4:BI4">
      <formula1>8</formula1>
      <formula2>8</formula2>
    </dataValidation>
    <dataValidation type="list" allowBlank="1" showInputMessage="1" showErrorMessage="1" error="از لیست کشویی انتخاب فرمایید." sqref="J77:T77">
      <formula1>$C$78:$D$78</formula1>
    </dataValidation>
    <dataValidation type="textLength" allowBlank="1" showInputMessage="1" showErrorMessage="1" error="حداکثر40 باید باشد لطفا دوباره امتیازات را چک فرمایید." sqref="AX37:BA37">
      <formula1>1</formula1>
      <formula2>40</formula2>
    </dataValidation>
    <dataValidation allowBlank="1" showInputMessage="1" showErrorMessage="1" prompt="ازکدهای مندرج در شیت شرح وظایف انتخاب نمایید." sqref="B27:D36 G27:AS36"/>
    <dataValidation type="decimal" allowBlank="1" showInputMessage="1" showErrorMessage="1" error="حداکثر15 امتیاز" prompt="حداکثر15 امتیاز" sqref="BF9:BI10">
      <formula1>0</formula1>
      <formula2>15</formula2>
    </dataValidation>
    <dataValidation type="decimal" allowBlank="1" showInputMessage="1" showErrorMessage="1" error="حداکثر10امتیاز" prompt="حداکثر10امتیاز" sqref="BF11:BI12">
      <formula1>0</formula1>
      <formula2>10</formula2>
    </dataValidation>
    <dataValidation type="decimal" allowBlank="1" showInputMessage="1" showErrorMessage="1" error="حداکثر5امتیاز" prompt="حداکثر5امتیاز" sqref="BF13:BI13">
      <formula1>0</formula1>
      <formula2>5</formula2>
    </dataValidation>
    <dataValidation type="decimal" allowBlank="1" showInputMessage="1" showErrorMessage="1" error="حداکثر10 امتیاز" prompt="حداکثر10 امتیاز" sqref="BF15:BI16">
      <formula1>0</formula1>
      <formula2>10</formula2>
    </dataValidation>
    <dataValidation allowBlank="1" showInputMessage="1" showErrorMessage="1" prompt="با ثبت شماره تقدیرنامه امتیاز خودکار ثبت می گردد." sqref="AI18:AP23"/>
    <dataValidation allowBlank="1" showInputMessage="1" showErrorMessage="1" prompt="باحروف ثبت گردد" sqref="Q67:Y67"/>
    <dataValidation type="decimal" allowBlank="1" showInputMessage="1" showErrorMessage="1" error="حداکثر10 امتیاز" prompt="حداکثر10 امتیاز" sqref="BF14:BI14">
      <formula1>0</formula1>
      <formula2>10</formula2>
    </dataValidation>
    <dataValidation type="decimal" allowBlank="1" showInputMessage="1" showErrorMessage="1" error="حداکثر4امتیاز" prompt="حداکثر4امتیاز" sqref="AX27:BE36">
      <formula1>0</formula1>
      <formula2>4</formula2>
    </dataValidation>
    <dataValidation allowBlank="1" showInputMessage="1" showErrorMessage="1" prompt="در قسمت رنگی امتیازثبت گردد" sqref="BF44:BI48"/>
    <dataValidation allowBlank="1" showInputMessage="1" showErrorMessage="1" prompt="در قسمت رنگی ساعت ثبت گردد." sqref="BF49:BI51"/>
    <dataValidation type="decimal" allowBlank="1" showInputMessage="1" showErrorMessage="1" error="حداکثر4 امتیاز" prompt="در قسمت رنگی امتیازثبت گردد" sqref="BF52:BI54">
      <formula1>0</formula1>
      <formula2>4</formula2>
    </dataValidation>
    <dataValidation allowBlank="1" showInputMessage="1" showErrorMessage="1" prompt="در قسمت رنگی امتیازثبت گردد" sqref="BF59:BI62 BF55:BI58"/>
    <dataValidation allowBlank="1" showInputMessage="1" showErrorMessage="1" prompt="شماره و تاریخ ثبت گردد." sqref="BF17:BI23"/>
  </dataValidation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4" r:id="rId4" name="Check Box 14">
              <controlPr defaultSize="0" autoFill="0" autoLine="0" autoPict="0">
                <anchor moveWithCells="1">
                  <from>
                    <xdr:col>11</xdr:col>
                    <xdr:colOff>85725</xdr:colOff>
                    <xdr:row>9</xdr:row>
                    <xdr:rowOff>38100</xdr:rowOff>
                  </from>
                  <to>
                    <xdr:col>14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5" name="Check Box 15">
              <controlPr defaultSize="0" autoFill="0" autoLine="0" autoPict="0">
                <anchor moveWithCells="1">
                  <from>
                    <xdr:col>24</xdr:col>
                    <xdr:colOff>47625</xdr:colOff>
                    <xdr:row>9</xdr:row>
                    <xdr:rowOff>28575</xdr:rowOff>
                  </from>
                  <to>
                    <xdr:col>27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6" name="Check Box 16">
              <controlPr defaultSize="0" autoFill="0" autoLine="0" autoPict="0">
                <anchor moveWithCells="1">
                  <from>
                    <xdr:col>36</xdr:col>
                    <xdr:colOff>38100</xdr:colOff>
                    <xdr:row>9</xdr:row>
                    <xdr:rowOff>38100</xdr:rowOff>
                  </from>
                  <to>
                    <xdr:col>39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7" name="Check Box 17">
              <controlPr defaultSize="0" autoFill="0" autoLine="0" autoPict="0">
                <anchor moveWithCells="1">
                  <from>
                    <xdr:col>17</xdr:col>
                    <xdr:colOff>76200</xdr:colOff>
                    <xdr:row>10</xdr:row>
                    <xdr:rowOff>9525</xdr:rowOff>
                  </from>
                  <to>
                    <xdr:col>20</xdr:col>
                    <xdr:colOff>66675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8" name="Check Box 18">
              <controlPr defaultSize="0" autoFill="0" autoLine="0" autoPict="0">
                <anchor moveWithCells="1">
                  <from>
                    <xdr:col>28</xdr:col>
                    <xdr:colOff>57150</xdr:colOff>
                    <xdr:row>10</xdr:row>
                    <xdr:rowOff>19050</xdr:rowOff>
                  </from>
                  <to>
                    <xdr:col>31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" name="Check Box 19">
              <controlPr defaultSize="0" autoFill="0" autoLine="0" autoPict="0">
                <anchor moveWithCells="1">
                  <from>
                    <xdr:col>41</xdr:col>
                    <xdr:colOff>28575</xdr:colOff>
                    <xdr:row>10</xdr:row>
                    <xdr:rowOff>19050</xdr:rowOff>
                  </from>
                  <to>
                    <xdr:col>44</xdr:col>
                    <xdr:colOff>19050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0" name="Check Box 20">
              <controlPr defaultSize="0" autoFill="0" autoLine="0" autoPict="0">
                <anchor moveWithCells="1">
                  <from>
                    <xdr:col>18</xdr:col>
                    <xdr:colOff>57150</xdr:colOff>
                    <xdr:row>12</xdr:row>
                    <xdr:rowOff>76200</xdr:rowOff>
                  </from>
                  <to>
                    <xdr:col>21</xdr:col>
                    <xdr:colOff>47625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1" name="Check Box 21">
              <controlPr defaultSize="0" autoFill="0" autoLine="0" autoPict="0">
                <anchor moveWithCells="1">
                  <from>
                    <xdr:col>30</xdr:col>
                    <xdr:colOff>47625</xdr:colOff>
                    <xdr:row>12</xdr:row>
                    <xdr:rowOff>95250</xdr:rowOff>
                  </from>
                  <to>
                    <xdr:col>33</xdr:col>
                    <xdr:colOff>38100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2" name="Check Box 22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85725</xdr:rowOff>
                  </from>
                  <to>
                    <xdr:col>45</xdr:col>
                    <xdr:colOff>9525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3" name="Check Box 23">
              <controlPr defaultSize="0" autoFill="0" autoLine="0" autoPict="0">
                <anchor moveWithCells="1">
                  <from>
                    <xdr:col>28</xdr:col>
                    <xdr:colOff>47625</xdr:colOff>
                    <xdr:row>13</xdr:row>
                    <xdr:rowOff>47625</xdr:rowOff>
                  </from>
                  <to>
                    <xdr:col>31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4" name="Check Box 24">
              <controlPr defaultSize="0" autoFill="0" autoLine="0" autoPict="0">
                <anchor moveWithCells="1">
                  <from>
                    <xdr:col>36</xdr:col>
                    <xdr:colOff>38100</xdr:colOff>
                    <xdr:row>13</xdr:row>
                    <xdr:rowOff>38100</xdr:rowOff>
                  </from>
                  <to>
                    <xdr:col>39</xdr:col>
                    <xdr:colOff>28575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5" name="Check Box 25">
              <controlPr defaultSize="0" autoFill="0" autoLine="0" autoPict="0">
                <anchor moveWithCells="1">
                  <from>
                    <xdr:col>46</xdr:col>
                    <xdr:colOff>47625</xdr:colOff>
                    <xdr:row>13</xdr:row>
                    <xdr:rowOff>38100</xdr:rowOff>
                  </from>
                  <to>
                    <xdr:col>49</xdr:col>
                    <xdr:colOff>38100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6" name="Check Box 26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28575</xdr:rowOff>
                  </from>
                  <to>
                    <xdr:col>21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" name="Check Box 27">
              <controlPr defaultSize="0" autoFill="0" autoLine="0" autoPict="0">
                <anchor moveWithCells="1">
                  <from>
                    <xdr:col>30</xdr:col>
                    <xdr:colOff>47625</xdr:colOff>
                    <xdr:row>15</xdr:row>
                    <xdr:rowOff>28575</xdr:rowOff>
                  </from>
                  <to>
                    <xdr:col>33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8" name="Check Box 28">
              <controlPr defaultSize="0" autoFill="0" autoLine="0" autoPict="0">
                <anchor moveWithCells="1">
                  <from>
                    <xdr:col>42</xdr:col>
                    <xdr:colOff>38100</xdr:colOff>
                    <xdr:row>15</xdr:row>
                    <xdr:rowOff>19050</xdr:rowOff>
                  </from>
                  <to>
                    <xdr:col>45</xdr:col>
                    <xdr:colOff>28575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19</xdr:col>
                    <xdr:colOff>47625</xdr:colOff>
                    <xdr:row>69</xdr:row>
                    <xdr:rowOff>47625</xdr:rowOff>
                  </from>
                  <to>
                    <xdr:col>22</xdr:col>
                    <xdr:colOff>47625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24</xdr:col>
                    <xdr:colOff>38100</xdr:colOff>
                    <xdr:row>69</xdr:row>
                    <xdr:rowOff>38100</xdr:rowOff>
                  </from>
                  <to>
                    <xdr:col>27</xdr:col>
                    <xdr:colOff>28575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1" name="Check Box 31">
              <controlPr defaultSize="0" autoFill="0" autoLine="0" autoPict="0">
                <anchor moveWithCells="1">
                  <from>
                    <xdr:col>12</xdr:col>
                    <xdr:colOff>76200</xdr:colOff>
                    <xdr:row>73</xdr:row>
                    <xdr:rowOff>47625</xdr:rowOff>
                  </from>
                  <to>
                    <xdr:col>15</xdr:col>
                    <xdr:colOff>76200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2" name="Check Box 32">
              <controlPr defaultSize="0" autoFill="0" autoLine="0" autoPict="0">
                <anchor moveWithCells="1">
                  <from>
                    <xdr:col>12</xdr:col>
                    <xdr:colOff>76200</xdr:colOff>
                    <xdr:row>74</xdr:row>
                    <xdr:rowOff>85725</xdr:rowOff>
                  </from>
                  <to>
                    <xdr:col>15</xdr:col>
                    <xdr:colOff>76200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3" name="Check Box 33">
              <controlPr defaultSize="0" autoFill="0" autoLine="0" autoPict="0">
                <anchor moveWithCells="1">
                  <from>
                    <xdr:col>18</xdr:col>
                    <xdr:colOff>66675</xdr:colOff>
                    <xdr:row>73</xdr:row>
                    <xdr:rowOff>47625</xdr:rowOff>
                  </from>
                  <to>
                    <xdr:col>21</xdr:col>
                    <xdr:colOff>66675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4" name="Check Box 34">
              <controlPr defaultSize="0" autoFill="0" autoLine="0" autoPict="0">
                <anchor moveWithCells="1">
                  <from>
                    <xdr:col>18</xdr:col>
                    <xdr:colOff>57150</xdr:colOff>
                    <xdr:row>74</xdr:row>
                    <xdr:rowOff>47625</xdr:rowOff>
                  </from>
                  <to>
                    <xdr:col>21</xdr:col>
                    <xdr:colOff>57150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5" name="Check Box 35">
              <controlPr defaultSize="0" autoFill="0" autoLine="0" autoPict="0">
                <anchor moveWithCells="1">
                  <from>
                    <xdr:col>34</xdr:col>
                    <xdr:colOff>38100</xdr:colOff>
                    <xdr:row>73</xdr:row>
                    <xdr:rowOff>57150</xdr:rowOff>
                  </from>
                  <to>
                    <xdr:col>37</xdr:col>
                    <xdr:colOff>38100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6" name="Check Box 36">
              <controlPr defaultSize="0" autoFill="0" autoLine="0" autoPict="0">
                <anchor moveWithCells="1">
                  <from>
                    <xdr:col>34</xdr:col>
                    <xdr:colOff>38100</xdr:colOff>
                    <xdr:row>74</xdr:row>
                    <xdr:rowOff>57150</xdr:rowOff>
                  </from>
                  <to>
                    <xdr:col>37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7" name="Check Box 37">
              <controlPr defaultSize="0" autoFill="0" autoLine="0" autoPict="0">
                <anchor moveWithCells="1">
                  <from>
                    <xdr:col>47</xdr:col>
                    <xdr:colOff>19050</xdr:colOff>
                    <xdr:row>73</xdr:row>
                    <xdr:rowOff>47625</xdr:rowOff>
                  </from>
                  <to>
                    <xdr:col>50</xdr:col>
                    <xdr:colOff>19050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8" name="Check Box 38">
              <controlPr defaultSize="0" autoFill="0" autoLine="0" autoPict="0">
                <anchor moveWithCells="1">
                  <from>
                    <xdr:col>48</xdr:col>
                    <xdr:colOff>19050</xdr:colOff>
                    <xdr:row>74</xdr:row>
                    <xdr:rowOff>57150</xdr:rowOff>
                  </from>
                  <to>
                    <xdr:col>51</xdr:col>
                    <xdr:colOff>19050</xdr:colOff>
                    <xdr:row>75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G204"/>
  <sheetViews>
    <sheetView rightToLeft="1" tabSelected="1" view="pageBreakPreview" zoomScale="160" zoomScaleNormal="100" zoomScaleSheetLayoutView="1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9" defaultRowHeight="14.25"/>
  <cols>
    <col min="1" max="1" width="2" style="61" customWidth="1"/>
    <col min="2" max="2" width="4.75" style="62" customWidth="1"/>
    <col min="3" max="3" width="9.375" style="63" customWidth="1"/>
    <col min="4" max="4" width="15" style="63" customWidth="1"/>
    <col min="5" max="5" width="17.125" style="63" customWidth="1"/>
    <col min="6" max="6" width="7.375" style="63" customWidth="1"/>
    <col min="7" max="7" width="6.375" style="70" customWidth="1"/>
    <col min="8" max="8" width="6" style="70" customWidth="1"/>
    <col min="9" max="9" width="4.625" style="62" customWidth="1"/>
    <col min="10" max="10" width="5.625" style="63" customWidth="1"/>
    <col min="11" max="11" width="5.375" style="63" customWidth="1"/>
    <col min="12" max="12" width="11.25" style="63" customWidth="1"/>
    <col min="13" max="13" width="11.875" style="63" customWidth="1"/>
    <col min="14" max="14" width="10.75" style="63" customWidth="1"/>
    <col min="15" max="16" width="11.25" style="63" customWidth="1"/>
    <col min="17" max="17" width="15.375" style="63" customWidth="1"/>
    <col min="18" max="18" width="14.375" style="63" customWidth="1"/>
    <col min="19" max="19" width="17.375" style="63" customWidth="1"/>
    <col min="20" max="20" width="16.75" style="63" customWidth="1"/>
    <col min="21" max="33" width="5.125" style="63" customWidth="1"/>
    <col min="34" max="16384" width="9" style="63"/>
  </cols>
  <sheetData>
    <row r="1" spans="1:33" ht="19.5" customHeight="1" thickTop="1" thickBot="1">
      <c r="B1" s="134"/>
      <c r="C1" s="135"/>
      <c r="D1" s="135"/>
      <c r="E1" s="135"/>
      <c r="F1" s="135"/>
      <c r="G1" s="136"/>
      <c r="H1" s="136"/>
      <c r="I1" s="136"/>
      <c r="J1" s="135"/>
      <c r="K1" s="137"/>
    </row>
    <row r="2" spans="1:33" ht="24" thickTop="1" thickBot="1">
      <c r="B2" s="138"/>
      <c r="C2" s="533" t="s">
        <v>308</v>
      </c>
      <c r="D2" s="533"/>
      <c r="E2" s="49"/>
      <c r="F2" s="50"/>
      <c r="G2" s="64" t="s">
        <v>318</v>
      </c>
      <c r="H2" s="71" t="s">
        <v>319</v>
      </c>
      <c r="I2" s="64" t="s">
        <v>326</v>
      </c>
      <c r="J2" s="536"/>
      <c r="K2" s="537"/>
      <c r="L2" s="541" t="s">
        <v>332</v>
      </c>
      <c r="M2" s="541"/>
      <c r="N2" s="541"/>
      <c r="O2" s="541"/>
      <c r="P2" s="541"/>
      <c r="Q2" s="541"/>
      <c r="R2" s="541"/>
      <c r="S2" s="541"/>
      <c r="T2" s="542"/>
      <c r="U2" s="523" t="s">
        <v>372</v>
      </c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5"/>
    </row>
    <row r="3" spans="1:33" ht="21.75" thickTop="1">
      <c r="B3" s="528" t="s">
        <v>0</v>
      </c>
      <c r="C3" s="530" t="s">
        <v>309</v>
      </c>
      <c r="D3" s="530" t="s">
        <v>310</v>
      </c>
      <c r="E3" s="530" t="s">
        <v>311</v>
      </c>
      <c r="F3" s="530" t="s">
        <v>312</v>
      </c>
      <c r="G3" s="538" t="s">
        <v>313</v>
      </c>
      <c r="H3" s="539"/>
      <c r="I3" s="530" t="s">
        <v>316</v>
      </c>
      <c r="J3" s="538" t="s">
        <v>317</v>
      </c>
      <c r="K3" s="540"/>
      <c r="L3" s="534" t="s">
        <v>328</v>
      </c>
      <c r="M3" s="530" t="s">
        <v>329</v>
      </c>
      <c r="N3" s="530" t="s">
        <v>330</v>
      </c>
      <c r="O3" s="530" t="s">
        <v>331</v>
      </c>
      <c r="P3" s="530" t="s">
        <v>341</v>
      </c>
      <c r="Q3" s="534" t="s">
        <v>333</v>
      </c>
      <c r="R3" s="530" t="s">
        <v>334</v>
      </c>
      <c r="S3" s="528" t="s">
        <v>335</v>
      </c>
      <c r="T3" s="526" t="s">
        <v>336</v>
      </c>
      <c r="U3" s="526" t="s">
        <v>368</v>
      </c>
      <c r="V3" s="526" t="s">
        <v>367</v>
      </c>
      <c r="W3" s="526" t="s">
        <v>366</v>
      </c>
      <c r="X3" s="526" t="s">
        <v>360</v>
      </c>
      <c r="Y3" s="526" t="s">
        <v>361</v>
      </c>
      <c r="Z3" s="526" t="s">
        <v>362</v>
      </c>
      <c r="AA3" s="526" t="s">
        <v>371</v>
      </c>
      <c r="AB3" s="526" t="s">
        <v>365</v>
      </c>
      <c r="AC3" s="526" t="s">
        <v>364</v>
      </c>
      <c r="AD3" s="526" t="s">
        <v>363</v>
      </c>
      <c r="AE3" s="526" t="s">
        <v>369</v>
      </c>
      <c r="AF3" s="526" t="s">
        <v>370</v>
      </c>
      <c r="AG3" s="526" t="s">
        <v>316</v>
      </c>
    </row>
    <row r="4" spans="1:33" ht="21.75" thickBot="1">
      <c r="A4" s="61" t="str">
        <f>IF(B4="","",SUBTOTAL(3,B$4:B4))</f>
        <v/>
      </c>
      <c r="B4" s="529"/>
      <c r="C4" s="531"/>
      <c r="D4" s="531"/>
      <c r="E4" s="532"/>
      <c r="F4" s="531"/>
      <c r="G4" s="65" t="s">
        <v>314</v>
      </c>
      <c r="H4" s="65" t="s">
        <v>315</v>
      </c>
      <c r="I4" s="531"/>
      <c r="J4" s="66" t="s">
        <v>320</v>
      </c>
      <c r="K4" s="67" t="s">
        <v>321</v>
      </c>
      <c r="L4" s="535" t="s">
        <v>328</v>
      </c>
      <c r="M4" s="532"/>
      <c r="N4" s="532"/>
      <c r="O4" s="532"/>
      <c r="P4" s="532"/>
      <c r="Q4" s="535" t="s">
        <v>328</v>
      </c>
      <c r="R4" s="532"/>
      <c r="S4" s="543" t="s">
        <v>328</v>
      </c>
      <c r="T4" s="527"/>
      <c r="U4" s="527"/>
      <c r="V4" s="527"/>
      <c r="W4" s="527"/>
      <c r="X4" s="527"/>
      <c r="Y4" s="527"/>
      <c r="Z4" s="527"/>
      <c r="AA4" s="527"/>
      <c r="AB4" s="527"/>
      <c r="AC4" s="527"/>
      <c r="AD4" s="527"/>
      <c r="AE4" s="527"/>
      <c r="AF4" s="527"/>
      <c r="AG4" s="527"/>
    </row>
    <row r="5" spans="1:33" ht="24.95" customHeight="1" thickTop="1">
      <c r="B5" s="68" t="str">
        <f>IF(C5="","",SUBTOTAL(3,C$5:C5))</f>
        <v/>
      </c>
      <c r="C5" s="51"/>
      <c r="D5" s="52"/>
      <c r="E5" s="52"/>
      <c r="F5" s="52"/>
      <c r="G5" s="69" t="str">
        <f>IF(C5&gt;0,950701," ")</f>
        <v xml:space="preserve"> </v>
      </c>
      <c r="H5" s="69" t="str">
        <f>IF(C5&gt;0,960631," ")</f>
        <v xml:space="preserve"> </v>
      </c>
      <c r="I5" s="130">
        <f>AG5</f>
        <v>0</v>
      </c>
      <c r="J5" s="51"/>
      <c r="K5" s="53"/>
      <c r="L5" s="54"/>
      <c r="M5" s="52"/>
      <c r="N5" s="52"/>
      <c r="O5" s="51"/>
      <c r="P5" s="54"/>
      <c r="Q5" s="54"/>
      <c r="R5" s="52"/>
      <c r="S5" s="52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131">
        <f>SUM(U5:AF5)</f>
        <v>0</v>
      </c>
    </row>
    <row r="6" spans="1:33" ht="24.95" customHeight="1">
      <c r="B6" s="68" t="str">
        <f>IF(C6="","",SUBTOTAL(3,C$5:C6))</f>
        <v/>
      </c>
      <c r="C6" s="51"/>
      <c r="D6" s="55"/>
      <c r="E6" s="52"/>
      <c r="F6" s="52"/>
      <c r="G6" s="69" t="str">
        <f t="shared" ref="G6:G69" si="0">IF(C6&gt;0,950701," ")</f>
        <v xml:space="preserve"> </v>
      </c>
      <c r="H6" s="69" t="str">
        <f t="shared" ref="H6:H69" si="1">IF(C6&gt;0,960631," ")</f>
        <v xml:space="preserve"> </v>
      </c>
      <c r="I6" s="130">
        <f t="shared" ref="I6:I69" si="2">AG6</f>
        <v>0</v>
      </c>
      <c r="J6" s="56"/>
      <c r="K6" s="57"/>
      <c r="L6" s="54"/>
      <c r="M6" s="52"/>
      <c r="N6" s="55"/>
      <c r="O6" s="56"/>
      <c r="P6" s="58"/>
      <c r="Q6" s="58"/>
      <c r="R6" s="55"/>
      <c r="S6" s="55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131">
        <f t="shared" ref="AG6:AG69" si="3">SUM(U6:AF6)</f>
        <v>0</v>
      </c>
    </row>
    <row r="7" spans="1:33" ht="24.95" customHeight="1">
      <c r="B7" s="68" t="str">
        <f>IF(C7="","",SUBTOTAL(3,C$5:C7))</f>
        <v/>
      </c>
      <c r="C7" s="51"/>
      <c r="D7" s="55"/>
      <c r="E7" s="52"/>
      <c r="F7" s="52"/>
      <c r="G7" s="69" t="str">
        <f t="shared" si="0"/>
        <v xml:space="preserve"> </v>
      </c>
      <c r="H7" s="69" t="str">
        <f t="shared" si="1"/>
        <v xml:space="preserve"> </v>
      </c>
      <c r="I7" s="130">
        <f t="shared" si="2"/>
        <v>0</v>
      </c>
      <c r="J7" s="56"/>
      <c r="K7" s="57"/>
      <c r="L7" s="54"/>
      <c r="M7" s="52"/>
      <c r="N7" s="55"/>
      <c r="O7" s="56"/>
      <c r="P7" s="58"/>
      <c r="Q7" s="58"/>
      <c r="R7" s="55"/>
      <c r="S7" s="55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131">
        <f t="shared" si="3"/>
        <v>0</v>
      </c>
    </row>
    <row r="8" spans="1:33" ht="24.95" customHeight="1">
      <c r="B8" s="68" t="str">
        <f>IF(C8="","",SUBTOTAL(3,C$5:C8))</f>
        <v/>
      </c>
      <c r="C8" s="51"/>
      <c r="D8" s="55"/>
      <c r="E8" s="52"/>
      <c r="F8" s="52"/>
      <c r="G8" s="69" t="str">
        <f t="shared" si="0"/>
        <v xml:space="preserve"> </v>
      </c>
      <c r="H8" s="69" t="str">
        <f t="shared" si="1"/>
        <v xml:space="preserve"> </v>
      </c>
      <c r="I8" s="130">
        <f t="shared" si="2"/>
        <v>0</v>
      </c>
      <c r="J8" s="56"/>
      <c r="K8" s="57"/>
      <c r="L8" s="54"/>
      <c r="M8" s="52"/>
      <c r="N8" s="55"/>
      <c r="O8" s="56"/>
      <c r="P8" s="58"/>
      <c r="Q8" s="58"/>
      <c r="R8" s="55"/>
      <c r="S8" s="55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131">
        <f t="shared" si="3"/>
        <v>0</v>
      </c>
    </row>
    <row r="9" spans="1:33" ht="24.95" customHeight="1">
      <c r="B9" s="68" t="str">
        <f>IF(C9="","",SUBTOTAL(3,C$5:C9))</f>
        <v/>
      </c>
      <c r="C9" s="51"/>
      <c r="D9" s="55"/>
      <c r="E9" s="52"/>
      <c r="F9" s="52"/>
      <c r="G9" s="69" t="str">
        <f t="shared" si="0"/>
        <v xml:space="preserve"> </v>
      </c>
      <c r="H9" s="69" t="str">
        <f t="shared" si="1"/>
        <v xml:space="preserve"> </v>
      </c>
      <c r="I9" s="130">
        <f t="shared" si="2"/>
        <v>0</v>
      </c>
      <c r="J9" s="56"/>
      <c r="K9" s="57"/>
      <c r="L9" s="54"/>
      <c r="M9" s="52"/>
      <c r="N9" s="55"/>
      <c r="O9" s="56"/>
      <c r="P9" s="58"/>
      <c r="Q9" s="58"/>
      <c r="R9" s="55"/>
      <c r="S9" s="55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131">
        <f t="shared" si="3"/>
        <v>0</v>
      </c>
    </row>
    <row r="10" spans="1:33" ht="24.95" customHeight="1">
      <c r="A10" s="61" t="s">
        <v>322</v>
      </c>
      <c r="B10" s="68" t="str">
        <f>IF(C10="","",SUBTOTAL(3,C$5:C10))</f>
        <v/>
      </c>
      <c r="C10" s="51"/>
      <c r="D10" s="55"/>
      <c r="E10" s="52"/>
      <c r="F10" s="52"/>
      <c r="G10" s="69" t="str">
        <f t="shared" si="0"/>
        <v xml:space="preserve"> </v>
      </c>
      <c r="H10" s="69" t="str">
        <f t="shared" si="1"/>
        <v xml:space="preserve"> </v>
      </c>
      <c r="I10" s="130">
        <f t="shared" si="2"/>
        <v>0</v>
      </c>
      <c r="J10" s="56"/>
      <c r="K10" s="57"/>
      <c r="L10" s="54"/>
      <c r="M10" s="52"/>
      <c r="N10" s="55"/>
      <c r="O10" s="56"/>
      <c r="P10" s="58"/>
      <c r="Q10" s="58"/>
      <c r="R10" s="55"/>
      <c r="S10" s="55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131">
        <f t="shared" si="3"/>
        <v>0</v>
      </c>
    </row>
    <row r="11" spans="1:33" ht="24.95" customHeight="1">
      <c r="A11" s="61" t="s">
        <v>323</v>
      </c>
      <c r="B11" s="68" t="str">
        <f>IF(C11="","",SUBTOTAL(3,C$5:C11))</f>
        <v/>
      </c>
      <c r="C11" s="51"/>
      <c r="D11" s="55"/>
      <c r="E11" s="52"/>
      <c r="F11" s="52"/>
      <c r="G11" s="69" t="str">
        <f t="shared" si="0"/>
        <v xml:space="preserve"> </v>
      </c>
      <c r="H11" s="69" t="str">
        <f t="shared" si="1"/>
        <v xml:space="preserve"> </v>
      </c>
      <c r="I11" s="130">
        <f t="shared" si="2"/>
        <v>0</v>
      </c>
      <c r="J11" s="56"/>
      <c r="K11" s="57"/>
      <c r="L11" s="54"/>
      <c r="M11" s="52"/>
      <c r="N11" s="55"/>
      <c r="O11" s="56"/>
      <c r="P11" s="58"/>
      <c r="Q11" s="58"/>
      <c r="R11" s="55"/>
      <c r="S11" s="55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131">
        <f t="shared" si="3"/>
        <v>0</v>
      </c>
    </row>
    <row r="12" spans="1:33" ht="24.95" customHeight="1">
      <c r="A12" s="61" t="s">
        <v>324</v>
      </c>
      <c r="B12" s="68" t="str">
        <f>IF(C12="","",SUBTOTAL(3,C$5:C12))</f>
        <v/>
      </c>
      <c r="C12" s="51"/>
      <c r="D12" s="55"/>
      <c r="E12" s="52"/>
      <c r="F12" s="52"/>
      <c r="G12" s="69" t="str">
        <f t="shared" si="0"/>
        <v xml:space="preserve"> </v>
      </c>
      <c r="H12" s="69" t="str">
        <f t="shared" si="1"/>
        <v xml:space="preserve"> </v>
      </c>
      <c r="I12" s="130">
        <f t="shared" si="2"/>
        <v>0</v>
      </c>
      <c r="J12" s="56"/>
      <c r="K12" s="57"/>
      <c r="L12" s="54"/>
      <c r="M12" s="52"/>
      <c r="N12" s="55"/>
      <c r="O12" s="56"/>
      <c r="P12" s="58"/>
      <c r="Q12" s="58"/>
      <c r="R12" s="55"/>
      <c r="S12" s="55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131">
        <f t="shared" si="3"/>
        <v>0</v>
      </c>
    </row>
    <row r="13" spans="1:33" ht="24.95" customHeight="1">
      <c r="A13" s="61" t="s">
        <v>339</v>
      </c>
      <c r="B13" s="68" t="str">
        <f>IF(C13="","",SUBTOTAL(3,C$5:C13))</f>
        <v/>
      </c>
      <c r="C13" s="51"/>
      <c r="D13" s="55"/>
      <c r="E13" s="52"/>
      <c r="F13" s="52"/>
      <c r="G13" s="69" t="str">
        <f t="shared" si="0"/>
        <v xml:space="preserve"> </v>
      </c>
      <c r="H13" s="69" t="str">
        <f t="shared" si="1"/>
        <v xml:space="preserve"> </v>
      </c>
      <c r="I13" s="130">
        <f t="shared" si="2"/>
        <v>0</v>
      </c>
      <c r="J13" s="56"/>
      <c r="K13" s="57"/>
      <c r="L13" s="54"/>
      <c r="M13" s="52"/>
      <c r="N13" s="55"/>
      <c r="O13" s="56"/>
      <c r="P13" s="58"/>
      <c r="Q13" s="58"/>
      <c r="R13" s="55"/>
      <c r="S13" s="55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131">
        <f t="shared" si="3"/>
        <v>0</v>
      </c>
    </row>
    <row r="14" spans="1:33" ht="24.95" customHeight="1">
      <c r="A14" s="61" t="s">
        <v>340</v>
      </c>
      <c r="B14" s="68" t="str">
        <f>IF(C14="","",SUBTOTAL(3,C$5:C14))</f>
        <v/>
      </c>
      <c r="C14" s="51"/>
      <c r="D14" s="55"/>
      <c r="E14" s="52"/>
      <c r="F14" s="52"/>
      <c r="G14" s="69" t="str">
        <f t="shared" si="0"/>
        <v xml:space="preserve"> </v>
      </c>
      <c r="H14" s="69" t="str">
        <f t="shared" si="1"/>
        <v xml:space="preserve"> </v>
      </c>
      <c r="I14" s="130">
        <f t="shared" si="2"/>
        <v>0</v>
      </c>
      <c r="J14" s="56"/>
      <c r="K14" s="57"/>
      <c r="L14" s="54"/>
      <c r="M14" s="52"/>
      <c r="N14" s="55"/>
      <c r="O14" s="56"/>
      <c r="P14" s="58"/>
      <c r="Q14" s="58"/>
      <c r="R14" s="55"/>
      <c r="S14" s="55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131">
        <f t="shared" si="3"/>
        <v>0</v>
      </c>
    </row>
    <row r="15" spans="1:33" ht="24.95" customHeight="1">
      <c r="A15" s="61" t="s">
        <v>325</v>
      </c>
      <c r="B15" s="68" t="str">
        <f>IF(C15="","",SUBTOTAL(3,C$5:C15))</f>
        <v/>
      </c>
      <c r="C15" s="51"/>
      <c r="D15" s="55"/>
      <c r="E15" s="52"/>
      <c r="F15" s="52"/>
      <c r="G15" s="69" t="str">
        <f t="shared" si="0"/>
        <v xml:space="preserve"> </v>
      </c>
      <c r="H15" s="69" t="str">
        <f t="shared" si="1"/>
        <v xml:space="preserve"> </v>
      </c>
      <c r="I15" s="130">
        <f t="shared" si="2"/>
        <v>0</v>
      </c>
      <c r="J15" s="56"/>
      <c r="K15" s="57"/>
      <c r="L15" s="54"/>
      <c r="M15" s="52"/>
      <c r="N15" s="55"/>
      <c r="O15" s="56"/>
      <c r="P15" s="58"/>
      <c r="Q15" s="58"/>
      <c r="R15" s="55"/>
      <c r="S15" s="55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131">
        <f t="shared" si="3"/>
        <v>0</v>
      </c>
    </row>
    <row r="16" spans="1:33" ht="24.95" customHeight="1">
      <c r="A16" s="61" t="s">
        <v>327</v>
      </c>
      <c r="B16" s="68" t="str">
        <f>IF(C16="","",SUBTOTAL(3,C$5:C16))</f>
        <v/>
      </c>
      <c r="C16" s="51"/>
      <c r="D16" s="55"/>
      <c r="E16" s="52"/>
      <c r="F16" s="52"/>
      <c r="G16" s="69" t="str">
        <f t="shared" si="0"/>
        <v xml:space="preserve"> </v>
      </c>
      <c r="H16" s="69" t="str">
        <f t="shared" si="1"/>
        <v xml:space="preserve"> </v>
      </c>
      <c r="I16" s="130">
        <f t="shared" si="2"/>
        <v>0</v>
      </c>
      <c r="J16" s="56"/>
      <c r="K16" s="57"/>
      <c r="L16" s="54"/>
      <c r="M16" s="52"/>
      <c r="N16" s="55"/>
      <c r="O16" s="56"/>
      <c r="P16" s="58"/>
      <c r="Q16" s="58"/>
      <c r="R16" s="55"/>
      <c r="S16" s="55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131">
        <f t="shared" si="3"/>
        <v>0</v>
      </c>
    </row>
    <row r="17" spans="1:33" ht="24.95" customHeight="1">
      <c r="A17" s="61" t="s">
        <v>342</v>
      </c>
      <c r="B17" s="68" t="str">
        <f>IF(C17="","",SUBTOTAL(3,C$5:C17))</f>
        <v/>
      </c>
      <c r="C17" s="51"/>
      <c r="D17" s="55"/>
      <c r="E17" s="52"/>
      <c r="F17" s="52"/>
      <c r="G17" s="69" t="str">
        <f t="shared" si="0"/>
        <v xml:space="preserve"> </v>
      </c>
      <c r="H17" s="69" t="str">
        <f t="shared" si="1"/>
        <v xml:space="preserve"> </v>
      </c>
      <c r="I17" s="130">
        <f t="shared" si="2"/>
        <v>0</v>
      </c>
      <c r="J17" s="56"/>
      <c r="K17" s="57"/>
      <c r="L17" s="54"/>
      <c r="M17" s="52"/>
      <c r="N17" s="55"/>
      <c r="O17" s="56"/>
      <c r="P17" s="58"/>
      <c r="Q17" s="58"/>
      <c r="R17" s="55"/>
      <c r="S17" s="55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131">
        <f t="shared" si="3"/>
        <v>0</v>
      </c>
    </row>
    <row r="18" spans="1:33" ht="24.95" customHeight="1">
      <c r="A18" s="61" t="str">
        <f>IF(B18="","",SUBTOTAL(3,B$5:B18))</f>
        <v/>
      </c>
      <c r="B18" s="68" t="str">
        <f>IF(C18="","",SUBTOTAL(3,C$5:C18))</f>
        <v/>
      </c>
      <c r="C18" s="51"/>
      <c r="D18" s="55"/>
      <c r="E18" s="52"/>
      <c r="F18" s="52"/>
      <c r="G18" s="69" t="str">
        <f t="shared" si="0"/>
        <v xml:space="preserve"> </v>
      </c>
      <c r="H18" s="69" t="str">
        <f t="shared" si="1"/>
        <v xml:space="preserve"> </v>
      </c>
      <c r="I18" s="130">
        <f t="shared" si="2"/>
        <v>0</v>
      </c>
      <c r="J18" s="56"/>
      <c r="K18" s="57"/>
      <c r="L18" s="54"/>
      <c r="M18" s="52"/>
      <c r="N18" s="55"/>
      <c r="O18" s="56"/>
      <c r="P18" s="58"/>
      <c r="Q18" s="58"/>
      <c r="R18" s="55"/>
      <c r="S18" s="55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131">
        <f t="shared" si="3"/>
        <v>0</v>
      </c>
    </row>
    <row r="19" spans="1:33" ht="24.95" customHeight="1">
      <c r="B19" s="68" t="str">
        <f>IF(C19="","",SUBTOTAL(3,C$5:C19))</f>
        <v/>
      </c>
      <c r="C19" s="51"/>
      <c r="D19" s="55"/>
      <c r="E19" s="52"/>
      <c r="F19" s="52"/>
      <c r="G19" s="69" t="str">
        <f t="shared" si="0"/>
        <v xml:space="preserve"> </v>
      </c>
      <c r="H19" s="69" t="str">
        <f t="shared" si="1"/>
        <v xml:space="preserve"> </v>
      </c>
      <c r="I19" s="130">
        <f t="shared" si="2"/>
        <v>0</v>
      </c>
      <c r="J19" s="56"/>
      <c r="K19" s="57"/>
      <c r="L19" s="54"/>
      <c r="M19" s="52"/>
      <c r="N19" s="55"/>
      <c r="O19" s="56"/>
      <c r="P19" s="58"/>
      <c r="Q19" s="58"/>
      <c r="R19" s="55"/>
      <c r="S19" s="55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131">
        <f t="shared" si="3"/>
        <v>0</v>
      </c>
    </row>
    <row r="20" spans="1:33" ht="24.95" customHeight="1">
      <c r="B20" s="68" t="str">
        <f>IF(C20="","",SUBTOTAL(3,C$5:C20))</f>
        <v/>
      </c>
      <c r="C20" s="51"/>
      <c r="D20" s="55"/>
      <c r="E20" s="52"/>
      <c r="F20" s="52"/>
      <c r="G20" s="69" t="str">
        <f t="shared" si="0"/>
        <v xml:space="preserve"> </v>
      </c>
      <c r="H20" s="69" t="str">
        <f t="shared" si="1"/>
        <v xml:space="preserve"> </v>
      </c>
      <c r="I20" s="130">
        <f t="shared" si="2"/>
        <v>0</v>
      </c>
      <c r="J20" s="56"/>
      <c r="K20" s="57"/>
      <c r="L20" s="54"/>
      <c r="M20" s="52"/>
      <c r="N20" s="55"/>
      <c r="O20" s="56"/>
      <c r="P20" s="58"/>
      <c r="Q20" s="58"/>
      <c r="R20" s="55"/>
      <c r="S20" s="55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131">
        <f t="shared" si="3"/>
        <v>0</v>
      </c>
    </row>
    <row r="21" spans="1:33" ht="24.95" customHeight="1">
      <c r="B21" s="68" t="str">
        <f>IF(C21="","",SUBTOTAL(3,C$5:C21))</f>
        <v/>
      </c>
      <c r="C21" s="51"/>
      <c r="D21" s="55"/>
      <c r="E21" s="52"/>
      <c r="F21" s="52"/>
      <c r="G21" s="69" t="str">
        <f t="shared" si="0"/>
        <v xml:space="preserve"> </v>
      </c>
      <c r="H21" s="69" t="str">
        <f t="shared" si="1"/>
        <v xml:space="preserve"> </v>
      </c>
      <c r="I21" s="130">
        <f t="shared" si="2"/>
        <v>0</v>
      </c>
      <c r="J21" s="56"/>
      <c r="K21" s="57"/>
      <c r="L21" s="54"/>
      <c r="M21" s="52"/>
      <c r="N21" s="55"/>
      <c r="O21" s="56"/>
      <c r="P21" s="58"/>
      <c r="Q21" s="58"/>
      <c r="R21" s="55"/>
      <c r="S21" s="55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131">
        <f t="shared" si="3"/>
        <v>0</v>
      </c>
    </row>
    <row r="22" spans="1:33" ht="24.95" customHeight="1">
      <c r="B22" s="68" t="str">
        <f>IF(C22="","",SUBTOTAL(3,C$5:C22))</f>
        <v/>
      </c>
      <c r="C22" s="51"/>
      <c r="D22" s="55"/>
      <c r="E22" s="52"/>
      <c r="F22" s="52"/>
      <c r="G22" s="69" t="str">
        <f t="shared" si="0"/>
        <v xml:space="preserve"> </v>
      </c>
      <c r="H22" s="69" t="str">
        <f t="shared" si="1"/>
        <v xml:space="preserve"> </v>
      </c>
      <c r="I22" s="130">
        <f t="shared" si="2"/>
        <v>0</v>
      </c>
      <c r="J22" s="56"/>
      <c r="K22" s="57"/>
      <c r="L22" s="54"/>
      <c r="M22" s="52"/>
      <c r="N22" s="55"/>
      <c r="O22" s="56"/>
      <c r="P22" s="58"/>
      <c r="Q22" s="58"/>
      <c r="R22" s="55"/>
      <c r="S22" s="55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131">
        <f t="shared" si="3"/>
        <v>0</v>
      </c>
    </row>
    <row r="23" spans="1:33" ht="24.95" customHeight="1">
      <c r="B23" s="68" t="str">
        <f>IF(C23="","",SUBTOTAL(3,C$5:C23))</f>
        <v/>
      </c>
      <c r="C23" s="51"/>
      <c r="D23" s="55"/>
      <c r="E23" s="52"/>
      <c r="F23" s="52"/>
      <c r="G23" s="69" t="str">
        <f t="shared" si="0"/>
        <v xml:space="preserve"> </v>
      </c>
      <c r="H23" s="69" t="str">
        <f t="shared" si="1"/>
        <v xml:space="preserve"> </v>
      </c>
      <c r="I23" s="130">
        <f t="shared" si="2"/>
        <v>0</v>
      </c>
      <c r="J23" s="56"/>
      <c r="K23" s="57"/>
      <c r="L23" s="54"/>
      <c r="M23" s="52"/>
      <c r="N23" s="55"/>
      <c r="O23" s="56"/>
      <c r="P23" s="58"/>
      <c r="Q23" s="58"/>
      <c r="R23" s="55"/>
      <c r="S23" s="55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131">
        <f t="shared" si="3"/>
        <v>0</v>
      </c>
    </row>
    <row r="24" spans="1:33" ht="24.95" customHeight="1">
      <c r="B24" s="68" t="str">
        <f>IF(C24="","",SUBTOTAL(3,C$5:C24))</f>
        <v/>
      </c>
      <c r="C24" s="51"/>
      <c r="D24" s="55"/>
      <c r="E24" s="52"/>
      <c r="F24" s="52"/>
      <c r="G24" s="69" t="str">
        <f t="shared" si="0"/>
        <v xml:space="preserve"> </v>
      </c>
      <c r="H24" s="69" t="str">
        <f t="shared" si="1"/>
        <v xml:space="preserve"> </v>
      </c>
      <c r="I24" s="130">
        <f t="shared" si="2"/>
        <v>0</v>
      </c>
      <c r="J24" s="56"/>
      <c r="K24" s="57"/>
      <c r="L24" s="54"/>
      <c r="M24" s="52"/>
      <c r="N24" s="55"/>
      <c r="O24" s="56"/>
      <c r="P24" s="58"/>
      <c r="Q24" s="58"/>
      <c r="R24" s="55"/>
      <c r="S24" s="5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131">
        <f t="shared" si="3"/>
        <v>0</v>
      </c>
    </row>
    <row r="25" spans="1:33" ht="24.95" customHeight="1">
      <c r="B25" s="68" t="str">
        <f>IF(C25="","",SUBTOTAL(3,C$5:C25))</f>
        <v/>
      </c>
      <c r="C25" s="51"/>
      <c r="D25" s="55"/>
      <c r="E25" s="52"/>
      <c r="F25" s="52"/>
      <c r="G25" s="69" t="str">
        <f t="shared" si="0"/>
        <v xml:space="preserve"> </v>
      </c>
      <c r="H25" s="69" t="str">
        <f t="shared" si="1"/>
        <v xml:space="preserve"> </v>
      </c>
      <c r="I25" s="130">
        <f t="shared" si="2"/>
        <v>0</v>
      </c>
      <c r="J25" s="56"/>
      <c r="K25" s="57"/>
      <c r="L25" s="54"/>
      <c r="M25" s="52"/>
      <c r="N25" s="55"/>
      <c r="O25" s="56"/>
      <c r="P25" s="58"/>
      <c r="Q25" s="58"/>
      <c r="R25" s="55"/>
      <c r="S25" s="55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131">
        <f t="shared" si="3"/>
        <v>0</v>
      </c>
    </row>
    <row r="26" spans="1:33" ht="24.95" customHeight="1">
      <c r="B26" s="68" t="str">
        <f>IF(C26="","",SUBTOTAL(3,C$5:C26))</f>
        <v/>
      </c>
      <c r="C26" s="51"/>
      <c r="D26" s="55"/>
      <c r="E26" s="52"/>
      <c r="F26" s="52"/>
      <c r="G26" s="69" t="str">
        <f t="shared" si="0"/>
        <v xml:space="preserve"> </v>
      </c>
      <c r="H26" s="69" t="str">
        <f t="shared" si="1"/>
        <v xml:space="preserve"> </v>
      </c>
      <c r="I26" s="130">
        <f t="shared" si="2"/>
        <v>0</v>
      </c>
      <c r="J26" s="56"/>
      <c r="K26" s="57"/>
      <c r="L26" s="54"/>
      <c r="M26" s="52"/>
      <c r="N26" s="55"/>
      <c r="O26" s="56"/>
      <c r="P26" s="58"/>
      <c r="Q26" s="58"/>
      <c r="R26" s="55"/>
      <c r="S26" s="55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131">
        <f t="shared" si="3"/>
        <v>0</v>
      </c>
    </row>
    <row r="27" spans="1:33" ht="24.95" customHeight="1">
      <c r="A27" s="61" t="s">
        <v>343</v>
      </c>
      <c r="B27" s="68" t="str">
        <f>IF(C27="","",SUBTOTAL(3,C$5:C27))</f>
        <v/>
      </c>
      <c r="C27" s="51"/>
      <c r="D27" s="55"/>
      <c r="E27" s="52"/>
      <c r="F27" s="52"/>
      <c r="G27" s="69" t="str">
        <f t="shared" si="0"/>
        <v xml:space="preserve"> </v>
      </c>
      <c r="H27" s="69" t="str">
        <f t="shared" si="1"/>
        <v xml:space="preserve"> </v>
      </c>
      <c r="I27" s="130">
        <f t="shared" si="2"/>
        <v>0</v>
      </c>
      <c r="J27" s="56"/>
      <c r="K27" s="57"/>
      <c r="L27" s="54"/>
      <c r="M27" s="52"/>
      <c r="N27" s="55"/>
      <c r="O27" s="56"/>
      <c r="P27" s="58"/>
      <c r="Q27" s="58"/>
      <c r="R27" s="55"/>
      <c r="S27" s="55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131">
        <f t="shared" si="3"/>
        <v>0</v>
      </c>
    </row>
    <row r="28" spans="1:33" ht="24.95" customHeight="1">
      <c r="A28" s="61" t="s">
        <v>344</v>
      </c>
      <c r="B28" s="68" t="str">
        <f>IF(C28="","",SUBTOTAL(3,C$5:C28))</f>
        <v/>
      </c>
      <c r="C28" s="51"/>
      <c r="D28" s="55"/>
      <c r="E28" s="52"/>
      <c r="F28" s="52"/>
      <c r="G28" s="69" t="str">
        <f t="shared" si="0"/>
        <v xml:space="preserve"> </v>
      </c>
      <c r="H28" s="69" t="str">
        <f t="shared" si="1"/>
        <v xml:space="preserve"> </v>
      </c>
      <c r="I28" s="130">
        <f t="shared" si="2"/>
        <v>0</v>
      </c>
      <c r="J28" s="56"/>
      <c r="K28" s="57"/>
      <c r="L28" s="54"/>
      <c r="M28" s="52"/>
      <c r="N28" s="55"/>
      <c r="O28" s="56"/>
      <c r="P28" s="58"/>
      <c r="Q28" s="58"/>
      <c r="R28" s="55"/>
      <c r="S28" s="55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131">
        <f t="shared" si="3"/>
        <v>0</v>
      </c>
    </row>
    <row r="29" spans="1:33" ht="24.95" customHeight="1">
      <c r="A29" s="61" t="s">
        <v>345</v>
      </c>
      <c r="B29" s="68" t="str">
        <f>IF(C29="","",SUBTOTAL(3,C$5:C29))</f>
        <v/>
      </c>
      <c r="C29" s="51"/>
      <c r="D29" s="55"/>
      <c r="E29" s="52"/>
      <c r="F29" s="52"/>
      <c r="G29" s="69" t="str">
        <f t="shared" si="0"/>
        <v xml:space="preserve"> </v>
      </c>
      <c r="H29" s="69" t="str">
        <f t="shared" si="1"/>
        <v xml:space="preserve"> </v>
      </c>
      <c r="I29" s="130">
        <f t="shared" si="2"/>
        <v>0</v>
      </c>
      <c r="J29" s="56"/>
      <c r="K29" s="57"/>
      <c r="L29" s="54"/>
      <c r="M29" s="52"/>
      <c r="N29" s="55"/>
      <c r="O29" s="56"/>
      <c r="P29" s="58"/>
      <c r="Q29" s="58"/>
      <c r="R29" s="55"/>
      <c r="S29" s="55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131">
        <f t="shared" si="3"/>
        <v>0</v>
      </c>
    </row>
    <row r="30" spans="1:33" ht="24.95" customHeight="1">
      <c r="A30" s="61" t="s">
        <v>346</v>
      </c>
      <c r="B30" s="68" t="str">
        <f>IF(C30="","",SUBTOTAL(3,C$5:C30))</f>
        <v/>
      </c>
      <c r="C30" s="51"/>
      <c r="D30" s="55"/>
      <c r="E30" s="52"/>
      <c r="F30" s="52"/>
      <c r="G30" s="69" t="str">
        <f t="shared" si="0"/>
        <v xml:space="preserve"> </v>
      </c>
      <c r="H30" s="69" t="str">
        <f t="shared" si="1"/>
        <v xml:space="preserve"> </v>
      </c>
      <c r="I30" s="130">
        <f t="shared" si="2"/>
        <v>0</v>
      </c>
      <c r="J30" s="56"/>
      <c r="K30" s="57"/>
      <c r="L30" s="54"/>
      <c r="M30" s="52"/>
      <c r="N30" s="55"/>
      <c r="O30" s="56"/>
      <c r="P30" s="58"/>
      <c r="Q30" s="58"/>
      <c r="R30" s="55"/>
      <c r="S30" s="55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131">
        <f t="shared" si="3"/>
        <v>0</v>
      </c>
    </row>
    <row r="31" spans="1:33" ht="24.95" customHeight="1">
      <c r="A31" s="61" t="s">
        <v>347</v>
      </c>
      <c r="B31" s="68" t="str">
        <f>IF(C31="","",SUBTOTAL(3,C$5:C31))</f>
        <v/>
      </c>
      <c r="C31" s="51"/>
      <c r="D31" s="55"/>
      <c r="E31" s="52"/>
      <c r="F31" s="52"/>
      <c r="G31" s="69" t="str">
        <f t="shared" si="0"/>
        <v xml:space="preserve"> </v>
      </c>
      <c r="H31" s="69" t="str">
        <f t="shared" si="1"/>
        <v xml:space="preserve"> </v>
      </c>
      <c r="I31" s="130">
        <f t="shared" si="2"/>
        <v>0</v>
      </c>
      <c r="J31" s="56"/>
      <c r="K31" s="57"/>
      <c r="L31" s="54"/>
      <c r="M31" s="52"/>
      <c r="N31" s="55"/>
      <c r="O31" s="56"/>
      <c r="P31" s="58"/>
      <c r="Q31" s="58"/>
      <c r="R31" s="55"/>
      <c r="S31" s="55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131">
        <f t="shared" si="3"/>
        <v>0</v>
      </c>
    </row>
    <row r="32" spans="1:33" ht="24.95" customHeight="1">
      <c r="B32" s="68" t="str">
        <f>IF(C32="","",SUBTOTAL(3,C$5:C32))</f>
        <v/>
      </c>
      <c r="C32" s="51"/>
      <c r="D32" s="59"/>
      <c r="E32" s="52"/>
      <c r="F32" s="52"/>
      <c r="G32" s="69" t="str">
        <f t="shared" si="0"/>
        <v xml:space="preserve"> </v>
      </c>
      <c r="H32" s="69" t="str">
        <f t="shared" si="1"/>
        <v xml:space="preserve"> </v>
      </c>
      <c r="I32" s="130">
        <f t="shared" si="2"/>
        <v>0</v>
      </c>
      <c r="J32" s="132"/>
      <c r="K32" s="60"/>
      <c r="L32" s="54"/>
      <c r="M32" s="52"/>
      <c r="N32" s="55"/>
      <c r="O32" s="56"/>
      <c r="P32" s="58"/>
      <c r="Q32" s="58"/>
      <c r="R32" s="55"/>
      <c r="S32" s="55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131">
        <f t="shared" si="3"/>
        <v>0</v>
      </c>
    </row>
    <row r="33" spans="2:33" ht="24.95" customHeight="1">
      <c r="B33" s="68" t="str">
        <f>IF(C33="","",SUBTOTAL(3,C$5:C33))</f>
        <v/>
      </c>
      <c r="C33" s="51"/>
      <c r="D33" s="59"/>
      <c r="E33" s="52"/>
      <c r="F33" s="52"/>
      <c r="G33" s="69" t="str">
        <f t="shared" si="0"/>
        <v xml:space="preserve"> </v>
      </c>
      <c r="H33" s="69" t="str">
        <f t="shared" si="1"/>
        <v xml:space="preserve"> </v>
      </c>
      <c r="I33" s="130">
        <f t="shared" si="2"/>
        <v>0</v>
      </c>
      <c r="J33" s="132"/>
      <c r="K33" s="60"/>
      <c r="L33" s="54"/>
      <c r="M33" s="52"/>
      <c r="N33" s="55"/>
      <c r="O33" s="56"/>
      <c r="P33" s="58"/>
      <c r="Q33" s="58"/>
      <c r="R33" s="55"/>
      <c r="S33" s="55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131">
        <f t="shared" si="3"/>
        <v>0</v>
      </c>
    </row>
    <row r="34" spans="2:33" ht="24.95" customHeight="1">
      <c r="B34" s="68" t="str">
        <f>IF(C34="","",SUBTOTAL(3,C$5:C34))</f>
        <v/>
      </c>
      <c r="C34" s="51"/>
      <c r="D34" s="59"/>
      <c r="E34" s="52"/>
      <c r="F34" s="52"/>
      <c r="G34" s="69" t="str">
        <f t="shared" si="0"/>
        <v xml:space="preserve"> </v>
      </c>
      <c r="H34" s="69" t="str">
        <f t="shared" si="1"/>
        <v xml:space="preserve"> </v>
      </c>
      <c r="I34" s="130">
        <f t="shared" si="2"/>
        <v>0</v>
      </c>
      <c r="J34" s="132"/>
      <c r="K34" s="60"/>
      <c r="L34" s="54"/>
      <c r="M34" s="52"/>
      <c r="N34" s="55"/>
      <c r="O34" s="56"/>
      <c r="P34" s="58"/>
      <c r="Q34" s="58"/>
      <c r="R34" s="55"/>
      <c r="S34" s="55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131">
        <f t="shared" si="3"/>
        <v>0</v>
      </c>
    </row>
    <row r="35" spans="2:33" ht="24.95" customHeight="1">
      <c r="B35" s="68" t="str">
        <f>IF(C35="","",SUBTOTAL(3,C$5:C35))</f>
        <v/>
      </c>
      <c r="C35" s="51"/>
      <c r="D35" s="59"/>
      <c r="E35" s="52"/>
      <c r="F35" s="52"/>
      <c r="G35" s="69" t="str">
        <f t="shared" si="0"/>
        <v xml:space="preserve"> </v>
      </c>
      <c r="H35" s="69" t="str">
        <f t="shared" si="1"/>
        <v xml:space="preserve"> </v>
      </c>
      <c r="I35" s="130">
        <f t="shared" si="2"/>
        <v>0</v>
      </c>
      <c r="J35" s="132"/>
      <c r="K35" s="60"/>
      <c r="L35" s="54"/>
      <c r="M35" s="52"/>
      <c r="N35" s="55"/>
      <c r="O35" s="56"/>
      <c r="P35" s="58"/>
      <c r="Q35" s="58"/>
      <c r="R35" s="55"/>
      <c r="S35" s="55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131">
        <f t="shared" si="3"/>
        <v>0</v>
      </c>
    </row>
    <row r="36" spans="2:33" ht="24.95" customHeight="1">
      <c r="B36" s="68" t="str">
        <f>IF(C36="","",SUBTOTAL(3,C$5:C36))</f>
        <v/>
      </c>
      <c r="C36" s="51"/>
      <c r="D36" s="59"/>
      <c r="E36" s="52"/>
      <c r="F36" s="52"/>
      <c r="G36" s="69" t="str">
        <f t="shared" si="0"/>
        <v xml:space="preserve"> </v>
      </c>
      <c r="H36" s="69" t="str">
        <f t="shared" si="1"/>
        <v xml:space="preserve"> </v>
      </c>
      <c r="I36" s="130">
        <f t="shared" si="2"/>
        <v>0</v>
      </c>
      <c r="J36" s="132"/>
      <c r="K36" s="60"/>
      <c r="L36" s="54"/>
      <c r="M36" s="52"/>
      <c r="N36" s="55"/>
      <c r="O36" s="56"/>
      <c r="P36" s="58"/>
      <c r="Q36" s="58"/>
      <c r="R36" s="55"/>
      <c r="S36" s="55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131">
        <f t="shared" si="3"/>
        <v>0</v>
      </c>
    </row>
    <row r="37" spans="2:33" ht="24.95" customHeight="1">
      <c r="B37" s="68" t="str">
        <f>IF(C37="","",SUBTOTAL(3,C$5:C37))</f>
        <v/>
      </c>
      <c r="C37" s="51"/>
      <c r="D37" s="59"/>
      <c r="E37" s="52"/>
      <c r="F37" s="52"/>
      <c r="G37" s="69" t="str">
        <f t="shared" si="0"/>
        <v xml:space="preserve"> </v>
      </c>
      <c r="H37" s="69" t="str">
        <f t="shared" si="1"/>
        <v xml:space="preserve"> </v>
      </c>
      <c r="I37" s="130">
        <f t="shared" si="2"/>
        <v>0</v>
      </c>
      <c r="J37" s="132"/>
      <c r="K37" s="60"/>
      <c r="L37" s="54"/>
      <c r="M37" s="52"/>
      <c r="N37" s="55"/>
      <c r="O37" s="56"/>
      <c r="P37" s="58"/>
      <c r="Q37" s="58"/>
      <c r="R37" s="55"/>
      <c r="S37" s="55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131">
        <f t="shared" si="3"/>
        <v>0</v>
      </c>
    </row>
    <row r="38" spans="2:33" ht="24.95" customHeight="1">
      <c r="B38" s="68" t="str">
        <f>IF(C38="","",SUBTOTAL(3,C$5:C38))</f>
        <v/>
      </c>
      <c r="C38" s="51"/>
      <c r="D38" s="59"/>
      <c r="E38" s="52"/>
      <c r="F38" s="52"/>
      <c r="G38" s="69" t="str">
        <f t="shared" si="0"/>
        <v xml:space="preserve"> </v>
      </c>
      <c r="H38" s="69" t="str">
        <f t="shared" si="1"/>
        <v xml:space="preserve"> </v>
      </c>
      <c r="I38" s="130">
        <f t="shared" si="2"/>
        <v>0</v>
      </c>
      <c r="J38" s="132"/>
      <c r="K38" s="60"/>
      <c r="L38" s="54"/>
      <c r="M38" s="52"/>
      <c r="N38" s="55"/>
      <c r="O38" s="56"/>
      <c r="P38" s="58"/>
      <c r="Q38" s="58"/>
      <c r="R38" s="55"/>
      <c r="S38" s="55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131">
        <f t="shared" si="3"/>
        <v>0</v>
      </c>
    </row>
    <row r="39" spans="2:33" ht="24.95" customHeight="1">
      <c r="B39" s="68" t="str">
        <f>IF(C39="","",SUBTOTAL(3,C$5:C39))</f>
        <v/>
      </c>
      <c r="C39" s="51"/>
      <c r="D39" s="59"/>
      <c r="E39" s="52"/>
      <c r="F39" s="52"/>
      <c r="G39" s="69" t="str">
        <f t="shared" si="0"/>
        <v xml:space="preserve"> </v>
      </c>
      <c r="H39" s="69" t="str">
        <f t="shared" si="1"/>
        <v xml:space="preserve"> </v>
      </c>
      <c r="I39" s="130">
        <f t="shared" si="2"/>
        <v>0</v>
      </c>
      <c r="J39" s="132"/>
      <c r="K39" s="60"/>
      <c r="L39" s="54"/>
      <c r="M39" s="52"/>
      <c r="N39" s="55"/>
      <c r="O39" s="56"/>
      <c r="P39" s="58"/>
      <c r="Q39" s="58"/>
      <c r="R39" s="55"/>
      <c r="S39" s="55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131">
        <f t="shared" si="3"/>
        <v>0</v>
      </c>
    </row>
    <row r="40" spans="2:33" ht="24.95" customHeight="1">
      <c r="B40" s="68" t="str">
        <f>IF(C40="","",SUBTOTAL(3,C$5:C40))</f>
        <v/>
      </c>
      <c r="C40" s="51"/>
      <c r="D40" s="59"/>
      <c r="E40" s="52"/>
      <c r="F40" s="52"/>
      <c r="G40" s="69" t="str">
        <f t="shared" si="0"/>
        <v xml:space="preserve"> </v>
      </c>
      <c r="H40" s="69" t="str">
        <f t="shared" si="1"/>
        <v xml:space="preserve"> </v>
      </c>
      <c r="I40" s="130">
        <f t="shared" si="2"/>
        <v>0</v>
      </c>
      <c r="J40" s="132"/>
      <c r="K40" s="60"/>
      <c r="L40" s="54"/>
      <c r="M40" s="52"/>
      <c r="N40" s="55"/>
      <c r="O40" s="56"/>
      <c r="P40" s="58"/>
      <c r="Q40" s="58"/>
      <c r="R40" s="55"/>
      <c r="S40" s="55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131">
        <f t="shared" si="3"/>
        <v>0</v>
      </c>
    </row>
    <row r="41" spans="2:33" ht="24.95" customHeight="1">
      <c r="B41" s="68" t="str">
        <f>IF(C41="","",SUBTOTAL(3,C$5:C41))</f>
        <v/>
      </c>
      <c r="C41" s="51"/>
      <c r="D41" s="59"/>
      <c r="E41" s="52"/>
      <c r="F41" s="52"/>
      <c r="G41" s="69" t="str">
        <f t="shared" si="0"/>
        <v xml:space="preserve"> </v>
      </c>
      <c r="H41" s="69" t="str">
        <f t="shared" si="1"/>
        <v xml:space="preserve"> </v>
      </c>
      <c r="I41" s="130">
        <f t="shared" si="2"/>
        <v>0</v>
      </c>
      <c r="J41" s="132"/>
      <c r="K41" s="60"/>
      <c r="L41" s="54"/>
      <c r="M41" s="52"/>
      <c r="N41" s="55"/>
      <c r="O41" s="56"/>
      <c r="P41" s="58"/>
      <c r="Q41" s="58"/>
      <c r="R41" s="55"/>
      <c r="S41" s="55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131">
        <f t="shared" si="3"/>
        <v>0</v>
      </c>
    </row>
    <row r="42" spans="2:33" ht="24.95" customHeight="1">
      <c r="B42" s="68" t="str">
        <f>IF(C42="","",SUBTOTAL(3,C$5:C42))</f>
        <v/>
      </c>
      <c r="C42" s="51"/>
      <c r="D42" s="59"/>
      <c r="E42" s="52"/>
      <c r="F42" s="52"/>
      <c r="G42" s="69" t="str">
        <f t="shared" si="0"/>
        <v xml:space="preserve"> </v>
      </c>
      <c r="H42" s="69" t="str">
        <f t="shared" si="1"/>
        <v xml:space="preserve"> </v>
      </c>
      <c r="I42" s="130">
        <f t="shared" si="2"/>
        <v>0</v>
      </c>
      <c r="J42" s="132"/>
      <c r="K42" s="60"/>
      <c r="L42" s="54"/>
      <c r="M42" s="52"/>
      <c r="N42" s="55"/>
      <c r="O42" s="56"/>
      <c r="P42" s="58"/>
      <c r="Q42" s="58"/>
      <c r="R42" s="55"/>
      <c r="S42" s="55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131">
        <f t="shared" si="3"/>
        <v>0</v>
      </c>
    </row>
    <row r="43" spans="2:33" ht="24.95" customHeight="1">
      <c r="B43" s="68" t="str">
        <f>IF(C43="","",SUBTOTAL(3,C$5:C43))</f>
        <v/>
      </c>
      <c r="C43" s="51"/>
      <c r="D43" s="59"/>
      <c r="E43" s="52"/>
      <c r="F43" s="52"/>
      <c r="G43" s="69" t="str">
        <f t="shared" si="0"/>
        <v xml:space="preserve"> </v>
      </c>
      <c r="H43" s="69" t="str">
        <f t="shared" si="1"/>
        <v xml:space="preserve"> </v>
      </c>
      <c r="I43" s="130">
        <f t="shared" si="2"/>
        <v>0</v>
      </c>
      <c r="J43" s="132"/>
      <c r="K43" s="60"/>
      <c r="L43" s="54"/>
      <c r="M43" s="52"/>
      <c r="N43" s="55"/>
      <c r="O43" s="56"/>
      <c r="P43" s="58"/>
      <c r="Q43" s="58"/>
      <c r="R43" s="55"/>
      <c r="S43" s="55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131">
        <f t="shared" si="3"/>
        <v>0</v>
      </c>
    </row>
    <row r="44" spans="2:33" ht="24.95" customHeight="1">
      <c r="B44" s="68" t="str">
        <f>IF(C44="","",SUBTOTAL(3,C$5:C44))</f>
        <v/>
      </c>
      <c r="C44" s="51"/>
      <c r="D44" s="59"/>
      <c r="E44" s="52"/>
      <c r="F44" s="52"/>
      <c r="G44" s="69" t="str">
        <f t="shared" si="0"/>
        <v xml:space="preserve"> </v>
      </c>
      <c r="H44" s="69" t="str">
        <f t="shared" si="1"/>
        <v xml:space="preserve"> </v>
      </c>
      <c r="I44" s="130">
        <f t="shared" si="2"/>
        <v>0</v>
      </c>
      <c r="J44" s="132"/>
      <c r="K44" s="60"/>
      <c r="L44" s="54"/>
      <c r="M44" s="52"/>
      <c r="N44" s="55"/>
      <c r="O44" s="56"/>
      <c r="P44" s="58"/>
      <c r="Q44" s="58"/>
      <c r="R44" s="55"/>
      <c r="S44" s="55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131">
        <f t="shared" si="3"/>
        <v>0</v>
      </c>
    </row>
    <row r="45" spans="2:33" ht="24.95" customHeight="1">
      <c r="B45" s="68" t="str">
        <f>IF(C45="","",SUBTOTAL(3,C$5:C45))</f>
        <v/>
      </c>
      <c r="C45" s="51"/>
      <c r="D45" s="59"/>
      <c r="E45" s="52"/>
      <c r="F45" s="52"/>
      <c r="G45" s="69" t="str">
        <f t="shared" si="0"/>
        <v xml:space="preserve"> </v>
      </c>
      <c r="H45" s="69" t="str">
        <f t="shared" si="1"/>
        <v xml:space="preserve"> </v>
      </c>
      <c r="I45" s="130">
        <f t="shared" si="2"/>
        <v>0</v>
      </c>
      <c r="J45" s="132"/>
      <c r="K45" s="60"/>
      <c r="L45" s="54"/>
      <c r="M45" s="52"/>
      <c r="N45" s="55"/>
      <c r="O45" s="56"/>
      <c r="P45" s="58"/>
      <c r="Q45" s="58"/>
      <c r="R45" s="55"/>
      <c r="S45" s="55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131">
        <f t="shared" si="3"/>
        <v>0</v>
      </c>
    </row>
    <row r="46" spans="2:33" ht="24.95" customHeight="1">
      <c r="B46" s="68" t="str">
        <f>IF(C46="","",SUBTOTAL(3,C$5:C46))</f>
        <v/>
      </c>
      <c r="C46" s="51"/>
      <c r="D46" s="59"/>
      <c r="E46" s="52"/>
      <c r="F46" s="52"/>
      <c r="G46" s="69" t="str">
        <f t="shared" si="0"/>
        <v xml:space="preserve"> </v>
      </c>
      <c r="H46" s="69" t="str">
        <f t="shared" si="1"/>
        <v xml:space="preserve"> </v>
      </c>
      <c r="I46" s="130">
        <f t="shared" si="2"/>
        <v>0</v>
      </c>
      <c r="J46" s="132"/>
      <c r="K46" s="60"/>
      <c r="L46" s="54"/>
      <c r="M46" s="52"/>
      <c r="N46" s="55"/>
      <c r="O46" s="56"/>
      <c r="P46" s="58"/>
      <c r="Q46" s="58"/>
      <c r="R46" s="55"/>
      <c r="S46" s="55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131">
        <f t="shared" si="3"/>
        <v>0</v>
      </c>
    </row>
    <row r="47" spans="2:33" ht="24.95" customHeight="1">
      <c r="B47" s="68" t="str">
        <f>IF(C47="","",SUBTOTAL(3,C$5:C47))</f>
        <v/>
      </c>
      <c r="C47" s="51"/>
      <c r="D47" s="59"/>
      <c r="E47" s="52"/>
      <c r="F47" s="52"/>
      <c r="G47" s="69" t="str">
        <f t="shared" si="0"/>
        <v xml:space="preserve"> </v>
      </c>
      <c r="H47" s="69" t="str">
        <f t="shared" si="1"/>
        <v xml:space="preserve"> </v>
      </c>
      <c r="I47" s="130">
        <f t="shared" si="2"/>
        <v>0</v>
      </c>
      <c r="J47" s="132"/>
      <c r="K47" s="60"/>
      <c r="L47" s="54"/>
      <c r="M47" s="52"/>
      <c r="N47" s="55"/>
      <c r="O47" s="56"/>
      <c r="P47" s="58"/>
      <c r="Q47" s="58"/>
      <c r="R47" s="55"/>
      <c r="S47" s="55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131">
        <f t="shared" si="3"/>
        <v>0</v>
      </c>
    </row>
    <row r="48" spans="2:33" ht="24.95" customHeight="1">
      <c r="B48" s="68" t="str">
        <f>IF(C48="","",SUBTOTAL(3,C$5:C48))</f>
        <v/>
      </c>
      <c r="C48" s="51"/>
      <c r="D48" s="59"/>
      <c r="E48" s="52"/>
      <c r="F48" s="52"/>
      <c r="G48" s="69" t="str">
        <f t="shared" si="0"/>
        <v xml:space="preserve"> </v>
      </c>
      <c r="H48" s="69" t="str">
        <f t="shared" si="1"/>
        <v xml:space="preserve"> </v>
      </c>
      <c r="I48" s="130">
        <f t="shared" si="2"/>
        <v>0</v>
      </c>
      <c r="J48" s="132"/>
      <c r="K48" s="60"/>
      <c r="L48" s="54"/>
      <c r="M48" s="52"/>
      <c r="N48" s="55"/>
      <c r="O48" s="56"/>
      <c r="P48" s="58"/>
      <c r="Q48" s="58"/>
      <c r="R48" s="55"/>
      <c r="S48" s="55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131">
        <f t="shared" si="3"/>
        <v>0</v>
      </c>
    </row>
    <row r="49" spans="2:33" ht="24.95" customHeight="1">
      <c r="B49" s="68" t="str">
        <f>IF(C49="","",SUBTOTAL(3,C$5:C49))</f>
        <v/>
      </c>
      <c r="C49" s="51"/>
      <c r="D49" s="59"/>
      <c r="E49" s="52"/>
      <c r="F49" s="52"/>
      <c r="G49" s="69" t="str">
        <f t="shared" si="0"/>
        <v xml:space="preserve"> </v>
      </c>
      <c r="H49" s="69" t="str">
        <f t="shared" si="1"/>
        <v xml:space="preserve"> </v>
      </c>
      <c r="I49" s="130">
        <f t="shared" si="2"/>
        <v>0</v>
      </c>
      <c r="J49" s="132"/>
      <c r="K49" s="60"/>
      <c r="L49" s="54"/>
      <c r="M49" s="52"/>
      <c r="N49" s="55"/>
      <c r="O49" s="56"/>
      <c r="P49" s="58"/>
      <c r="Q49" s="58"/>
      <c r="R49" s="55"/>
      <c r="S49" s="55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131">
        <f t="shared" si="3"/>
        <v>0</v>
      </c>
    </row>
    <row r="50" spans="2:33" ht="24.95" customHeight="1">
      <c r="B50" s="68" t="str">
        <f>IF(C50="","",SUBTOTAL(3,C$5:C50))</f>
        <v/>
      </c>
      <c r="C50" s="51"/>
      <c r="D50" s="59"/>
      <c r="E50" s="52"/>
      <c r="F50" s="52"/>
      <c r="G50" s="69" t="str">
        <f t="shared" si="0"/>
        <v xml:space="preserve"> </v>
      </c>
      <c r="H50" s="69" t="str">
        <f t="shared" si="1"/>
        <v xml:space="preserve"> </v>
      </c>
      <c r="I50" s="130">
        <f t="shared" si="2"/>
        <v>0</v>
      </c>
      <c r="J50" s="132"/>
      <c r="K50" s="60"/>
      <c r="L50" s="54"/>
      <c r="M50" s="52"/>
      <c r="N50" s="55"/>
      <c r="O50" s="56"/>
      <c r="P50" s="58"/>
      <c r="Q50" s="58"/>
      <c r="R50" s="55"/>
      <c r="S50" s="55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131">
        <f t="shared" si="3"/>
        <v>0</v>
      </c>
    </row>
    <row r="51" spans="2:33" ht="24.95" customHeight="1">
      <c r="B51" s="68" t="str">
        <f>IF(C51="","",SUBTOTAL(3,C$5:C51))</f>
        <v/>
      </c>
      <c r="C51" s="51"/>
      <c r="D51" s="59"/>
      <c r="E51" s="52"/>
      <c r="F51" s="52"/>
      <c r="G51" s="69" t="str">
        <f t="shared" si="0"/>
        <v xml:space="preserve"> </v>
      </c>
      <c r="H51" s="69" t="str">
        <f t="shared" si="1"/>
        <v xml:space="preserve"> </v>
      </c>
      <c r="I51" s="130">
        <f t="shared" si="2"/>
        <v>0</v>
      </c>
      <c r="J51" s="132"/>
      <c r="K51" s="60"/>
      <c r="L51" s="54"/>
      <c r="M51" s="52"/>
      <c r="N51" s="55"/>
      <c r="O51" s="56"/>
      <c r="P51" s="58"/>
      <c r="Q51" s="58"/>
      <c r="R51" s="55"/>
      <c r="S51" s="55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131">
        <f t="shared" si="3"/>
        <v>0</v>
      </c>
    </row>
    <row r="52" spans="2:33" ht="24.95" customHeight="1">
      <c r="B52" s="68" t="str">
        <f>IF(C52="","",SUBTOTAL(3,C$5:C52))</f>
        <v/>
      </c>
      <c r="C52" s="51"/>
      <c r="D52" s="59"/>
      <c r="E52" s="52"/>
      <c r="F52" s="52"/>
      <c r="G52" s="69" t="str">
        <f t="shared" si="0"/>
        <v xml:space="preserve"> </v>
      </c>
      <c r="H52" s="69" t="str">
        <f t="shared" si="1"/>
        <v xml:space="preserve"> </v>
      </c>
      <c r="I52" s="130">
        <f t="shared" si="2"/>
        <v>0</v>
      </c>
      <c r="J52" s="132"/>
      <c r="K52" s="60"/>
      <c r="L52" s="54"/>
      <c r="M52" s="52"/>
      <c r="N52" s="55"/>
      <c r="O52" s="56"/>
      <c r="P52" s="58"/>
      <c r="Q52" s="58"/>
      <c r="R52" s="55"/>
      <c r="S52" s="55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131">
        <f t="shared" si="3"/>
        <v>0</v>
      </c>
    </row>
    <row r="53" spans="2:33" ht="24.95" customHeight="1">
      <c r="B53" s="68" t="str">
        <f>IF(C53="","",SUBTOTAL(3,C$5:C53))</f>
        <v/>
      </c>
      <c r="C53" s="51"/>
      <c r="D53" s="59"/>
      <c r="E53" s="52"/>
      <c r="F53" s="52"/>
      <c r="G53" s="69" t="str">
        <f t="shared" si="0"/>
        <v xml:space="preserve"> </v>
      </c>
      <c r="H53" s="69" t="str">
        <f t="shared" si="1"/>
        <v xml:space="preserve"> </v>
      </c>
      <c r="I53" s="130">
        <f t="shared" si="2"/>
        <v>0</v>
      </c>
      <c r="J53" s="132"/>
      <c r="K53" s="60"/>
      <c r="L53" s="54"/>
      <c r="M53" s="52"/>
      <c r="N53" s="55"/>
      <c r="O53" s="56"/>
      <c r="P53" s="58"/>
      <c r="Q53" s="58"/>
      <c r="R53" s="55"/>
      <c r="S53" s="55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131">
        <f t="shared" si="3"/>
        <v>0</v>
      </c>
    </row>
    <row r="54" spans="2:33" ht="24.95" customHeight="1">
      <c r="B54" s="68" t="str">
        <f>IF(C54="","",SUBTOTAL(3,C$5:C54))</f>
        <v/>
      </c>
      <c r="C54" s="51"/>
      <c r="D54" s="59"/>
      <c r="E54" s="52"/>
      <c r="F54" s="52"/>
      <c r="G54" s="69" t="str">
        <f t="shared" si="0"/>
        <v xml:space="preserve"> </v>
      </c>
      <c r="H54" s="69" t="str">
        <f t="shared" si="1"/>
        <v xml:space="preserve"> </v>
      </c>
      <c r="I54" s="130">
        <f t="shared" si="2"/>
        <v>0</v>
      </c>
      <c r="J54" s="132"/>
      <c r="K54" s="60"/>
      <c r="L54" s="54"/>
      <c r="M54" s="52"/>
      <c r="N54" s="55"/>
      <c r="O54" s="56"/>
      <c r="P54" s="58"/>
      <c r="Q54" s="58"/>
      <c r="R54" s="55"/>
      <c r="S54" s="55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131">
        <f t="shared" si="3"/>
        <v>0</v>
      </c>
    </row>
    <row r="55" spans="2:33" ht="24.95" customHeight="1">
      <c r="B55" s="68" t="str">
        <f>IF(C55="","",SUBTOTAL(3,C$5:C55))</f>
        <v/>
      </c>
      <c r="C55" s="51"/>
      <c r="D55" s="59"/>
      <c r="E55" s="52"/>
      <c r="F55" s="52"/>
      <c r="G55" s="69" t="str">
        <f t="shared" si="0"/>
        <v xml:space="preserve"> </v>
      </c>
      <c r="H55" s="69" t="str">
        <f t="shared" si="1"/>
        <v xml:space="preserve"> </v>
      </c>
      <c r="I55" s="130">
        <f t="shared" si="2"/>
        <v>0</v>
      </c>
      <c r="J55" s="132"/>
      <c r="K55" s="60"/>
      <c r="L55" s="54"/>
      <c r="M55" s="52"/>
      <c r="N55" s="55"/>
      <c r="O55" s="56"/>
      <c r="P55" s="58"/>
      <c r="Q55" s="58"/>
      <c r="R55" s="55"/>
      <c r="S55" s="55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131">
        <f t="shared" si="3"/>
        <v>0</v>
      </c>
    </row>
    <row r="56" spans="2:33" ht="24.95" customHeight="1">
      <c r="B56" s="68" t="str">
        <f>IF(C56="","",SUBTOTAL(3,C$5:C56))</f>
        <v/>
      </c>
      <c r="C56" s="51"/>
      <c r="D56" s="59"/>
      <c r="E56" s="52"/>
      <c r="F56" s="52"/>
      <c r="G56" s="69" t="str">
        <f t="shared" si="0"/>
        <v xml:space="preserve"> </v>
      </c>
      <c r="H56" s="69" t="str">
        <f t="shared" si="1"/>
        <v xml:space="preserve"> </v>
      </c>
      <c r="I56" s="130">
        <f t="shared" si="2"/>
        <v>0</v>
      </c>
      <c r="J56" s="132"/>
      <c r="K56" s="60"/>
      <c r="L56" s="54"/>
      <c r="M56" s="52"/>
      <c r="N56" s="55"/>
      <c r="O56" s="56"/>
      <c r="P56" s="58"/>
      <c r="Q56" s="58"/>
      <c r="R56" s="55"/>
      <c r="S56" s="55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131">
        <f t="shared" si="3"/>
        <v>0</v>
      </c>
    </row>
    <row r="57" spans="2:33" ht="24.95" customHeight="1">
      <c r="B57" s="68" t="str">
        <f>IF(C57="","",SUBTOTAL(3,C$5:C57))</f>
        <v/>
      </c>
      <c r="C57" s="51"/>
      <c r="D57" s="59"/>
      <c r="E57" s="52"/>
      <c r="F57" s="52"/>
      <c r="G57" s="69" t="str">
        <f t="shared" si="0"/>
        <v xml:space="preserve"> </v>
      </c>
      <c r="H57" s="69" t="str">
        <f t="shared" si="1"/>
        <v xml:space="preserve"> </v>
      </c>
      <c r="I57" s="130">
        <f t="shared" si="2"/>
        <v>0</v>
      </c>
      <c r="J57" s="132"/>
      <c r="K57" s="60"/>
      <c r="L57" s="54"/>
      <c r="M57" s="52"/>
      <c r="N57" s="55"/>
      <c r="O57" s="56"/>
      <c r="P57" s="58"/>
      <c r="Q57" s="58"/>
      <c r="R57" s="55"/>
      <c r="S57" s="55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131">
        <f t="shared" si="3"/>
        <v>0</v>
      </c>
    </row>
    <row r="58" spans="2:33" ht="24.95" customHeight="1">
      <c r="B58" s="68" t="str">
        <f>IF(C58="","",SUBTOTAL(3,C$5:C58))</f>
        <v/>
      </c>
      <c r="C58" s="51"/>
      <c r="D58" s="59"/>
      <c r="E58" s="52"/>
      <c r="F58" s="52"/>
      <c r="G58" s="69" t="str">
        <f t="shared" si="0"/>
        <v xml:space="preserve"> </v>
      </c>
      <c r="H58" s="69" t="str">
        <f t="shared" si="1"/>
        <v xml:space="preserve"> </v>
      </c>
      <c r="I58" s="130">
        <f t="shared" si="2"/>
        <v>0</v>
      </c>
      <c r="J58" s="132"/>
      <c r="K58" s="60"/>
      <c r="L58" s="54"/>
      <c r="M58" s="52"/>
      <c r="N58" s="55"/>
      <c r="O58" s="56"/>
      <c r="P58" s="58"/>
      <c r="Q58" s="58"/>
      <c r="R58" s="55"/>
      <c r="S58" s="55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131">
        <f t="shared" si="3"/>
        <v>0</v>
      </c>
    </row>
    <row r="59" spans="2:33" ht="24.95" customHeight="1">
      <c r="B59" s="68" t="str">
        <f>IF(C59="","",SUBTOTAL(3,C$5:C59))</f>
        <v/>
      </c>
      <c r="C59" s="51"/>
      <c r="D59" s="59"/>
      <c r="E59" s="52"/>
      <c r="F59" s="52"/>
      <c r="G59" s="69" t="str">
        <f t="shared" si="0"/>
        <v xml:space="preserve"> </v>
      </c>
      <c r="H59" s="69" t="str">
        <f t="shared" si="1"/>
        <v xml:space="preserve"> </v>
      </c>
      <c r="I59" s="130">
        <f t="shared" si="2"/>
        <v>0</v>
      </c>
      <c r="J59" s="132"/>
      <c r="K59" s="60"/>
      <c r="L59" s="54"/>
      <c r="M59" s="52"/>
      <c r="N59" s="55"/>
      <c r="O59" s="56"/>
      <c r="P59" s="58"/>
      <c r="Q59" s="58"/>
      <c r="R59" s="55"/>
      <c r="S59" s="55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131">
        <f t="shared" si="3"/>
        <v>0</v>
      </c>
    </row>
    <row r="60" spans="2:33" ht="24.95" customHeight="1">
      <c r="B60" s="68" t="str">
        <f>IF(C60="","",SUBTOTAL(3,C$5:C60))</f>
        <v/>
      </c>
      <c r="C60" s="51"/>
      <c r="D60" s="59"/>
      <c r="E60" s="52"/>
      <c r="F60" s="52"/>
      <c r="G60" s="69" t="str">
        <f t="shared" si="0"/>
        <v xml:space="preserve"> </v>
      </c>
      <c r="H60" s="69" t="str">
        <f t="shared" si="1"/>
        <v xml:space="preserve"> </v>
      </c>
      <c r="I60" s="130">
        <f t="shared" si="2"/>
        <v>0</v>
      </c>
      <c r="J60" s="132"/>
      <c r="K60" s="60"/>
      <c r="L60" s="54"/>
      <c r="M60" s="52"/>
      <c r="N60" s="55"/>
      <c r="O60" s="56"/>
      <c r="P60" s="58"/>
      <c r="Q60" s="58"/>
      <c r="R60" s="55"/>
      <c r="S60" s="55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131">
        <f t="shared" si="3"/>
        <v>0</v>
      </c>
    </row>
    <row r="61" spans="2:33" ht="24.95" customHeight="1">
      <c r="B61" s="68" t="str">
        <f>IF(C61="","",SUBTOTAL(3,C$5:C61))</f>
        <v/>
      </c>
      <c r="C61" s="51"/>
      <c r="D61" s="59"/>
      <c r="E61" s="52"/>
      <c r="F61" s="52"/>
      <c r="G61" s="69" t="str">
        <f t="shared" si="0"/>
        <v xml:space="preserve"> </v>
      </c>
      <c r="H61" s="69" t="str">
        <f t="shared" si="1"/>
        <v xml:space="preserve"> </v>
      </c>
      <c r="I61" s="130">
        <f t="shared" si="2"/>
        <v>0</v>
      </c>
      <c r="J61" s="132"/>
      <c r="K61" s="60"/>
      <c r="L61" s="54"/>
      <c r="M61" s="52"/>
      <c r="N61" s="55"/>
      <c r="O61" s="56"/>
      <c r="P61" s="58"/>
      <c r="Q61" s="58"/>
      <c r="R61" s="55"/>
      <c r="S61" s="55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131">
        <f t="shared" si="3"/>
        <v>0</v>
      </c>
    </row>
    <row r="62" spans="2:33" ht="24.95" customHeight="1">
      <c r="B62" s="68" t="str">
        <f>IF(C62="","",SUBTOTAL(3,C$5:C62))</f>
        <v/>
      </c>
      <c r="C62" s="51"/>
      <c r="D62" s="59"/>
      <c r="E62" s="52"/>
      <c r="F62" s="52"/>
      <c r="G62" s="69" t="str">
        <f t="shared" si="0"/>
        <v xml:space="preserve"> </v>
      </c>
      <c r="H62" s="69" t="str">
        <f t="shared" si="1"/>
        <v xml:space="preserve"> </v>
      </c>
      <c r="I62" s="130">
        <f t="shared" si="2"/>
        <v>0</v>
      </c>
      <c r="J62" s="132"/>
      <c r="K62" s="60"/>
      <c r="L62" s="54"/>
      <c r="M62" s="52"/>
      <c r="N62" s="55"/>
      <c r="O62" s="56"/>
      <c r="P62" s="58"/>
      <c r="Q62" s="58"/>
      <c r="R62" s="55"/>
      <c r="S62" s="55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131">
        <f t="shared" si="3"/>
        <v>0</v>
      </c>
    </row>
    <row r="63" spans="2:33" ht="24.95" customHeight="1">
      <c r="B63" s="68" t="str">
        <f>IF(C63="","",SUBTOTAL(3,C$5:C63))</f>
        <v/>
      </c>
      <c r="C63" s="51"/>
      <c r="D63" s="59"/>
      <c r="E63" s="52"/>
      <c r="F63" s="52"/>
      <c r="G63" s="69" t="str">
        <f t="shared" si="0"/>
        <v xml:space="preserve"> </v>
      </c>
      <c r="H63" s="69" t="str">
        <f t="shared" si="1"/>
        <v xml:space="preserve"> </v>
      </c>
      <c r="I63" s="130">
        <f t="shared" si="2"/>
        <v>0</v>
      </c>
      <c r="J63" s="132"/>
      <c r="K63" s="60"/>
      <c r="L63" s="54"/>
      <c r="M63" s="52"/>
      <c r="N63" s="55"/>
      <c r="O63" s="56"/>
      <c r="P63" s="58"/>
      <c r="Q63" s="58"/>
      <c r="R63" s="55"/>
      <c r="S63" s="55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131">
        <f t="shared" si="3"/>
        <v>0</v>
      </c>
    </row>
    <row r="64" spans="2:33" ht="24.95" customHeight="1">
      <c r="B64" s="68" t="str">
        <f>IF(C64="","",SUBTOTAL(3,C$5:C64))</f>
        <v/>
      </c>
      <c r="C64" s="51"/>
      <c r="D64" s="59"/>
      <c r="E64" s="52"/>
      <c r="F64" s="52"/>
      <c r="G64" s="69" t="str">
        <f t="shared" si="0"/>
        <v xml:space="preserve"> </v>
      </c>
      <c r="H64" s="69" t="str">
        <f t="shared" si="1"/>
        <v xml:space="preserve"> </v>
      </c>
      <c r="I64" s="130">
        <f t="shared" si="2"/>
        <v>0</v>
      </c>
      <c r="J64" s="132"/>
      <c r="K64" s="60"/>
      <c r="L64" s="54"/>
      <c r="M64" s="52"/>
      <c r="N64" s="55"/>
      <c r="O64" s="56"/>
      <c r="P64" s="58"/>
      <c r="Q64" s="58"/>
      <c r="R64" s="55"/>
      <c r="S64" s="55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131">
        <f t="shared" si="3"/>
        <v>0</v>
      </c>
    </row>
    <row r="65" spans="2:33" ht="24.95" customHeight="1">
      <c r="B65" s="68" t="str">
        <f>IF(C65="","",SUBTOTAL(3,C$5:C65))</f>
        <v/>
      </c>
      <c r="C65" s="51"/>
      <c r="D65" s="59"/>
      <c r="E65" s="52"/>
      <c r="F65" s="52"/>
      <c r="G65" s="69" t="str">
        <f t="shared" si="0"/>
        <v xml:space="preserve"> </v>
      </c>
      <c r="H65" s="69" t="str">
        <f t="shared" si="1"/>
        <v xml:space="preserve"> </v>
      </c>
      <c r="I65" s="130">
        <f t="shared" si="2"/>
        <v>0</v>
      </c>
      <c r="J65" s="132"/>
      <c r="K65" s="60"/>
      <c r="L65" s="54"/>
      <c r="M65" s="52"/>
      <c r="N65" s="55"/>
      <c r="O65" s="56"/>
      <c r="P65" s="58"/>
      <c r="Q65" s="58"/>
      <c r="R65" s="55"/>
      <c r="S65" s="55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131">
        <f t="shared" si="3"/>
        <v>0</v>
      </c>
    </row>
    <row r="66" spans="2:33" ht="24.95" customHeight="1">
      <c r="B66" s="68" t="str">
        <f>IF(C66="","",SUBTOTAL(3,C$5:C66))</f>
        <v/>
      </c>
      <c r="C66" s="51"/>
      <c r="D66" s="59"/>
      <c r="E66" s="52"/>
      <c r="F66" s="52"/>
      <c r="G66" s="69" t="str">
        <f t="shared" si="0"/>
        <v xml:space="preserve"> </v>
      </c>
      <c r="H66" s="69" t="str">
        <f t="shared" si="1"/>
        <v xml:space="preserve"> </v>
      </c>
      <c r="I66" s="130">
        <f t="shared" si="2"/>
        <v>0</v>
      </c>
      <c r="J66" s="132"/>
      <c r="K66" s="60"/>
      <c r="L66" s="54"/>
      <c r="M66" s="52"/>
      <c r="N66" s="55"/>
      <c r="O66" s="56"/>
      <c r="P66" s="58"/>
      <c r="Q66" s="58"/>
      <c r="R66" s="55"/>
      <c r="S66" s="55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131">
        <f t="shared" si="3"/>
        <v>0</v>
      </c>
    </row>
    <row r="67" spans="2:33" ht="24.95" customHeight="1">
      <c r="B67" s="68" t="str">
        <f>IF(C67="","",SUBTOTAL(3,C$5:C67))</f>
        <v/>
      </c>
      <c r="C67" s="51"/>
      <c r="D67" s="59"/>
      <c r="E67" s="52"/>
      <c r="F67" s="52"/>
      <c r="G67" s="69" t="str">
        <f t="shared" si="0"/>
        <v xml:space="preserve"> </v>
      </c>
      <c r="H67" s="69" t="str">
        <f t="shared" si="1"/>
        <v xml:space="preserve"> </v>
      </c>
      <c r="I67" s="130">
        <f t="shared" si="2"/>
        <v>0</v>
      </c>
      <c r="J67" s="132"/>
      <c r="K67" s="60"/>
      <c r="L67" s="54"/>
      <c r="M67" s="52"/>
      <c r="N67" s="55"/>
      <c r="O67" s="56"/>
      <c r="P67" s="58"/>
      <c r="Q67" s="58"/>
      <c r="R67" s="55"/>
      <c r="S67" s="55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131">
        <f t="shared" si="3"/>
        <v>0</v>
      </c>
    </row>
    <row r="68" spans="2:33" ht="24.95" customHeight="1">
      <c r="B68" s="68" t="str">
        <f>IF(C68="","",SUBTOTAL(3,C$5:C68))</f>
        <v/>
      </c>
      <c r="C68" s="51"/>
      <c r="D68" s="59"/>
      <c r="E68" s="52"/>
      <c r="F68" s="52"/>
      <c r="G68" s="69" t="str">
        <f t="shared" si="0"/>
        <v xml:space="preserve"> </v>
      </c>
      <c r="H68" s="69" t="str">
        <f t="shared" si="1"/>
        <v xml:space="preserve"> </v>
      </c>
      <c r="I68" s="130">
        <f t="shared" si="2"/>
        <v>0</v>
      </c>
      <c r="J68" s="132"/>
      <c r="K68" s="60"/>
      <c r="L68" s="54"/>
      <c r="M68" s="52"/>
      <c r="N68" s="55"/>
      <c r="O68" s="56"/>
      <c r="P68" s="58"/>
      <c r="Q68" s="58"/>
      <c r="R68" s="55"/>
      <c r="S68" s="55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131">
        <f t="shared" si="3"/>
        <v>0</v>
      </c>
    </row>
    <row r="69" spans="2:33" ht="24.95" customHeight="1">
      <c r="B69" s="68" t="str">
        <f>IF(C69="","",SUBTOTAL(3,C$5:C69))</f>
        <v/>
      </c>
      <c r="C69" s="51"/>
      <c r="D69" s="59"/>
      <c r="E69" s="52"/>
      <c r="F69" s="52"/>
      <c r="G69" s="69" t="str">
        <f t="shared" si="0"/>
        <v xml:space="preserve"> </v>
      </c>
      <c r="H69" s="69" t="str">
        <f t="shared" si="1"/>
        <v xml:space="preserve"> </v>
      </c>
      <c r="I69" s="130">
        <f t="shared" si="2"/>
        <v>0</v>
      </c>
      <c r="J69" s="132"/>
      <c r="K69" s="60"/>
      <c r="L69" s="54"/>
      <c r="M69" s="52"/>
      <c r="N69" s="55"/>
      <c r="O69" s="56"/>
      <c r="P69" s="58"/>
      <c r="Q69" s="58"/>
      <c r="R69" s="55"/>
      <c r="S69" s="55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131">
        <f t="shared" si="3"/>
        <v>0</v>
      </c>
    </row>
    <row r="70" spans="2:33" ht="24.95" customHeight="1">
      <c r="B70" s="68" t="str">
        <f>IF(C70="","",SUBTOTAL(3,C$5:C70))</f>
        <v/>
      </c>
      <c r="C70" s="51"/>
      <c r="D70" s="59"/>
      <c r="E70" s="52"/>
      <c r="F70" s="52"/>
      <c r="G70" s="69" t="str">
        <f t="shared" ref="G70:G133" si="4">IF(C70&gt;0,950701," ")</f>
        <v xml:space="preserve"> </v>
      </c>
      <c r="H70" s="69" t="str">
        <f t="shared" ref="H70:H133" si="5">IF(C70&gt;0,960631," ")</f>
        <v xml:space="preserve"> </v>
      </c>
      <c r="I70" s="130">
        <f t="shared" ref="I70:I133" si="6">AG70</f>
        <v>0</v>
      </c>
      <c r="J70" s="132"/>
      <c r="K70" s="60"/>
      <c r="L70" s="54"/>
      <c r="M70" s="52"/>
      <c r="N70" s="55"/>
      <c r="O70" s="56"/>
      <c r="P70" s="58"/>
      <c r="Q70" s="58"/>
      <c r="R70" s="55"/>
      <c r="S70" s="55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131">
        <f t="shared" ref="AG70:AG133" si="7">SUM(U70:AF70)</f>
        <v>0</v>
      </c>
    </row>
    <row r="71" spans="2:33" ht="24.95" customHeight="1">
      <c r="B71" s="68" t="str">
        <f>IF(C71="","",SUBTOTAL(3,C$5:C71))</f>
        <v/>
      </c>
      <c r="C71" s="51"/>
      <c r="D71" s="59"/>
      <c r="E71" s="52"/>
      <c r="F71" s="52"/>
      <c r="G71" s="69" t="str">
        <f t="shared" si="4"/>
        <v xml:space="preserve"> </v>
      </c>
      <c r="H71" s="69" t="str">
        <f t="shared" si="5"/>
        <v xml:space="preserve"> </v>
      </c>
      <c r="I71" s="130">
        <f t="shared" si="6"/>
        <v>0</v>
      </c>
      <c r="J71" s="132"/>
      <c r="K71" s="60"/>
      <c r="L71" s="54"/>
      <c r="M71" s="52"/>
      <c r="N71" s="55"/>
      <c r="O71" s="56"/>
      <c r="P71" s="58"/>
      <c r="Q71" s="58"/>
      <c r="R71" s="55"/>
      <c r="S71" s="55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131">
        <f t="shared" si="7"/>
        <v>0</v>
      </c>
    </row>
    <row r="72" spans="2:33" ht="24.95" customHeight="1">
      <c r="B72" s="68" t="str">
        <f>IF(C72="","",SUBTOTAL(3,C$5:C72))</f>
        <v/>
      </c>
      <c r="C72" s="51"/>
      <c r="D72" s="59"/>
      <c r="E72" s="52"/>
      <c r="F72" s="52"/>
      <c r="G72" s="69" t="str">
        <f t="shared" si="4"/>
        <v xml:space="preserve"> </v>
      </c>
      <c r="H72" s="69" t="str">
        <f t="shared" si="5"/>
        <v xml:space="preserve"> </v>
      </c>
      <c r="I72" s="130">
        <f t="shared" si="6"/>
        <v>0</v>
      </c>
      <c r="J72" s="132"/>
      <c r="K72" s="60"/>
      <c r="L72" s="54"/>
      <c r="M72" s="52"/>
      <c r="N72" s="55"/>
      <c r="O72" s="56"/>
      <c r="P72" s="58"/>
      <c r="Q72" s="58"/>
      <c r="R72" s="55"/>
      <c r="S72" s="55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131">
        <f t="shared" si="7"/>
        <v>0</v>
      </c>
    </row>
    <row r="73" spans="2:33" ht="24.95" customHeight="1">
      <c r="B73" s="68" t="str">
        <f>IF(C73="","",SUBTOTAL(3,C$5:C73))</f>
        <v/>
      </c>
      <c r="C73" s="51"/>
      <c r="D73" s="59"/>
      <c r="E73" s="52"/>
      <c r="F73" s="52"/>
      <c r="G73" s="69" t="str">
        <f t="shared" si="4"/>
        <v xml:space="preserve"> </v>
      </c>
      <c r="H73" s="69" t="str">
        <f t="shared" si="5"/>
        <v xml:space="preserve"> </v>
      </c>
      <c r="I73" s="130">
        <f t="shared" si="6"/>
        <v>0</v>
      </c>
      <c r="J73" s="132"/>
      <c r="K73" s="60"/>
      <c r="L73" s="54"/>
      <c r="M73" s="52"/>
      <c r="N73" s="55"/>
      <c r="O73" s="56"/>
      <c r="P73" s="58"/>
      <c r="Q73" s="58"/>
      <c r="R73" s="55"/>
      <c r="S73" s="55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131">
        <f t="shared" si="7"/>
        <v>0</v>
      </c>
    </row>
    <row r="74" spans="2:33" ht="24.95" customHeight="1">
      <c r="B74" s="68" t="str">
        <f>IF(C74="","",SUBTOTAL(3,C$5:C74))</f>
        <v/>
      </c>
      <c r="C74" s="51"/>
      <c r="D74" s="59"/>
      <c r="E74" s="52"/>
      <c r="F74" s="52"/>
      <c r="G74" s="69" t="str">
        <f t="shared" si="4"/>
        <v xml:space="preserve"> </v>
      </c>
      <c r="H74" s="69" t="str">
        <f t="shared" si="5"/>
        <v xml:space="preserve"> </v>
      </c>
      <c r="I74" s="130">
        <f t="shared" si="6"/>
        <v>0</v>
      </c>
      <c r="J74" s="132"/>
      <c r="K74" s="60"/>
      <c r="L74" s="54"/>
      <c r="M74" s="52"/>
      <c r="N74" s="55"/>
      <c r="O74" s="56"/>
      <c r="P74" s="58"/>
      <c r="Q74" s="58"/>
      <c r="R74" s="55"/>
      <c r="S74" s="55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131">
        <f t="shared" si="7"/>
        <v>0</v>
      </c>
    </row>
    <row r="75" spans="2:33" ht="24.95" customHeight="1">
      <c r="B75" s="68" t="str">
        <f>IF(C75="","",SUBTOTAL(3,C$5:C75))</f>
        <v/>
      </c>
      <c r="C75" s="51"/>
      <c r="D75" s="59"/>
      <c r="E75" s="52"/>
      <c r="F75" s="52"/>
      <c r="G75" s="69" t="str">
        <f t="shared" si="4"/>
        <v xml:space="preserve"> </v>
      </c>
      <c r="H75" s="69" t="str">
        <f t="shared" si="5"/>
        <v xml:space="preserve"> </v>
      </c>
      <c r="I75" s="130">
        <f t="shared" si="6"/>
        <v>0</v>
      </c>
      <c r="J75" s="132"/>
      <c r="K75" s="60"/>
      <c r="L75" s="54"/>
      <c r="M75" s="52"/>
      <c r="N75" s="55"/>
      <c r="O75" s="56"/>
      <c r="P75" s="58"/>
      <c r="Q75" s="58"/>
      <c r="R75" s="55"/>
      <c r="S75" s="55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131">
        <f t="shared" si="7"/>
        <v>0</v>
      </c>
    </row>
    <row r="76" spans="2:33" ht="24.95" customHeight="1">
      <c r="B76" s="68" t="str">
        <f>IF(C76="","",SUBTOTAL(3,C$5:C76))</f>
        <v/>
      </c>
      <c r="C76" s="51"/>
      <c r="D76" s="59"/>
      <c r="E76" s="52"/>
      <c r="F76" s="52"/>
      <c r="G76" s="69" t="str">
        <f t="shared" si="4"/>
        <v xml:space="preserve"> </v>
      </c>
      <c r="H76" s="69" t="str">
        <f t="shared" si="5"/>
        <v xml:space="preserve"> </v>
      </c>
      <c r="I76" s="130">
        <f t="shared" si="6"/>
        <v>0</v>
      </c>
      <c r="J76" s="132"/>
      <c r="K76" s="60"/>
      <c r="L76" s="54"/>
      <c r="M76" s="52"/>
      <c r="N76" s="55"/>
      <c r="O76" s="56"/>
      <c r="P76" s="58"/>
      <c r="Q76" s="58"/>
      <c r="R76" s="55"/>
      <c r="S76" s="55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131">
        <f t="shared" si="7"/>
        <v>0</v>
      </c>
    </row>
    <row r="77" spans="2:33" ht="24.95" customHeight="1">
      <c r="B77" s="68" t="str">
        <f>IF(C77="","",SUBTOTAL(3,C$5:C77))</f>
        <v/>
      </c>
      <c r="C77" s="51"/>
      <c r="D77" s="59"/>
      <c r="E77" s="52"/>
      <c r="F77" s="52"/>
      <c r="G77" s="69" t="str">
        <f t="shared" si="4"/>
        <v xml:space="preserve"> </v>
      </c>
      <c r="H77" s="69" t="str">
        <f t="shared" si="5"/>
        <v xml:space="preserve"> </v>
      </c>
      <c r="I77" s="130">
        <f t="shared" si="6"/>
        <v>0</v>
      </c>
      <c r="J77" s="132"/>
      <c r="K77" s="60"/>
      <c r="L77" s="54"/>
      <c r="M77" s="52"/>
      <c r="N77" s="55"/>
      <c r="O77" s="56"/>
      <c r="P77" s="58"/>
      <c r="Q77" s="58"/>
      <c r="R77" s="55"/>
      <c r="S77" s="55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131">
        <f t="shared" si="7"/>
        <v>0</v>
      </c>
    </row>
    <row r="78" spans="2:33" ht="24.95" customHeight="1">
      <c r="B78" s="68" t="str">
        <f>IF(C78="","",SUBTOTAL(3,C$5:C78))</f>
        <v/>
      </c>
      <c r="C78" s="51"/>
      <c r="D78" s="59"/>
      <c r="E78" s="52"/>
      <c r="F78" s="52"/>
      <c r="G78" s="69" t="str">
        <f t="shared" si="4"/>
        <v xml:space="preserve"> </v>
      </c>
      <c r="H78" s="69" t="str">
        <f t="shared" si="5"/>
        <v xml:space="preserve"> </v>
      </c>
      <c r="I78" s="130">
        <f t="shared" si="6"/>
        <v>0</v>
      </c>
      <c r="J78" s="132"/>
      <c r="K78" s="60"/>
      <c r="L78" s="54"/>
      <c r="M78" s="52"/>
      <c r="N78" s="55"/>
      <c r="O78" s="56"/>
      <c r="P78" s="58"/>
      <c r="Q78" s="58"/>
      <c r="R78" s="55"/>
      <c r="S78" s="55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131">
        <f t="shared" si="7"/>
        <v>0</v>
      </c>
    </row>
    <row r="79" spans="2:33" ht="24.95" customHeight="1">
      <c r="B79" s="68" t="str">
        <f>IF(C79="","",SUBTOTAL(3,C$5:C79))</f>
        <v/>
      </c>
      <c r="C79" s="51"/>
      <c r="D79" s="59"/>
      <c r="E79" s="52"/>
      <c r="F79" s="52"/>
      <c r="G79" s="69" t="str">
        <f t="shared" si="4"/>
        <v xml:space="preserve"> </v>
      </c>
      <c r="H79" s="69" t="str">
        <f t="shared" si="5"/>
        <v xml:space="preserve"> </v>
      </c>
      <c r="I79" s="130">
        <f t="shared" si="6"/>
        <v>0</v>
      </c>
      <c r="J79" s="132"/>
      <c r="K79" s="60"/>
      <c r="L79" s="54"/>
      <c r="M79" s="52"/>
      <c r="N79" s="55"/>
      <c r="O79" s="56"/>
      <c r="P79" s="58"/>
      <c r="Q79" s="58"/>
      <c r="R79" s="55"/>
      <c r="S79" s="55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131">
        <f t="shared" si="7"/>
        <v>0</v>
      </c>
    </row>
    <row r="80" spans="2:33" ht="24.95" customHeight="1">
      <c r="B80" s="68" t="str">
        <f>IF(C80="","",SUBTOTAL(3,C$5:C80))</f>
        <v/>
      </c>
      <c r="C80" s="51"/>
      <c r="D80" s="59"/>
      <c r="E80" s="52"/>
      <c r="F80" s="52"/>
      <c r="G80" s="69" t="str">
        <f t="shared" si="4"/>
        <v xml:space="preserve"> </v>
      </c>
      <c r="H80" s="69" t="str">
        <f t="shared" si="5"/>
        <v xml:space="preserve"> </v>
      </c>
      <c r="I80" s="130">
        <f t="shared" si="6"/>
        <v>0</v>
      </c>
      <c r="J80" s="132"/>
      <c r="K80" s="60"/>
      <c r="L80" s="54"/>
      <c r="M80" s="52"/>
      <c r="N80" s="55"/>
      <c r="O80" s="56"/>
      <c r="P80" s="58"/>
      <c r="Q80" s="58"/>
      <c r="R80" s="55"/>
      <c r="S80" s="55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131">
        <f t="shared" si="7"/>
        <v>0</v>
      </c>
    </row>
    <row r="81" spans="2:33" ht="24.95" customHeight="1">
      <c r="B81" s="68" t="str">
        <f>IF(C81="","",SUBTOTAL(3,C$5:C81))</f>
        <v/>
      </c>
      <c r="C81" s="51"/>
      <c r="D81" s="59"/>
      <c r="E81" s="52"/>
      <c r="F81" s="52"/>
      <c r="G81" s="69" t="str">
        <f t="shared" si="4"/>
        <v xml:space="preserve"> </v>
      </c>
      <c r="H81" s="69" t="str">
        <f t="shared" si="5"/>
        <v xml:space="preserve"> </v>
      </c>
      <c r="I81" s="130">
        <f t="shared" si="6"/>
        <v>0</v>
      </c>
      <c r="J81" s="132"/>
      <c r="K81" s="60"/>
      <c r="L81" s="54"/>
      <c r="M81" s="52"/>
      <c r="N81" s="55"/>
      <c r="O81" s="56"/>
      <c r="P81" s="58"/>
      <c r="Q81" s="58"/>
      <c r="R81" s="55"/>
      <c r="S81" s="55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131">
        <f t="shared" si="7"/>
        <v>0</v>
      </c>
    </row>
    <row r="82" spans="2:33" ht="24.95" customHeight="1">
      <c r="B82" s="68" t="str">
        <f>IF(C82="","",SUBTOTAL(3,C$5:C82))</f>
        <v/>
      </c>
      <c r="C82" s="51"/>
      <c r="D82" s="59"/>
      <c r="E82" s="52"/>
      <c r="F82" s="52"/>
      <c r="G82" s="69" t="str">
        <f t="shared" si="4"/>
        <v xml:space="preserve"> </v>
      </c>
      <c r="H82" s="69" t="str">
        <f t="shared" si="5"/>
        <v xml:space="preserve"> </v>
      </c>
      <c r="I82" s="130">
        <f t="shared" si="6"/>
        <v>0</v>
      </c>
      <c r="J82" s="132"/>
      <c r="K82" s="60"/>
      <c r="L82" s="54"/>
      <c r="M82" s="52"/>
      <c r="N82" s="55"/>
      <c r="O82" s="56"/>
      <c r="P82" s="58"/>
      <c r="Q82" s="58"/>
      <c r="R82" s="55"/>
      <c r="S82" s="55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131">
        <f t="shared" si="7"/>
        <v>0</v>
      </c>
    </row>
    <row r="83" spans="2:33" ht="24.95" customHeight="1">
      <c r="B83" s="68" t="str">
        <f>IF(C83="","",SUBTOTAL(3,C$5:C83))</f>
        <v/>
      </c>
      <c r="C83" s="51"/>
      <c r="D83" s="59"/>
      <c r="E83" s="52"/>
      <c r="F83" s="52"/>
      <c r="G83" s="69" t="str">
        <f t="shared" si="4"/>
        <v xml:space="preserve"> </v>
      </c>
      <c r="H83" s="69" t="str">
        <f t="shared" si="5"/>
        <v xml:space="preserve"> </v>
      </c>
      <c r="I83" s="130">
        <f t="shared" si="6"/>
        <v>0</v>
      </c>
      <c r="J83" s="132"/>
      <c r="K83" s="60"/>
      <c r="L83" s="54"/>
      <c r="M83" s="52"/>
      <c r="N83" s="55"/>
      <c r="O83" s="56"/>
      <c r="P83" s="58"/>
      <c r="Q83" s="58"/>
      <c r="R83" s="55"/>
      <c r="S83" s="55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131">
        <f t="shared" si="7"/>
        <v>0</v>
      </c>
    </row>
    <row r="84" spans="2:33" ht="24.95" customHeight="1">
      <c r="B84" s="68" t="str">
        <f>IF(C84="","",SUBTOTAL(3,C$5:C84))</f>
        <v/>
      </c>
      <c r="C84" s="51"/>
      <c r="D84" s="59"/>
      <c r="E84" s="52"/>
      <c r="F84" s="52"/>
      <c r="G84" s="69" t="str">
        <f t="shared" si="4"/>
        <v xml:space="preserve"> </v>
      </c>
      <c r="H84" s="69" t="str">
        <f t="shared" si="5"/>
        <v xml:space="preserve"> </v>
      </c>
      <c r="I84" s="130">
        <f t="shared" si="6"/>
        <v>0</v>
      </c>
      <c r="J84" s="132"/>
      <c r="K84" s="60"/>
      <c r="L84" s="54"/>
      <c r="M84" s="52"/>
      <c r="N84" s="55"/>
      <c r="O84" s="56"/>
      <c r="P84" s="58"/>
      <c r="Q84" s="58"/>
      <c r="R84" s="55"/>
      <c r="S84" s="55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131">
        <f t="shared" si="7"/>
        <v>0</v>
      </c>
    </row>
    <row r="85" spans="2:33" ht="24.95" customHeight="1">
      <c r="B85" s="68" t="str">
        <f>IF(C85="","",SUBTOTAL(3,C$5:C85))</f>
        <v/>
      </c>
      <c r="C85" s="51"/>
      <c r="D85" s="59"/>
      <c r="E85" s="52"/>
      <c r="F85" s="52"/>
      <c r="G85" s="69" t="str">
        <f t="shared" si="4"/>
        <v xml:space="preserve"> </v>
      </c>
      <c r="H85" s="69" t="str">
        <f t="shared" si="5"/>
        <v xml:space="preserve"> </v>
      </c>
      <c r="I85" s="130">
        <f t="shared" si="6"/>
        <v>0</v>
      </c>
      <c r="J85" s="132"/>
      <c r="K85" s="60"/>
      <c r="L85" s="54"/>
      <c r="M85" s="52"/>
      <c r="N85" s="55"/>
      <c r="O85" s="56"/>
      <c r="P85" s="58"/>
      <c r="Q85" s="58"/>
      <c r="R85" s="55"/>
      <c r="S85" s="55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131">
        <f t="shared" si="7"/>
        <v>0</v>
      </c>
    </row>
    <row r="86" spans="2:33" ht="24.95" customHeight="1">
      <c r="B86" s="68" t="str">
        <f>IF(C86="","",SUBTOTAL(3,C$5:C86))</f>
        <v/>
      </c>
      <c r="C86" s="51"/>
      <c r="D86" s="59"/>
      <c r="E86" s="52"/>
      <c r="F86" s="52"/>
      <c r="G86" s="69" t="str">
        <f t="shared" si="4"/>
        <v xml:space="preserve"> </v>
      </c>
      <c r="H86" s="69" t="str">
        <f t="shared" si="5"/>
        <v xml:space="preserve"> </v>
      </c>
      <c r="I86" s="130">
        <f t="shared" si="6"/>
        <v>0</v>
      </c>
      <c r="J86" s="132"/>
      <c r="K86" s="60"/>
      <c r="L86" s="54"/>
      <c r="M86" s="52"/>
      <c r="N86" s="55"/>
      <c r="O86" s="56"/>
      <c r="P86" s="58"/>
      <c r="Q86" s="58"/>
      <c r="R86" s="55"/>
      <c r="S86" s="55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131">
        <f t="shared" si="7"/>
        <v>0</v>
      </c>
    </row>
    <row r="87" spans="2:33" ht="24.95" customHeight="1">
      <c r="B87" s="68" t="str">
        <f>IF(C87="","",SUBTOTAL(3,C$5:C87))</f>
        <v/>
      </c>
      <c r="C87" s="51"/>
      <c r="D87" s="59"/>
      <c r="E87" s="52"/>
      <c r="F87" s="52"/>
      <c r="G87" s="69" t="str">
        <f t="shared" si="4"/>
        <v xml:space="preserve"> </v>
      </c>
      <c r="H87" s="69" t="str">
        <f t="shared" si="5"/>
        <v xml:space="preserve"> </v>
      </c>
      <c r="I87" s="130">
        <f t="shared" si="6"/>
        <v>0</v>
      </c>
      <c r="J87" s="132"/>
      <c r="K87" s="60"/>
      <c r="L87" s="54"/>
      <c r="M87" s="52"/>
      <c r="N87" s="55"/>
      <c r="O87" s="56"/>
      <c r="P87" s="58"/>
      <c r="Q87" s="58"/>
      <c r="R87" s="55"/>
      <c r="S87" s="55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131">
        <f t="shared" si="7"/>
        <v>0</v>
      </c>
    </row>
    <row r="88" spans="2:33" ht="24.95" customHeight="1">
      <c r="B88" s="68" t="str">
        <f>IF(C88="","",SUBTOTAL(3,C$5:C88))</f>
        <v/>
      </c>
      <c r="C88" s="51"/>
      <c r="D88" s="59"/>
      <c r="E88" s="52"/>
      <c r="F88" s="52"/>
      <c r="G88" s="69" t="str">
        <f t="shared" si="4"/>
        <v xml:space="preserve"> </v>
      </c>
      <c r="H88" s="69" t="str">
        <f t="shared" si="5"/>
        <v xml:space="preserve"> </v>
      </c>
      <c r="I88" s="130">
        <f t="shared" si="6"/>
        <v>0</v>
      </c>
      <c r="J88" s="132"/>
      <c r="K88" s="60"/>
      <c r="L88" s="54"/>
      <c r="M88" s="52"/>
      <c r="N88" s="55"/>
      <c r="O88" s="56"/>
      <c r="P88" s="58"/>
      <c r="Q88" s="58"/>
      <c r="R88" s="55"/>
      <c r="S88" s="55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131">
        <f t="shared" si="7"/>
        <v>0</v>
      </c>
    </row>
    <row r="89" spans="2:33" ht="24.95" customHeight="1">
      <c r="B89" s="68" t="str">
        <f>IF(C89="","",SUBTOTAL(3,C$5:C89))</f>
        <v/>
      </c>
      <c r="C89" s="51"/>
      <c r="D89" s="59"/>
      <c r="E89" s="52"/>
      <c r="F89" s="52"/>
      <c r="G89" s="69" t="str">
        <f t="shared" si="4"/>
        <v xml:space="preserve"> </v>
      </c>
      <c r="H89" s="69" t="str">
        <f t="shared" si="5"/>
        <v xml:space="preserve"> </v>
      </c>
      <c r="I89" s="130">
        <f t="shared" si="6"/>
        <v>0</v>
      </c>
      <c r="J89" s="132"/>
      <c r="K89" s="60"/>
      <c r="L89" s="54"/>
      <c r="M89" s="52"/>
      <c r="N89" s="55"/>
      <c r="O89" s="56"/>
      <c r="P89" s="58"/>
      <c r="Q89" s="58"/>
      <c r="R89" s="55"/>
      <c r="S89" s="55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131">
        <f t="shared" si="7"/>
        <v>0</v>
      </c>
    </row>
    <row r="90" spans="2:33" ht="24.95" customHeight="1">
      <c r="B90" s="68" t="str">
        <f>IF(C90="","",SUBTOTAL(3,C$5:C90))</f>
        <v/>
      </c>
      <c r="C90" s="51"/>
      <c r="D90" s="59"/>
      <c r="E90" s="52"/>
      <c r="F90" s="52"/>
      <c r="G90" s="69" t="str">
        <f t="shared" si="4"/>
        <v xml:space="preserve"> </v>
      </c>
      <c r="H90" s="69" t="str">
        <f t="shared" si="5"/>
        <v xml:space="preserve"> </v>
      </c>
      <c r="I90" s="130">
        <f t="shared" si="6"/>
        <v>0</v>
      </c>
      <c r="J90" s="132"/>
      <c r="K90" s="60"/>
      <c r="L90" s="54"/>
      <c r="M90" s="52"/>
      <c r="N90" s="55"/>
      <c r="O90" s="56"/>
      <c r="P90" s="58"/>
      <c r="Q90" s="58"/>
      <c r="R90" s="55"/>
      <c r="S90" s="55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131">
        <f t="shared" si="7"/>
        <v>0</v>
      </c>
    </row>
    <row r="91" spans="2:33" ht="24.95" customHeight="1">
      <c r="B91" s="68" t="str">
        <f>IF(C91="","",SUBTOTAL(3,C$5:C91))</f>
        <v/>
      </c>
      <c r="C91" s="51"/>
      <c r="D91" s="59"/>
      <c r="E91" s="52"/>
      <c r="F91" s="52"/>
      <c r="G91" s="69" t="str">
        <f t="shared" si="4"/>
        <v xml:space="preserve"> </v>
      </c>
      <c r="H91" s="69" t="str">
        <f t="shared" si="5"/>
        <v xml:space="preserve"> </v>
      </c>
      <c r="I91" s="130">
        <f t="shared" si="6"/>
        <v>0</v>
      </c>
      <c r="J91" s="132"/>
      <c r="K91" s="60"/>
      <c r="L91" s="54"/>
      <c r="M91" s="52"/>
      <c r="N91" s="55"/>
      <c r="O91" s="56"/>
      <c r="P91" s="58"/>
      <c r="Q91" s="58"/>
      <c r="R91" s="55"/>
      <c r="S91" s="55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131">
        <f t="shared" si="7"/>
        <v>0</v>
      </c>
    </row>
    <row r="92" spans="2:33" ht="24.95" customHeight="1">
      <c r="B92" s="68" t="str">
        <f>IF(C92="","",SUBTOTAL(3,C$5:C92))</f>
        <v/>
      </c>
      <c r="C92" s="51"/>
      <c r="D92" s="59"/>
      <c r="E92" s="52"/>
      <c r="F92" s="52"/>
      <c r="G92" s="69" t="str">
        <f t="shared" si="4"/>
        <v xml:space="preserve"> </v>
      </c>
      <c r="H92" s="69" t="str">
        <f t="shared" si="5"/>
        <v xml:space="preserve"> </v>
      </c>
      <c r="I92" s="130">
        <f t="shared" si="6"/>
        <v>0</v>
      </c>
      <c r="J92" s="132"/>
      <c r="K92" s="60"/>
      <c r="L92" s="54"/>
      <c r="M92" s="52"/>
      <c r="N92" s="55"/>
      <c r="O92" s="56"/>
      <c r="P92" s="58"/>
      <c r="Q92" s="58"/>
      <c r="R92" s="55"/>
      <c r="S92" s="55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131">
        <f t="shared" si="7"/>
        <v>0</v>
      </c>
    </row>
    <row r="93" spans="2:33" ht="24.95" customHeight="1">
      <c r="B93" s="68" t="str">
        <f>IF(C93="","",SUBTOTAL(3,C$5:C93))</f>
        <v/>
      </c>
      <c r="C93" s="51"/>
      <c r="D93" s="59"/>
      <c r="E93" s="52"/>
      <c r="F93" s="52"/>
      <c r="G93" s="69" t="str">
        <f t="shared" si="4"/>
        <v xml:space="preserve"> </v>
      </c>
      <c r="H93" s="69" t="str">
        <f t="shared" si="5"/>
        <v xml:space="preserve"> </v>
      </c>
      <c r="I93" s="130">
        <f t="shared" si="6"/>
        <v>0</v>
      </c>
      <c r="J93" s="132"/>
      <c r="K93" s="60"/>
      <c r="L93" s="54"/>
      <c r="M93" s="52"/>
      <c r="N93" s="55"/>
      <c r="O93" s="56"/>
      <c r="P93" s="58"/>
      <c r="Q93" s="58"/>
      <c r="R93" s="55"/>
      <c r="S93" s="55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131">
        <f t="shared" si="7"/>
        <v>0</v>
      </c>
    </row>
    <row r="94" spans="2:33" ht="24.95" customHeight="1">
      <c r="B94" s="68" t="str">
        <f>IF(C94="","",SUBTOTAL(3,C$5:C94))</f>
        <v/>
      </c>
      <c r="C94" s="51"/>
      <c r="D94" s="59"/>
      <c r="E94" s="52"/>
      <c r="F94" s="52"/>
      <c r="G94" s="69" t="str">
        <f t="shared" si="4"/>
        <v xml:space="preserve"> </v>
      </c>
      <c r="H94" s="69" t="str">
        <f t="shared" si="5"/>
        <v xml:space="preserve"> </v>
      </c>
      <c r="I94" s="130">
        <f t="shared" si="6"/>
        <v>0</v>
      </c>
      <c r="J94" s="132"/>
      <c r="K94" s="60"/>
      <c r="L94" s="54"/>
      <c r="M94" s="52"/>
      <c r="N94" s="55"/>
      <c r="O94" s="56"/>
      <c r="P94" s="58"/>
      <c r="Q94" s="58"/>
      <c r="R94" s="55"/>
      <c r="S94" s="55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31">
        <f t="shared" si="7"/>
        <v>0</v>
      </c>
    </row>
    <row r="95" spans="2:33" ht="24.95" customHeight="1">
      <c r="B95" s="68" t="str">
        <f>IF(C95="","",SUBTOTAL(3,C$5:C95))</f>
        <v/>
      </c>
      <c r="C95" s="51"/>
      <c r="D95" s="59"/>
      <c r="E95" s="52"/>
      <c r="F95" s="52"/>
      <c r="G95" s="69" t="str">
        <f t="shared" si="4"/>
        <v xml:space="preserve"> </v>
      </c>
      <c r="H95" s="69" t="str">
        <f t="shared" si="5"/>
        <v xml:space="preserve"> </v>
      </c>
      <c r="I95" s="130">
        <f t="shared" si="6"/>
        <v>0</v>
      </c>
      <c r="J95" s="132"/>
      <c r="K95" s="60"/>
      <c r="L95" s="54"/>
      <c r="M95" s="52"/>
      <c r="N95" s="55"/>
      <c r="O95" s="56"/>
      <c r="P95" s="58"/>
      <c r="Q95" s="58"/>
      <c r="R95" s="55"/>
      <c r="S95" s="55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131">
        <f t="shared" si="7"/>
        <v>0</v>
      </c>
    </row>
    <row r="96" spans="2:33" ht="24.95" customHeight="1">
      <c r="B96" s="68" t="str">
        <f>IF(C96="","",SUBTOTAL(3,C$5:C96))</f>
        <v/>
      </c>
      <c r="C96" s="51"/>
      <c r="D96" s="59"/>
      <c r="E96" s="52"/>
      <c r="F96" s="52"/>
      <c r="G96" s="69" t="str">
        <f t="shared" si="4"/>
        <v xml:space="preserve"> </v>
      </c>
      <c r="H96" s="69" t="str">
        <f t="shared" si="5"/>
        <v xml:space="preserve"> </v>
      </c>
      <c r="I96" s="130">
        <f t="shared" si="6"/>
        <v>0</v>
      </c>
      <c r="J96" s="132"/>
      <c r="K96" s="60"/>
      <c r="L96" s="54"/>
      <c r="M96" s="52"/>
      <c r="N96" s="55"/>
      <c r="O96" s="56"/>
      <c r="P96" s="58"/>
      <c r="Q96" s="58"/>
      <c r="R96" s="55"/>
      <c r="S96" s="55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131">
        <f t="shared" si="7"/>
        <v>0</v>
      </c>
    </row>
    <row r="97" spans="2:33" ht="24.95" customHeight="1">
      <c r="B97" s="68" t="str">
        <f>IF(C97="","",SUBTOTAL(3,C$5:C97))</f>
        <v/>
      </c>
      <c r="C97" s="51"/>
      <c r="D97" s="59"/>
      <c r="E97" s="52"/>
      <c r="F97" s="52"/>
      <c r="G97" s="69" t="str">
        <f t="shared" si="4"/>
        <v xml:space="preserve"> </v>
      </c>
      <c r="H97" s="69" t="str">
        <f t="shared" si="5"/>
        <v xml:space="preserve"> </v>
      </c>
      <c r="I97" s="130">
        <f t="shared" si="6"/>
        <v>0</v>
      </c>
      <c r="J97" s="132"/>
      <c r="K97" s="60"/>
      <c r="L97" s="54"/>
      <c r="M97" s="52"/>
      <c r="N97" s="55"/>
      <c r="O97" s="56"/>
      <c r="P97" s="58"/>
      <c r="Q97" s="58"/>
      <c r="R97" s="55"/>
      <c r="S97" s="55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131">
        <f t="shared" si="7"/>
        <v>0</v>
      </c>
    </row>
    <row r="98" spans="2:33" ht="24.95" customHeight="1">
      <c r="B98" s="68" t="str">
        <f>IF(C98="","",SUBTOTAL(3,C$5:C98))</f>
        <v/>
      </c>
      <c r="C98" s="51"/>
      <c r="D98" s="59"/>
      <c r="E98" s="52"/>
      <c r="F98" s="52"/>
      <c r="G98" s="69" t="str">
        <f t="shared" si="4"/>
        <v xml:space="preserve"> </v>
      </c>
      <c r="H98" s="69" t="str">
        <f t="shared" si="5"/>
        <v xml:space="preserve"> </v>
      </c>
      <c r="I98" s="130">
        <f t="shared" si="6"/>
        <v>0</v>
      </c>
      <c r="J98" s="132"/>
      <c r="K98" s="60"/>
      <c r="L98" s="54"/>
      <c r="M98" s="52"/>
      <c r="N98" s="55"/>
      <c r="O98" s="56"/>
      <c r="P98" s="58"/>
      <c r="Q98" s="58"/>
      <c r="R98" s="55"/>
      <c r="S98" s="55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131">
        <f t="shared" si="7"/>
        <v>0</v>
      </c>
    </row>
    <row r="99" spans="2:33" ht="24.95" customHeight="1">
      <c r="B99" s="68" t="str">
        <f>IF(C99="","",SUBTOTAL(3,C$5:C99))</f>
        <v/>
      </c>
      <c r="C99" s="51"/>
      <c r="D99" s="59"/>
      <c r="E99" s="52"/>
      <c r="F99" s="52"/>
      <c r="G99" s="69" t="str">
        <f t="shared" si="4"/>
        <v xml:space="preserve"> </v>
      </c>
      <c r="H99" s="69" t="str">
        <f t="shared" si="5"/>
        <v xml:space="preserve"> </v>
      </c>
      <c r="I99" s="130">
        <f t="shared" si="6"/>
        <v>0</v>
      </c>
      <c r="J99" s="132"/>
      <c r="K99" s="60"/>
      <c r="L99" s="54"/>
      <c r="M99" s="52"/>
      <c r="N99" s="55"/>
      <c r="O99" s="56"/>
      <c r="P99" s="58"/>
      <c r="Q99" s="58"/>
      <c r="R99" s="55"/>
      <c r="S99" s="55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131">
        <f t="shared" si="7"/>
        <v>0</v>
      </c>
    </row>
    <row r="100" spans="2:33" ht="24.95" customHeight="1">
      <c r="B100" s="68" t="str">
        <f>IF(C100="","",SUBTOTAL(3,C$5:C100))</f>
        <v/>
      </c>
      <c r="C100" s="51"/>
      <c r="D100" s="59"/>
      <c r="E100" s="52"/>
      <c r="F100" s="52"/>
      <c r="G100" s="69" t="str">
        <f t="shared" si="4"/>
        <v xml:space="preserve"> </v>
      </c>
      <c r="H100" s="69" t="str">
        <f t="shared" si="5"/>
        <v xml:space="preserve"> </v>
      </c>
      <c r="I100" s="130">
        <f t="shared" si="6"/>
        <v>0</v>
      </c>
      <c r="J100" s="132"/>
      <c r="K100" s="60"/>
      <c r="L100" s="54"/>
      <c r="M100" s="52"/>
      <c r="N100" s="55"/>
      <c r="O100" s="56"/>
      <c r="P100" s="58"/>
      <c r="Q100" s="58"/>
      <c r="R100" s="55"/>
      <c r="S100" s="55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131">
        <f t="shared" si="7"/>
        <v>0</v>
      </c>
    </row>
    <row r="101" spans="2:33" ht="24.95" customHeight="1">
      <c r="B101" s="68" t="str">
        <f>IF(C101="","",SUBTOTAL(3,C$5:C101))</f>
        <v/>
      </c>
      <c r="C101" s="51"/>
      <c r="D101" s="59"/>
      <c r="E101" s="52"/>
      <c r="F101" s="52"/>
      <c r="G101" s="69" t="str">
        <f t="shared" si="4"/>
        <v xml:space="preserve"> </v>
      </c>
      <c r="H101" s="69" t="str">
        <f t="shared" si="5"/>
        <v xml:space="preserve"> </v>
      </c>
      <c r="I101" s="130">
        <f t="shared" si="6"/>
        <v>0</v>
      </c>
      <c r="J101" s="132"/>
      <c r="K101" s="60"/>
      <c r="L101" s="54"/>
      <c r="M101" s="52"/>
      <c r="N101" s="55"/>
      <c r="O101" s="56"/>
      <c r="P101" s="58"/>
      <c r="Q101" s="58"/>
      <c r="R101" s="55"/>
      <c r="S101" s="55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131">
        <f t="shared" si="7"/>
        <v>0</v>
      </c>
    </row>
    <row r="102" spans="2:33" ht="24.95" customHeight="1">
      <c r="B102" s="68" t="str">
        <f>IF(C102="","",SUBTOTAL(3,C$5:C102))</f>
        <v/>
      </c>
      <c r="C102" s="51"/>
      <c r="D102" s="59"/>
      <c r="E102" s="52"/>
      <c r="F102" s="52"/>
      <c r="G102" s="69" t="str">
        <f t="shared" si="4"/>
        <v xml:space="preserve"> </v>
      </c>
      <c r="H102" s="69" t="str">
        <f t="shared" si="5"/>
        <v xml:space="preserve"> </v>
      </c>
      <c r="I102" s="130">
        <f t="shared" si="6"/>
        <v>0</v>
      </c>
      <c r="J102" s="132"/>
      <c r="K102" s="60"/>
      <c r="L102" s="54"/>
      <c r="M102" s="52"/>
      <c r="N102" s="55"/>
      <c r="O102" s="56"/>
      <c r="P102" s="58"/>
      <c r="Q102" s="58"/>
      <c r="R102" s="55"/>
      <c r="S102" s="55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131">
        <f t="shared" si="7"/>
        <v>0</v>
      </c>
    </row>
    <row r="103" spans="2:33" ht="24.95" customHeight="1">
      <c r="B103" s="68" t="str">
        <f>IF(C103="","",SUBTOTAL(3,C$5:C103))</f>
        <v/>
      </c>
      <c r="C103" s="51"/>
      <c r="D103" s="59"/>
      <c r="E103" s="52"/>
      <c r="F103" s="52"/>
      <c r="G103" s="69" t="str">
        <f t="shared" si="4"/>
        <v xml:space="preserve"> </v>
      </c>
      <c r="H103" s="69" t="str">
        <f t="shared" si="5"/>
        <v xml:space="preserve"> </v>
      </c>
      <c r="I103" s="130">
        <f t="shared" si="6"/>
        <v>0</v>
      </c>
      <c r="J103" s="132"/>
      <c r="K103" s="60"/>
      <c r="L103" s="54"/>
      <c r="M103" s="52"/>
      <c r="N103" s="55"/>
      <c r="O103" s="56"/>
      <c r="P103" s="58"/>
      <c r="Q103" s="58"/>
      <c r="R103" s="55"/>
      <c r="S103" s="55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131">
        <f t="shared" si="7"/>
        <v>0</v>
      </c>
    </row>
    <row r="104" spans="2:33" ht="24.95" customHeight="1">
      <c r="B104" s="68" t="str">
        <f>IF(C104="","",SUBTOTAL(3,C$5:C104))</f>
        <v/>
      </c>
      <c r="C104" s="51"/>
      <c r="D104" s="59"/>
      <c r="E104" s="52"/>
      <c r="F104" s="52"/>
      <c r="G104" s="69" t="str">
        <f t="shared" si="4"/>
        <v xml:space="preserve"> </v>
      </c>
      <c r="H104" s="69" t="str">
        <f t="shared" si="5"/>
        <v xml:space="preserve"> </v>
      </c>
      <c r="I104" s="130">
        <f t="shared" si="6"/>
        <v>0</v>
      </c>
      <c r="J104" s="132"/>
      <c r="K104" s="60"/>
      <c r="L104" s="54"/>
      <c r="M104" s="52"/>
      <c r="N104" s="55"/>
      <c r="O104" s="56"/>
      <c r="P104" s="58"/>
      <c r="Q104" s="58"/>
      <c r="R104" s="55"/>
      <c r="S104" s="55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131">
        <f t="shared" si="7"/>
        <v>0</v>
      </c>
    </row>
    <row r="105" spans="2:33" ht="24.95" customHeight="1">
      <c r="B105" s="68" t="str">
        <f>IF(C105="","",SUBTOTAL(3,C$5:C105))</f>
        <v/>
      </c>
      <c r="C105" s="51"/>
      <c r="D105" s="59"/>
      <c r="E105" s="52"/>
      <c r="F105" s="52"/>
      <c r="G105" s="69" t="str">
        <f t="shared" si="4"/>
        <v xml:space="preserve"> </v>
      </c>
      <c r="H105" s="69" t="str">
        <f t="shared" si="5"/>
        <v xml:space="preserve"> </v>
      </c>
      <c r="I105" s="130">
        <f t="shared" si="6"/>
        <v>0</v>
      </c>
      <c r="J105" s="132"/>
      <c r="K105" s="60"/>
      <c r="L105" s="54"/>
      <c r="M105" s="52"/>
      <c r="N105" s="55"/>
      <c r="O105" s="56"/>
      <c r="P105" s="58"/>
      <c r="Q105" s="58"/>
      <c r="R105" s="55"/>
      <c r="S105" s="55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131">
        <f t="shared" si="7"/>
        <v>0</v>
      </c>
    </row>
    <row r="106" spans="2:33" ht="24.95" customHeight="1">
      <c r="B106" s="68" t="str">
        <f>IF(C106="","",SUBTOTAL(3,C$5:C106))</f>
        <v/>
      </c>
      <c r="C106" s="51"/>
      <c r="D106" s="59"/>
      <c r="E106" s="52"/>
      <c r="F106" s="52"/>
      <c r="G106" s="69" t="str">
        <f t="shared" si="4"/>
        <v xml:space="preserve"> </v>
      </c>
      <c r="H106" s="69" t="str">
        <f t="shared" si="5"/>
        <v xml:space="preserve"> </v>
      </c>
      <c r="I106" s="130">
        <f t="shared" si="6"/>
        <v>0</v>
      </c>
      <c r="J106" s="132"/>
      <c r="K106" s="60"/>
      <c r="L106" s="54"/>
      <c r="M106" s="52"/>
      <c r="N106" s="55"/>
      <c r="O106" s="56"/>
      <c r="P106" s="58"/>
      <c r="Q106" s="58"/>
      <c r="R106" s="55"/>
      <c r="S106" s="55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131">
        <f t="shared" si="7"/>
        <v>0</v>
      </c>
    </row>
    <row r="107" spans="2:33" ht="24.95" customHeight="1">
      <c r="B107" s="68" t="str">
        <f>IF(C107="","",SUBTOTAL(3,C$5:C107))</f>
        <v/>
      </c>
      <c r="C107" s="51"/>
      <c r="D107" s="59"/>
      <c r="E107" s="52"/>
      <c r="F107" s="52"/>
      <c r="G107" s="69" t="str">
        <f t="shared" si="4"/>
        <v xml:space="preserve"> </v>
      </c>
      <c r="H107" s="69" t="str">
        <f t="shared" si="5"/>
        <v xml:space="preserve"> </v>
      </c>
      <c r="I107" s="130">
        <f t="shared" si="6"/>
        <v>0</v>
      </c>
      <c r="J107" s="132"/>
      <c r="K107" s="60"/>
      <c r="L107" s="54"/>
      <c r="M107" s="52"/>
      <c r="N107" s="55"/>
      <c r="O107" s="56"/>
      <c r="P107" s="58"/>
      <c r="Q107" s="58"/>
      <c r="R107" s="55"/>
      <c r="S107" s="55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131">
        <f t="shared" si="7"/>
        <v>0</v>
      </c>
    </row>
    <row r="108" spans="2:33" ht="24.95" customHeight="1">
      <c r="B108" s="68" t="str">
        <f>IF(C108="","",SUBTOTAL(3,C$5:C108))</f>
        <v/>
      </c>
      <c r="C108" s="51"/>
      <c r="D108" s="59"/>
      <c r="E108" s="52"/>
      <c r="F108" s="52"/>
      <c r="G108" s="69" t="str">
        <f t="shared" si="4"/>
        <v xml:space="preserve"> </v>
      </c>
      <c r="H108" s="69" t="str">
        <f t="shared" si="5"/>
        <v xml:space="preserve"> </v>
      </c>
      <c r="I108" s="130">
        <f t="shared" si="6"/>
        <v>0</v>
      </c>
      <c r="J108" s="132"/>
      <c r="K108" s="60"/>
      <c r="L108" s="54"/>
      <c r="M108" s="52"/>
      <c r="N108" s="55"/>
      <c r="O108" s="56"/>
      <c r="P108" s="58"/>
      <c r="Q108" s="58"/>
      <c r="R108" s="55"/>
      <c r="S108" s="55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131">
        <f t="shared" si="7"/>
        <v>0</v>
      </c>
    </row>
    <row r="109" spans="2:33" ht="24.95" customHeight="1">
      <c r="B109" s="68" t="str">
        <f>IF(C109="","",SUBTOTAL(3,C$5:C109))</f>
        <v/>
      </c>
      <c r="C109" s="51"/>
      <c r="D109" s="59"/>
      <c r="E109" s="52"/>
      <c r="F109" s="52"/>
      <c r="G109" s="69" t="str">
        <f t="shared" si="4"/>
        <v xml:space="preserve"> </v>
      </c>
      <c r="H109" s="69" t="str">
        <f t="shared" si="5"/>
        <v xml:space="preserve"> </v>
      </c>
      <c r="I109" s="130">
        <f t="shared" si="6"/>
        <v>0</v>
      </c>
      <c r="J109" s="132"/>
      <c r="K109" s="60"/>
      <c r="L109" s="54"/>
      <c r="M109" s="52"/>
      <c r="N109" s="55"/>
      <c r="O109" s="56"/>
      <c r="P109" s="58"/>
      <c r="Q109" s="58"/>
      <c r="R109" s="55"/>
      <c r="S109" s="55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131">
        <f t="shared" si="7"/>
        <v>0</v>
      </c>
    </row>
    <row r="110" spans="2:33" ht="24.95" customHeight="1">
      <c r="B110" s="68" t="str">
        <f>IF(C110="","",SUBTOTAL(3,C$5:C110))</f>
        <v/>
      </c>
      <c r="C110" s="51"/>
      <c r="D110" s="59"/>
      <c r="E110" s="52"/>
      <c r="F110" s="52"/>
      <c r="G110" s="69" t="str">
        <f t="shared" si="4"/>
        <v xml:space="preserve"> </v>
      </c>
      <c r="H110" s="69" t="str">
        <f t="shared" si="5"/>
        <v xml:space="preserve"> </v>
      </c>
      <c r="I110" s="130">
        <f t="shared" si="6"/>
        <v>0</v>
      </c>
      <c r="J110" s="132"/>
      <c r="K110" s="60"/>
      <c r="L110" s="54"/>
      <c r="M110" s="52"/>
      <c r="N110" s="55"/>
      <c r="O110" s="56"/>
      <c r="P110" s="58"/>
      <c r="Q110" s="58"/>
      <c r="R110" s="55"/>
      <c r="S110" s="55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131">
        <f t="shared" si="7"/>
        <v>0</v>
      </c>
    </row>
    <row r="111" spans="2:33" ht="24.95" customHeight="1">
      <c r="B111" s="68" t="str">
        <f>IF(C111="","",SUBTOTAL(3,C$5:C111))</f>
        <v/>
      </c>
      <c r="C111" s="51"/>
      <c r="D111" s="59"/>
      <c r="E111" s="52"/>
      <c r="F111" s="52"/>
      <c r="G111" s="69" t="str">
        <f t="shared" si="4"/>
        <v xml:space="preserve"> </v>
      </c>
      <c r="H111" s="69" t="str">
        <f t="shared" si="5"/>
        <v xml:space="preserve"> </v>
      </c>
      <c r="I111" s="130">
        <f t="shared" si="6"/>
        <v>0</v>
      </c>
      <c r="J111" s="132"/>
      <c r="K111" s="60"/>
      <c r="L111" s="54"/>
      <c r="M111" s="52"/>
      <c r="N111" s="55"/>
      <c r="O111" s="56"/>
      <c r="P111" s="58"/>
      <c r="Q111" s="58"/>
      <c r="R111" s="55"/>
      <c r="S111" s="55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131">
        <f t="shared" si="7"/>
        <v>0</v>
      </c>
    </row>
    <row r="112" spans="2:33" ht="24.95" customHeight="1">
      <c r="B112" s="68" t="str">
        <f>IF(C112="","",SUBTOTAL(3,C$5:C112))</f>
        <v/>
      </c>
      <c r="C112" s="51"/>
      <c r="D112" s="59"/>
      <c r="E112" s="52"/>
      <c r="F112" s="52"/>
      <c r="G112" s="69" t="str">
        <f t="shared" si="4"/>
        <v xml:space="preserve"> </v>
      </c>
      <c r="H112" s="69" t="str">
        <f t="shared" si="5"/>
        <v xml:space="preserve"> </v>
      </c>
      <c r="I112" s="130">
        <f t="shared" si="6"/>
        <v>0</v>
      </c>
      <c r="J112" s="132"/>
      <c r="K112" s="60"/>
      <c r="L112" s="54"/>
      <c r="M112" s="52"/>
      <c r="N112" s="55"/>
      <c r="O112" s="56"/>
      <c r="P112" s="58"/>
      <c r="Q112" s="58"/>
      <c r="R112" s="55"/>
      <c r="S112" s="55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131">
        <f t="shared" si="7"/>
        <v>0</v>
      </c>
    </row>
    <row r="113" spans="2:33" ht="24.95" customHeight="1">
      <c r="B113" s="68" t="str">
        <f>IF(C113="","",SUBTOTAL(3,C$5:C113))</f>
        <v/>
      </c>
      <c r="C113" s="51"/>
      <c r="D113" s="59"/>
      <c r="E113" s="52"/>
      <c r="F113" s="52"/>
      <c r="G113" s="69" t="str">
        <f t="shared" si="4"/>
        <v xml:space="preserve"> </v>
      </c>
      <c r="H113" s="69" t="str">
        <f t="shared" si="5"/>
        <v xml:space="preserve"> </v>
      </c>
      <c r="I113" s="130">
        <f t="shared" si="6"/>
        <v>0</v>
      </c>
      <c r="J113" s="132"/>
      <c r="K113" s="60"/>
      <c r="L113" s="54"/>
      <c r="M113" s="52"/>
      <c r="N113" s="55"/>
      <c r="O113" s="56"/>
      <c r="P113" s="58"/>
      <c r="Q113" s="58"/>
      <c r="R113" s="55"/>
      <c r="S113" s="55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131">
        <f t="shared" si="7"/>
        <v>0</v>
      </c>
    </row>
    <row r="114" spans="2:33" ht="24.95" customHeight="1">
      <c r="B114" s="68" t="str">
        <f>IF(C114="","",SUBTOTAL(3,C$5:C114))</f>
        <v/>
      </c>
      <c r="C114" s="51"/>
      <c r="D114" s="59"/>
      <c r="E114" s="52"/>
      <c r="F114" s="52"/>
      <c r="G114" s="69" t="str">
        <f t="shared" si="4"/>
        <v xml:space="preserve"> </v>
      </c>
      <c r="H114" s="69" t="str">
        <f t="shared" si="5"/>
        <v xml:space="preserve"> </v>
      </c>
      <c r="I114" s="130">
        <f t="shared" si="6"/>
        <v>0</v>
      </c>
      <c r="J114" s="132"/>
      <c r="K114" s="60"/>
      <c r="L114" s="54"/>
      <c r="M114" s="52"/>
      <c r="N114" s="55"/>
      <c r="O114" s="56"/>
      <c r="P114" s="58"/>
      <c r="Q114" s="58"/>
      <c r="R114" s="55"/>
      <c r="S114" s="55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131">
        <f t="shared" si="7"/>
        <v>0</v>
      </c>
    </row>
    <row r="115" spans="2:33" ht="24.95" customHeight="1">
      <c r="B115" s="68" t="str">
        <f>IF(C115="","",SUBTOTAL(3,C$5:C115))</f>
        <v/>
      </c>
      <c r="C115" s="51"/>
      <c r="D115" s="59"/>
      <c r="E115" s="52"/>
      <c r="F115" s="52"/>
      <c r="G115" s="69" t="str">
        <f t="shared" si="4"/>
        <v xml:space="preserve"> </v>
      </c>
      <c r="H115" s="69" t="str">
        <f t="shared" si="5"/>
        <v xml:space="preserve"> </v>
      </c>
      <c r="I115" s="130">
        <f t="shared" si="6"/>
        <v>0</v>
      </c>
      <c r="J115" s="132"/>
      <c r="K115" s="60"/>
      <c r="L115" s="54"/>
      <c r="M115" s="52"/>
      <c r="N115" s="55"/>
      <c r="O115" s="56"/>
      <c r="P115" s="58"/>
      <c r="Q115" s="58"/>
      <c r="R115" s="55"/>
      <c r="S115" s="55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131">
        <f t="shared" si="7"/>
        <v>0</v>
      </c>
    </row>
    <row r="116" spans="2:33" ht="24.95" customHeight="1">
      <c r="B116" s="68" t="str">
        <f>IF(C116="","",SUBTOTAL(3,C$5:C116))</f>
        <v/>
      </c>
      <c r="C116" s="51"/>
      <c r="D116" s="59"/>
      <c r="E116" s="52"/>
      <c r="F116" s="52"/>
      <c r="G116" s="69" t="str">
        <f t="shared" si="4"/>
        <v xml:space="preserve"> </v>
      </c>
      <c r="H116" s="69" t="str">
        <f t="shared" si="5"/>
        <v xml:space="preserve"> </v>
      </c>
      <c r="I116" s="130">
        <f t="shared" si="6"/>
        <v>0</v>
      </c>
      <c r="J116" s="132"/>
      <c r="K116" s="60"/>
      <c r="L116" s="54"/>
      <c r="M116" s="52"/>
      <c r="N116" s="55"/>
      <c r="O116" s="56"/>
      <c r="P116" s="58"/>
      <c r="Q116" s="58"/>
      <c r="R116" s="55"/>
      <c r="S116" s="55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131">
        <f t="shared" si="7"/>
        <v>0</v>
      </c>
    </row>
    <row r="117" spans="2:33" ht="24.95" customHeight="1">
      <c r="B117" s="68" t="str">
        <f>IF(C117="","",SUBTOTAL(3,C$5:C117))</f>
        <v/>
      </c>
      <c r="C117" s="51"/>
      <c r="D117" s="59"/>
      <c r="E117" s="52"/>
      <c r="F117" s="52"/>
      <c r="G117" s="69" t="str">
        <f t="shared" si="4"/>
        <v xml:space="preserve"> </v>
      </c>
      <c r="H117" s="69" t="str">
        <f t="shared" si="5"/>
        <v xml:space="preserve"> </v>
      </c>
      <c r="I117" s="130">
        <f t="shared" si="6"/>
        <v>0</v>
      </c>
      <c r="J117" s="132"/>
      <c r="K117" s="60"/>
      <c r="L117" s="54"/>
      <c r="M117" s="52"/>
      <c r="N117" s="55"/>
      <c r="O117" s="56"/>
      <c r="P117" s="58"/>
      <c r="Q117" s="58"/>
      <c r="R117" s="55"/>
      <c r="S117" s="55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131">
        <f t="shared" si="7"/>
        <v>0</v>
      </c>
    </row>
    <row r="118" spans="2:33" ht="24.95" customHeight="1">
      <c r="B118" s="68" t="str">
        <f>IF(C118="","",SUBTOTAL(3,C$5:C118))</f>
        <v/>
      </c>
      <c r="C118" s="51"/>
      <c r="D118" s="59"/>
      <c r="E118" s="52"/>
      <c r="F118" s="52"/>
      <c r="G118" s="69" t="str">
        <f t="shared" si="4"/>
        <v xml:space="preserve"> </v>
      </c>
      <c r="H118" s="69" t="str">
        <f t="shared" si="5"/>
        <v xml:space="preserve"> </v>
      </c>
      <c r="I118" s="130">
        <f t="shared" si="6"/>
        <v>0</v>
      </c>
      <c r="J118" s="132"/>
      <c r="K118" s="60"/>
      <c r="L118" s="54"/>
      <c r="M118" s="52"/>
      <c r="N118" s="55"/>
      <c r="O118" s="56"/>
      <c r="P118" s="58"/>
      <c r="Q118" s="58"/>
      <c r="R118" s="55"/>
      <c r="S118" s="55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131">
        <f t="shared" si="7"/>
        <v>0</v>
      </c>
    </row>
    <row r="119" spans="2:33" ht="24.95" customHeight="1">
      <c r="B119" s="68" t="str">
        <f>IF(C119="","",SUBTOTAL(3,C$5:C119))</f>
        <v/>
      </c>
      <c r="C119" s="51"/>
      <c r="D119" s="59"/>
      <c r="E119" s="52"/>
      <c r="F119" s="52"/>
      <c r="G119" s="69" t="str">
        <f t="shared" si="4"/>
        <v xml:space="preserve"> </v>
      </c>
      <c r="H119" s="69" t="str">
        <f t="shared" si="5"/>
        <v xml:space="preserve"> </v>
      </c>
      <c r="I119" s="130">
        <f t="shared" si="6"/>
        <v>0</v>
      </c>
      <c r="J119" s="132"/>
      <c r="K119" s="60"/>
      <c r="L119" s="54"/>
      <c r="M119" s="52"/>
      <c r="N119" s="55"/>
      <c r="O119" s="56"/>
      <c r="P119" s="58"/>
      <c r="Q119" s="58"/>
      <c r="R119" s="55"/>
      <c r="S119" s="55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131">
        <f t="shared" si="7"/>
        <v>0</v>
      </c>
    </row>
    <row r="120" spans="2:33" ht="24.95" customHeight="1">
      <c r="B120" s="68" t="str">
        <f>IF(C120="","",SUBTOTAL(3,C$5:C120))</f>
        <v/>
      </c>
      <c r="C120" s="51"/>
      <c r="D120" s="59"/>
      <c r="E120" s="52"/>
      <c r="F120" s="52"/>
      <c r="G120" s="69" t="str">
        <f t="shared" si="4"/>
        <v xml:space="preserve"> </v>
      </c>
      <c r="H120" s="69" t="str">
        <f t="shared" si="5"/>
        <v xml:space="preserve"> </v>
      </c>
      <c r="I120" s="130">
        <f t="shared" si="6"/>
        <v>0</v>
      </c>
      <c r="J120" s="132"/>
      <c r="K120" s="60"/>
      <c r="L120" s="54"/>
      <c r="M120" s="52"/>
      <c r="N120" s="55"/>
      <c r="O120" s="56"/>
      <c r="P120" s="58"/>
      <c r="Q120" s="58"/>
      <c r="R120" s="55"/>
      <c r="S120" s="55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131">
        <f t="shared" si="7"/>
        <v>0</v>
      </c>
    </row>
    <row r="121" spans="2:33" ht="24.95" customHeight="1">
      <c r="B121" s="68" t="str">
        <f>IF(C121="","",SUBTOTAL(3,C$5:C121))</f>
        <v/>
      </c>
      <c r="C121" s="51"/>
      <c r="D121" s="59"/>
      <c r="E121" s="52"/>
      <c r="F121" s="52"/>
      <c r="G121" s="69" t="str">
        <f t="shared" si="4"/>
        <v xml:space="preserve"> </v>
      </c>
      <c r="H121" s="69" t="str">
        <f t="shared" si="5"/>
        <v xml:space="preserve"> </v>
      </c>
      <c r="I121" s="130">
        <f t="shared" si="6"/>
        <v>0</v>
      </c>
      <c r="J121" s="132"/>
      <c r="K121" s="60"/>
      <c r="L121" s="54"/>
      <c r="M121" s="52"/>
      <c r="N121" s="55"/>
      <c r="O121" s="56"/>
      <c r="P121" s="58"/>
      <c r="Q121" s="58"/>
      <c r="R121" s="55"/>
      <c r="S121" s="55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131">
        <f t="shared" si="7"/>
        <v>0</v>
      </c>
    </row>
    <row r="122" spans="2:33" ht="24.95" customHeight="1">
      <c r="B122" s="68" t="str">
        <f>IF(C122="","",SUBTOTAL(3,C$5:C122))</f>
        <v/>
      </c>
      <c r="C122" s="51"/>
      <c r="D122" s="59"/>
      <c r="E122" s="52"/>
      <c r="F122" s="52"/>
      <c r="G122" s="69" t="str">
        <f t="shared" si="4"/>
        <v xml:space="preserve"> </v>
      </c>
      <c r="H122" s="69" t="str">
        <f t="shared" si="5"/>
        <v xml:space="preserve"> </v>
      </c>
      <c r="I122" s="130">
        <f t="shared" si="6"/>
        <v>0</v>
      </c>
      <c r="J122" s="132"/>
      <c r="K122" s="60"/>
      <c r="L122" s="54"/>
      <c r="M122" s="52"/>
      <c r="N122" s="55"/>
      <c r="O122" s="56"/>
      <c r="P122" s="58"/>
      <c r="Q122" s="58"/>
      <c r="R122" s="55"/>
      <c r="S122" s="55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131">
        <f t="shared" si="7"/>
        <v>0</v>
      </c>
    </row>
    <row r="123" spans="2:33" ht="24.95" customHeight="1">
      <c r="B123" s="68" t="str">
        <f>IF(C123="","",SUBTOTAL(3,C$5:C123))</f>
        <v/>
      </c>
      <c r="C123" s="51"/>
      <c r="D123" s="59"/>
      <c r="E123" s="52"/>
      <c r="F123" s="52"/>
      <c r="G123" s="69" t="str">
        <f t="shared" si="4"/>
        <v xml:space="preserve"> </v>
      </c>
      <c r="H123" s="69" t="str">
        <f t="shared" si="5"/>
        <v xml:space="preserve"> </v>
      </c>
      <c r="I123" s="130">
        <f t="shared" si="6"/>
        <v>0</v>
      </c>
      <c r="J123" s="132"/>
      <c r="K123" s="60"/>
      <c r="L123" s="54"/>
      <c r="M123" s="52"/>
      <c r="N123" s="55"/>
      <c r="O123" s="56"/>
      <c r="P123" s="58"/>
      <c r="Q123" s="58"/>
      <c r="R123" s="55"/>
      <c r="S123" s="55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131">
        <f t="shared" si="7"/>
        <v>0</v>
      </c>
    </row>
    <row r="124" spans="2:33" ht="24.95" customHeight="1">
      <c r="B124" s="68" t="str">
        <f>IF(C124="","",SUBTOTAL(3,C$5:C124))</f>
        <v/>
      </c>
      <c r="C124" s="51"/>
      <c r="D124" s="59"/>
      <c r="E124" s="52"/>
      <c r="F124" s="52"/>
      <c r="G124" s="69" t="str">
        <f t="shared" si="4"/>
        <v xml:space="preserve"> </v>
      </c>
      <c r="H124" s="69" t="str">
        <f t="shared" si="5"/>
        <v xml:space="preserve"> </v>
      </c>
      <c r="I124" s="130">
        <f t="shared" si="6"/>
        <v>0</v>
      </c>
      <c r="J124" s="132"/>
      <c r="K124" s="60"/>
      <c r="L124" s="54"/>
      <c r="M124" s="52"/>
      <c r="N124" s="55"/>
      <c r="O124" s="56"/>
      <c r="P124" s="58"/>
      <c r="Q124" s="58"/>
      <c r="R124" s="55"/>
      <c r="S124" s="55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131">
        <f t="shared" si="7"/>
        <v>0</v>
      </c>
    </row>
    <row r="125" spans="2:33" ht="24.95" customHeight="1">
      <c r="B125" s="68" t="str">
        <f>IF(C125="","",SUBTOTAL(3,C$5:C125))</f>
        <v/>
      </c>
      <c r="C125" s="51"/>
      <c r="D125" s="59"/>
      <c r="E125" s="52"/>
      <c r="F125" s="52"/>
      <c r="G125" s="69" t="str">
        <f t="shared" si="4"/>
        <v xml:space="preserve"> </v>
      </c>
      <c r="H125" s="69" t="str">
        <f t="shared" si="5"/>
        <v xml:space="preserve"> </v>
      </c>
      <c r="I125" s="130">
        <f t="shared" si="6"/>
        <v>0</v>
      </c>
      <c r="J125" s="132"/>
      <c r="K125" s="60"/>
      <c r="L125" s="54"/>
      <c r="M125" s="52"/>
      <c r="N125" s="55"/>
      <c r="O125" s="56"/>
      <c r="P125" s="58"/>
      <c r="Q125" s="58"/>
      <c r="R125" s="55"/>
      <c r="S125" s="55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131">
        <f t="shared" si="7"/>
        <v>0</v>
      </c>
    </row>
    <row r="126" spans="2:33" ht="24.95" customHeight="1">
      <c r="B126" s="68" t="str">
        <f>IF(C126="","",SUBTOTAL(3,C$5:C126))</f>
        <v/>
      </c>
      <c r="C126" s="51"/>
      <c r="D126" s="59"/>
      <c r="E126" s="52"/>
      <c r="F126" s="52"/>
      <c r="G126" s="69" t="str">
        <f t="shared" si="4"/>
        <v xml:space="preserve"> </v>
      </c>
      <c r="H126" s="69" t="str">
        <f t="shared" si="5"/>
        <v xml:space="preserve"> </v>
      </c>
      <c r="I126" s="130">
        <f t="shared" si="6"/>
        <v>0</v>
      </c>
      <c r="J126" s="132"/>
      <c r="K126" s="60"/>
      <c r="L126" s="54"/>
      <c r="M126" s="52"/>
      <c r="N126" s="55"/>
      <c r="O126" s="56"/>
      <c r="P126" s="58"/>
      <c r="Q126" s="58"/>
      <c r="R126" s="55"/>
      <c r="S126" s="55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131">
        <f t="shared" si="7"/>
        <v>0</v>
      </c>
    </row>
    <row r="127" spans="2:33" ht="24.95" customHeight="1">
      <c r="B127" s="68" t="str">
        <f>IF(C127="","",SUBTOTAL(3,C$5:C127))</f>
        <v/>
      </c>
      <c r="C127" s="51"/>
      <c r="D127" s="59"/>
      <c r="E127" s="52"/>
      <c r="F127" s="52"/>
      <c r="G127" s="69" t="str">
        <f t="shared" si="4"/>
        <v xml:space="preserve"> </v>
      </c>
      <c r="H127" s="69" t="str">
        <f t="shared" si="5"/>
        <v xml:space="preserve"> </v>
      </c>
      <c r="I127" s="130">
        <f t="shared" si="6"/>
        <v>0</v>
      </c>
      <c r="J127" s="132"/>
      <c r="K127" s="60"/>
      <c r="L127" s="54"/>
      <c r="M127" s="52"/>
      <c r="N127" s="55"/>
      <c r="O127" s="56"/>
      <c r="P127" s="58"/>
      <c r="Q127" s="58"/>
      <c r="R127" s="55"/>
      <c r="S127" s="55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131">
        <f t="shared" si="7"/>
        <v>0</v>
      </c>
    </row>
    <row r="128" spans="2:33" ht="24.95" customHeight="1">
      <c r="B128" s="68" t="str">
        <f>IF(C128="","",SUBTOTAL(3,C$5:C128))</f>
        <v/>
      </c>
      <c r="C128" s="51"/>
      <c r="D128" s="59"/>
      <c r="E128" s="52"/>
      <c r="F128" s="52"/>
      <c r="G128" s="69" t="str">
        <f t="shared" si="4"/>
        <v xml:space="preserve"> </v>
      </c>
      <c r="H128" s="69" t="str">
        <f t="shared" si="5"/>
        <v xml:space="preserve"> </v>
      </c>
      <c r="I128" s="130">
        <f t="shared" si="6"/>
        <v>0</v>
      </c>
      <c r="J128" s="132"/>
      <c r="K128" s="60"/>
      <c r="L128" s="54"/>
      <c r="M128" s="52"/>
      <c r="N128" s="55"/>
      <c r="O128" s="56"/>
      <c r="P128" s="58"/>
      <c r="Q128" s="58"/>
      <c r="R128" s="55"/>
      <c r="S128" s="55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131">
        <f t="shared" si="7"/>
        <v>0</v>
      </c>
    </row>
    <row r="129" spans="2:33" ht="24.95" customHeight="1">
      <c r="B129" s="68" t="str">
        <f>IF(C129="","",SUBTOTAL(3,C$5:C129))</f>
        <v/>
      </c>
      <c r="C129" s="51"/>
      <c r="D129" s="59"/>
      <c r="E129" s="52"/>
      <c r="F129" s="52"/>
      <c r="G129" s="69" t="str">
        <f t="shared" si="4"/>
        <v xml:space="preserve"> </v>
      </c>
      <c r="H129" s="69" t="str">
        <f t="shared" si="5"/>
        <v xml:space="preserve"> </v>
      </c>
      <c r="I129" s="130">
        <f t="shared" si="6"/>
        <v>0</v>
      </c>
      <c r="J129" s="132"/>
      <c r="K129" s="60"/>
      <c r="L129" s="54"/>
      <c r="M129" s="52"/>
      <c r="N129" s="55"/>
      <c r="O129" s="56"/>
      <c r="P129" s="58"/>
      <c r="Q129" s="58"/>
      <c r="R129" s="55"/>
      <c r="S129" s="55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131">
        <f t="shared" si="7"/>
        <v>0</v>
      </c>
    </row>
    <row r="130" spans="2:33" ht="24.95" customHeight="1">
      <c r="B130" s="68" t="str">
        <f>IF(C130="","",SUBTOTAL(3,C$5:C130))</f>
        <v/>
      </c>
      <c r="C130" s="51"/>
      <c r="D130" s="59"/>
      <c r="E130" s="52"/>
      <c r="F130" s="52"/>
      <c r="G130" s="69" t="str">
        <f t="shared" si="4"/>
        <v xml:space="preserve"> </v>
      </c>
      <c r="H130" s="69" t="str">
        <f t="shared" si="5"/>
        <v xml:space="preserve"> </v>
      </c>
      <c r="I130" s="130">
        <f t="shared" si="6"/>
        <v>0</v>
      </c>
      <c r="J130" s="132"/>
      <c r="K130" s="60"/>
      <c r="L130" s="54"/>
      <c r="M130" s="52"/>
      <c r="N130" s="55"/>
      <c r="O130" s="56"/>
      <c r="P130" s="58"/>
      <c r="Q130" s="58"/>
      <c r="R130" s="55"/>
      <c r="S130" s="55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131">
        <f t="shared" si="7"/>
        <v>0</v>
      </c>
    </row>
    <row r="131" spans="2:33" ht="24.95" customHeight="1">
      <c r="B131" s="68" t="str">
        <f>IF(C131="","",SUBTOTAL(3,C$5:C131))</f>
        <v/>
      </c>
      <c r="C131" s="51"/>
      <c r="D131" s="59"/>
      <c r="E131" s="52"/>
      <c r="F131" s="52"/>
      <c r="G131" s="69" t="str">
        <f t="shared" si="4"/>
        <v xml:space="preserve"> </v>
      </c>
      <c r="H131" s="69" t="str">
        <f t="shared" si="5"/>
        <v xml:space="preserve"> </v>
      </c>
      <c r="I131" s="130">
        <f t="shared" si="6"/>
        <v>0</v>
      </c>
      <c r="J131" s="132"/>
      <c r="K131" s="60"/>
      <c r="L131" s="54"/>
      <c r="M131" s="52"/>
      <c r="N131" s="55"/>
      <c r="O131" s="56"/>
      <c r="P131" s="58"/>
      <c r="Q131" s="58"/>
      <c r="R131" s="55"/>
      <c r="S131" s="55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131">
        <f t="shared" si="7"/>
        <v>0</v>
      </c>
    </row>
    <row r="132" spans="2:33" ht="24.95" customHeight="1">
      <c r="B132" s="68" t="str">
        <f>IF(C132="","",SUBTOTAL(3,C$5:C132))</f>
        <v/>
      </c>
      <c r="C132" s="51"/>
      <c r="D132" s="59"/>
      <c r="E132" s="52"/>
      <c r="F132" s="52"/>
      <c r="G132" s="69" t="str">
        <f t="shared" si="4"/>
        <v xml:space="preserve"> </v>
      </c>
      <c r="H132" s="69" t="str">
        <f t="shared" si="5"/>
        <v xml:space="preserve"> </v>
      </c>
      <c r="I132" s="130">
        <f t="shared" si="6"/>
        <v>0</v>
      </c>
      <c r="J132" s="132"/>
      <c r="K132" s="60"/>
      <c r="L132" s="54"/>
      <c r="M132" s="52"/>
      <c r="N132" s="55"/>
      <c r="O132" s="56"/>
      <c r="P132" s="58"/>
      <c r="Q132" s="58"/>
      <c r="R132" s="55"/>
      <c r="S132" s="55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131">
        <f t="shared" si="7"/>
        <v>0</v>
      </c>
    </row>
    <row r="133" spans="2:33" ht="24.95" customHeight="1">
      <c r="B133" s="68" t="str">
        <f>IF(C133="","",SUBTOTAL(3,C$5:C133))</f>
        <v/>
      </c>
      <c r="C133" s="51"/>
      <c r="D133" s="59"/>
      <c r="E133" s="52"/>
      <c r="F133" s="52"/>
      <c r="G133" s="69" t="str">
        <f t="shared" si="4"/>
        <v xml:space="preserve"> </v>
      </c>
      <c r="H133" s="69" t="str">
        <f t="shared" si="5"/>
        <v xml:space="preserve"> </v>
      </c>
      <c r="I133" s="130">
        <f t="shared" si="6"/>
        <v>0</v>
      </c>
      <c r="J133" s="132"/>
      <c r="K133" s="60"/>
      <c r="L133" s="54"/>
      <c r="M133" s="52"/>
      <c r="N133" s="55"/>
      <c r="O133" s="56"/>
      <c r="P133" s="58"/>
      <c r="Q133" s="58"/>
      <c r="R133" s="55"/>
      <c r="S133" s="55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131">
        <f t="shared" si="7"/>
        <v>0</v>
      </c>
    </row>
    <row r="134" spans="2:33" ht="24.95" customHeight="1">
      <c r="B134" s="68" t="str">
        <f>IF(C134="","",SUBTOTAL(3,C$5:C134))</f>
        <v/>
      </c>
      <c r="C134" s="51"/>
      <c r="D134" s="59"/>
      <c r="E134" s="52"/>
      <c r="F134" s="52"/>
      <c r="G134" s="69" t="str">
        <f t="shared" ref="G134:G197" si="8">IF(C134&gt;0,950701," ")</f>
        <v xml:space="preserve"> </v>
      </c>
      <c r="H134" s="69" t="str">
        <f t="shared" ref="H134:H197" si="9">IF(C134&gt;0,960631," ")</f>
        <v xml:space="preserve"> </v>
      </c>
      <c r="I134" s="130">
        <f t="shared" ref="I134:I197" si="10">AG134</f>
        <v>0</v>
      </c>
      <c r="J134" s="132"/>
      <c r="K134" s="60"/>
      <c r="L134" s="54"/>
      <c r="M134" s="52"/>
      <c r="N134" s="55"/>
      <c r="O134" s="56"/>
      <c r="P134" s="58"/>
      <c r="Q134" s="58"/>
      <c r="R134" s="55"/>
      <c r="S134" s="55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131">
        <f t="shared" ref="AG134:AG197" si="11">SUM(U134:AF134)</f>
        <v>0</v>
      </c>
    </row>
    <row r="135" spans="2:33" ht="24.95" customHeight="1">
      <c r="B135" s="68" t="str">
        <f>IF(C135="","",SUBTOTAL(3,C$5:C135))</f>
        <v/>
      </c>
      <c r="C135" s="51"/>
      <c r="D135" s="59"/>
      <c r="E135" s="52"/>
      <c r="F135" s="52"/>
      <c r="G135" s="69" t="str">
        <f t="shared" si="8"/>
        <v xml:space="preserve"> </v>
      </c>
      <c r="H135" s="69" t="str">
        <f t="shared" si="9"/>
        <v xml:space="preserve"> </v>
      </c>
      <c r="I135" s="130">
        <f t="shared" si="10"/>
        <v>0</v>
      </c>
      <c r="J135" s="132"/>
      <c r="K135" s="60"/>
      <c r="L135" s="54"/>
      <c r="M135" s="52"/>
      <c r="N135" s="55"/>
      <c r="O135" s="56"/>
      <c r="P135" s="58"/>
      <c r="Q135" s="58"/>
      <c r="R135" s="55"/>
      <c r="S135" s="55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131">
        <f t="shared" si="11"/>
        <v>0</v>
      </c>
    </row>
    <row r="136" spans="2:33" ht="24.95" customHeight="1">
      <c r="B136" s="68" t="str">
        <f>IF(C136="","",SUBTOTAL(3,C$5:C136))</f>
        <v/>
      </c>
      <c r="C136" s="51"/>
      <c r="D136" s="59"/>
      <c r="E136" s="52"/>
      <c r="F136" s="52"/>
      <c r="G136" s="69" t="str">
        <f t="shared" si="8"/>
        <v xml:space="preserve"> </v>
      </c>
      <c r="H136" s="69" t="str">
        <f t="shared" si="9"/>
        <v xml:space="preserve"> </v>
      </c>
      <c r="I136" s="130">
        <f t="shared" si="10"/>
        <v>0</v>
      </c>
      <c r="J136" s="132"/>
      <c r="K136" s="60"/>
      <c r="L136" s="54"/>
      <c r="M136" s="52"/>
      <c r="N136" s="55"/>
      <c r="O136" s="56"/>
      <c r="P136" s="58"/>
      <c r="Q136" s="58"/>
      <c r="R136" s="55"/>
      <c r="S136" s="55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131">
        <f t="shared" si="11"/>
        <v>0</v>
      </c>
    </row>
    <row r="137" spans="2:33" ht="24.95" customHeight="1">
      <c r="B137" s="68" t="str">
        <f>IF(C137="","",SUBTOTAL(3,C$5:C137))</f>
        <v/>
      </c>
      <c r="C137" s="51"/>
      <c r="D137" s="59"/>
      <c r="E137" s="52"/>
      <c r="F137" s="52"/>
      <c r="G137" s="69" t="str">
        <f t="shared" si="8"/>
        <v xml:space="preserve"> </v>
      </c>
      <c r="H137" s="69" t="str">
        <f t="shared" si="9"/>
        <v xml:space="preserve"> </v>
      </c>
      <c r="I137" s="130">
        <f t="shared" si="10"/>
        <v>0</v>
      </c>
      <c r="J137" s="132"/>
      <c r="K137" s="60"/>
      <c r="L137" s="54"/>
      <c r="M137" s="52"/>
      <c r="N137" s="55"/>
      <c r="O137" s="56"/>
      <c r="P137" s="58"/>
      <c r="Q137" s="58"/>
      <c r="R137" s="55"/>
      <c r="S137" s="55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131">
        <f t="shared" si="11"/>
        <v>0</v>
      </c>
    </row>
    <row r="138" spans="2:33" ht="24.95" customHeight="1">
      <c r="B138" s="68" t="str">
        <f>IF(C138="","",SUBTOTAL(3,C$5:C138))</f>
        <v/>
      </c>
      <c r="C138" s="51"/>
      <c r="D138" s="59"/>
      <c r="E138" s="52"/>
      <c r="F138" s="52"/>
      <c r="G138" s="69" t="str">
        <f t="shared" si="8"/>
        <v xml:space="preserve"> </v>
      </c>
      <c r="H138" s="69" t="str">
        <f t="shared" si="9"/>
        <v xml:space="preserve"> </v>
      </c>
      <c r="I138" s="130">
        <f t="shared" si="10"/>
        <v>0</v>
      </c>
      <c r="J138" s="132"/>
      <c r="K138" s="60"/>
      <c r="L138" s="54"/>
      <c r="M138" s="52"/>
      <c r="N138" s="55"/>
      <c r="O138" s="56"/>
      <c r="P138" s="58"/>
      <c r="Q138" s="58"/>
      <c r="R138" s="55"/>
      <c r="S138" s="55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131">
        <f t="shared" si="11"/>
        <v>0</v>
      </c>
    </row>
    <row r="139" spans="2:33" ht="24.95" customHeight="1">
      <c r="B139" s="68" t="str">
        <f>IF(C139="","",SUBTOTAL(3,C$5:C139))</f>
        <v/>
      </c>
      <c r="C139" s="51"/>
      <c r="D139" s="59"/>
      <c r="E139" s="52"/>
      <c r="F139" s="52"/>
      <c r="G139" s="69" t="str">
        <f t="shared" si="8"/>
        <v xml:space="preserve"> </v>
      </c>
      <c r="H139" s="69" t="str">
        <f t="shared" si="9"/>
        <v xml:space="preserve"> </v>
      </c>
      <c r="I139" s="130">
        <f t="shared" si="10"/>
        <v>0</v>
      </c>
      <c r="J139" s="132"/>
      <c r="K139" s="60"/>
      <c r="L139" s="54"/>
      <c r="M139" s="52"/>
      <c r="N139" s="55"/>
      <c r="O139" s="56"/>
      <c r="P139" s="58"/>
      <c r="Q139" s="58"/>
      <c r="R139" s="55"/>
      <c r="S139" s="55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131">
        <f t="shared" si="11"/>
        <v>0</v>
      </c>
    </row>
    <row r="140" spans="2:33" ht="24.95" customHeight="1">
      <c r="B140" s="68" t="str">
        <f>IF(C140="","",SUBTOTAL(3,C$5:C140))</f>
        <v/>
      </c>
      <c r="C140" s="51"/>
      <c r="D140" s="59"/>
      <c r="E140" s="52"/>
      <c r="F140" s="52"/>
      <c r="G140" s="69" t="str">
        <f t="shared" si="8"/>
        <v xml:space="preserve"> </v>
      </c>
      <c r="H140" s="69" t="str">
        <f t="shared" si="9"/>
        <v xml:space="preserve"> </v>
      </c>
      <c r="I140" s="130">
        <f t="shared" si="10"/>
        <v>0</v>
      </c>
      <c r="J140" s="132"/>
      <c r="K140" s="60"/>
      <c r="L140" s="54"/>
      <c r="M140" s="52"/>
      <c r="N140" s="55"/>
      <c r="O140" s="56"/>
      <c r="P140" s="58"/>
      <c r="Q140" s="58"/>
      <c r="R140" s="55"/>
      <c r="S140" s="55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131">
        <f t="shared" si="11"/>
        <v>0</v>
      </c>
    </row>
    <row r="141" spans="2:33" ht="24.95" customHeight="1">
      <c r="B141" s="68" t="str">
        <f>IF(C141="","",SUBTOTAL(3,C$5:C141))</f>
        <v/>
      </c>
      <c r="C141" s="51"/>
      <c r="D141" s="59"/>
      <c r="E141" s="52"/>
      <c r="F141" s="52"/>
      <c r="G141" s="69" t="str">
        <f t="shared" si="8"/>
        <v xml:space="preserve"> </v>
      </c>
      <c r="H141" s="69" t="str">
        <f t="shared" si="9"/>
        <v xml:space="preserve"> </v>
      </c>
      <c r="I141" s="130">
        <f t="shared" si="10"/>
        <v>0</v>
      </c>
      <c r="J141" s="132"/>
      <c r="K141" s="60"/>
      <c r="L141" s="54"/>
      <c r="M141" s="52"/>
      <c r="N141" s="55"/>
      <c r="O141" s="56"/>
      <c r="P141" s="58"/>
      <c r="Q141" s="58"/>
      <c r="R141" s="55"/>
      <c r="S141" s="55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131">
        <f t="shared" si="11"/>
        <v>0</v>
      </c>
    </row>
    <row r="142" spans="2:33" ht="24.95" customHeight="1">
      <c r="B142" s="68" t="str">
        <f>IF(C142="","",SUBTOTAL(3,C$5:C142))</f>
        <v/>
      </c>
      <c r="C142" s="51"/>
      <c r="D142" s="59"/>
      <c r="E142" s="52"/>
      <c r="F142" s="52"/>
      <c r="G142" s="69" t="str">
        <f t="shared" si="8"/>
        <v xml:space="preserve"> </v>
      </c>
      <c r="H142" s="69" t="str">
        <f t="shared" si="9"/>
        <v xml:space="preserve"> </v>
      </c>
      <c r="I142" s="130">
        <f t="shared" si="10"/>
        <v>0</v>
      </c>
      <c r="J142" s="132"/>
      <c r="K142" s="60"/>
      <c r="L142" s="54"/>
      <c r="M142" s="52"/>
      <c r="N142" s="55"/>
      <c r="O142" s="56"/>
      <c r="P142" s="58"/>
      <c r="Q142" s="58"/>
      <c r="R142" s="55"/>
      <c r="S142" s="55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131">
        <f t="shared" si="11"/>
        <v>0</v>
      </c>
    </row>
    <row r="143" spans="2:33" ht="24.95" customHeight="1">
      <c r="B143" s="68" t="str">
        <f>IF(C143="","",SUBTOTAL(3,C$5:C143))</f>
        <v/>
      </c>
      <c r="C143" s="51"/>
      <c r="D143" s="59"/>
      <c r="E143" s="52"/>
      <c r="F143" s="52"/>
      <c r="G143" s="69" t="str">
        <f t="shared" si="8"/>
        <v xml:space="preserve"> </v>
      </c>
      <c r="H143" s="69" t="str">
        <f t="shared" si="9"/>
        <v xml:space="preserve"> </v>
      </c>
      <c r="I143" s="130">
        <f t="shared" si="10"/>
        <v>0</v>
      </c>
      <c r="J143" s="132"/>
      <c r="K143" s="60"/>
      <c r="L143" s="54"/>
      <c r="M143" s="52"/>
      <c r="N143" s="55"/>
      <c r="O143" s="56"/>
      <c r="P143" s="58"/>
      <c r="Q143" s="58"/>
      <c r="R143" s="55"/>
      <c r="S143" s="55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131">
        <f t="shared" si="11"/>
        <v>0</v>
      </c>
    </row>
    <row r="144" spans="2:33" ht="24.95" customHeight="1">
      <c r="B144" s="68" t="str">
        <f>IF(C144="","",SUBTOTAL(3,C$5:C144))</f>
        <v/>
      </c>
      <c r="C144" s="51"/>
      <c r="D144" s="59"/>
      <c r="E144" s="52"/>
      <c r="F144" s="52"/>
      <c r="G144" s="69" t="str">
        <f t="shared" si="8"/>
        <v xml:space="preserve"> </v>
      </c>
      <c r="H144" s="69" t="str">
        <f t="shared" si="9"/>
        <v xml:space="preserve"> </v>
      </c>
      <c r="I144" s="130">
        <f t="shared" si="10"/>
        <v>0</v>
      </c>
      <c r="J144" s="132"/>
      <c r="K144" s="60"/>
      <c r="L144" s="54"/>
      <c r="M144" s="52"/>
      <c r="N144" s="55"/>
      <c r="O144" s="56"/>
      <c r="P144" s="58"/>
      <c r="Q144" s="58"/>
      <c r="R144" s="55"/>
      <c r="S144" s="55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131">
        <f t="shared" si="11"/>
        <v>0</v>
      </c>
    </row>
    <row r="145" spans="2:33" ht="24.95" customHeight="1">
      <c r="B145" s="68" t="str">
        <f>IF(C145="","",SUBTOTAL(3,C$5:C145))</f>
        <v/>
      </c>
      <c r="C145" s="51"/>
      <c r="D145" s="59"/>
      <c r="E145" s="52"/>
      <c r="F145" s="52"/>
      <c r="G145" s="69" t="str">
        <f t="shared" si="8"/>
        <v xml:space="preserve"> </v>
      </c>
      <c r="H145" s="69" t="str">
        <f t="shared" si="9"/>
        <v xml:space="preserve"> </v>
      </c>
      <c r="I145" s="130">
        <f t="shared" si="10"/>
        <v>0</v>
      </c>
      <c r="J145" s="132"/>
      <c r="K145" s="60"/>
      <c r="L145" s="54"/>
      <c r="M145" s="52"/>
      <c r="N145" s="55"/>
      <c r="O145" s="56"/>
      <c r="P145" s="58"/>
      <c r="Q145" s="58"/>
      <c r="R145" s="55"/>
      <c r="S145" s="55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131">
        <f t="shared" si="11"/>
        <v>0</v>
      </c>
    </row>
    <row r="146" spans="2:33" ht="24.95" customHeight="1">
      <c r="B146" s="68" t="str">
        <f>IF(C146="","",SUBTOTAL(3,C$5:C146))</f>
        <v/>
      </c>
      <c r="C146" s="51"/>
      <c r="D146" s="59"/>
      <c r="E146" s="52"/>
      <c r="F146" s="52"/>
      <c r="G146" s="69" t="str">
        <f t="shared" si="8"/>
        <v xml:space="preserve"> </v>
      </c>
      <c r="H146" s="69" t="str">
        <f t="shared" si="9"/>
        <v xml:space="preserve"> </v>
      </c>
      <c r="I146" s="130">
        <f t="shared" si="10"/>
        <v>0</v>
      </c>
      <c r="J146" s="132"/>
      <c r="K146" s="60"/>
      <c r="L146" s="54"/>
      <c r="M146" s="52"/>
      <c r="N146" s="55"/>
      <c r="O146" s="56"/>
      <c r="P146" s="58"/>
      <c r="Q146" s="58"/>
      <c r="R146" s="55"/>
      <c r="S146" s="55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131">
        <f t="shared" si="11"/>
        <v>0</v>
      </c>
    </row>
    <row r="147" spans="2:33" ht="24.95" customHeight="1">
      <c r="B147" s="68" t="str">
        <f>IF(C147="","",SUBTOTAL(3,C$5:C147))</f>
        <v/>
      </c>
      <c r="C147" s="51"/>
      <c r="D147" s="59"/>
      <c r="E147" s="52"/>
      <c r="F147" s="52"/>
      <c r="G147" s="69" t="str">
        <f t="shared" si="8"/>
        <v xml:space="preserve"> </v>
      </c>
      <c r="H147" s="69" t="str">
        <f t="shared" si="9"/>
        <v xml:space="preserve"> </v>
      </c>
      <c r="I147" s="130">
        <f t="shared" si="10"/>
        <v>0</v>
      </c>
      <c r="J147" s="132"/>
      <c r="K147" s="60"/>
      <c r="L147" s="54"/>
      <c r="M147" s="52"/>
      <c r="N147" s="55"/>
      <c r="O147" s="56"/>
      <c r="P147" s="58"/>
      <c r="Q147" s="58"/>
      <c r="R147" s="55"/>
      <c r="S147" s="55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131">
        <f t="shared" si="11"/>
        <v>0</v>
      </c>
    </row>
    <row r="148" spans="2:33" ht="24.95" customHeight="1">
      <c r="B148" s="68" t="str">
        <f>IF(C148="","",SUBTOTAL(3,C$5:C148))</f>
        <v/>
      </c>
      <c r="C148" s="51"/>
      <c r="D148" s="59"/>
      <c r="E148" s="52"/>
      <c r="F148" s="52"/>
      <c r="G148" s="69" t="str">
        <f t="shared" si="8"/>
        <v xml:space="preserve"> </v>
      </c>
      <c r="H148" s="69" t="str">
        <f t="shared" si="9"/>
        <v xml:space="preserve"> </v>
      </c>
      <c r="I148" s="130">
        <f t="shared" si="10"/>
        <v>0</v>
      </c>
      <c r="J148" s="132"/>
      <c r="K148" s="60"/>
      <c r="L148" s="54"/>
      <c r="M148" s="52"/>
      <c r="N148" s="55"/>
      <c r="O148" s="56"/>
      <c r="P148" s="58"/>
      <c r="Q148" s="58"/>
      <c r="R148" s="55"/>
      <c r="S148" s="55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131">
        <f t="shared" si="11"/>
        <v>0</v>
      </c>
    </row>
    <row r="149" spans="2:33" ht="24.95" customHeight="1">
      <c r="B149" s="68" t="str">
        <f>IF(C149="","",SUBTOTAL(3,C$5:C149))</f>
        <v/>
      </c>
      <c r="C149" s="51"/>
      <c r="D149" s="59"/>
      <c r="E149" s="52"/>
      <c r="F149" s="52"/>
      <c r="G149" s="69" t="str">
        <f t="shared" si="8"/>
        <v xml:space="preserve"> </v>
      </c>
      <c r="H149" s="69" t="str">
        <f t="shared" si="9"/>
        <v xml:space="preserve"> </v>
      </c>
      <c r="I149" s="130">
        <f t="shared" si="10"/>
        <v>0</v>
      </c>
      <c r="J149" s="132"/>
      <c r="K149" s="60"/>
      <c r="L149" s="54"/>
      <c r="M149" s="52"/>
      <c r="N149" s="55"/>
      <c r="O149" s="56"/>
      <c r="P149" s="58"/>
      <c r="Q149" s="58"/>
      <c r="R149" s="55"/>
      <c r="S149" s="55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131">
        <f t="shared" si="11"/>
        <v>0</v>
      </c>
    </row>
    <row r="150" spans="2:33" ht="24.95" customHeight="1">
      <c r="B150" s="68" t="str">
        <f>IF(C150="","",SUBTOTAL(3,C$5:C150))</f>
        <v/>
      </c>
      <c r="C150" s="51"/>
      <c r="D150" s="59"/>
      <c r="E150" s="52"/>
      <c r="F150" s="52"/>
      <c r="G150" s="69" t="str">
        <f t="shared" si="8"/>
        <v xml:space="preserve"> </v>
      </c>
      <c r="H150" s="69" t="str">
        <f t="shared" si="9"/>
        <v xml:space="preserve"> </v>
      </c>
      <c r="I150" s="130">
        <f t="shared" si="10"/>
        <v>0</v>
      </c>
      <c r="J150" s="132"/>
      <c r="K150" s="60"/>
      <c r="L150" s="54"/>
      <c r="M150" s="52"/>
      <c r="N150" s="55"/>
      <c r="O150" s="56"/>
      <c r="P150" s="58"/>
      <c r="Q150" s="58"/>
      <c r="R150" s="55"/>
      <c r="S150" s="55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131">
        <f t="shared" si="11"/>
        <v>0</v>
      </c>
    </row>
    <row r="151" spans="2:33" ht="24.95" customHeight="1">
      <c r="B151" s="68" t="str">
        <f>IF(C151="","",SUBTOTAL(3,C$5:C151))</f>
        <v/>
      </c>
      <c r="C151" s="51"/>
      <c r="D151" s="59"/>
      <c r="E151" s="52"/>
      <c r="F151" s="52"/>
      <c r="G151" s="69" t="str">
        <f t="shared" si="8"/>
        <v xml:space="preserve"> </v>
      </c>
      <c r="H151" s="69" t="str">
        <f t="shared" si="9"/>
        <v xml:space="preserve"> </v>
      </c>
      <c r="I151" s="130">
        <f t="shared" si="10"/>
        <v>0</v>
      </c>
      <c r="J151" s="132"/>
      <c r="K151" s="60"/>
      <c r="L151" s="54"/>
      <c r="M151" s="52"/>
      <c r="N151" s="55"/>
      <c r="O151" s="56"/>
      <c r="P151" s="58"/>
      <c r="Q151" s="58"/>
      <c r="R151" s="55"/>
      <c r="S151" s="55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131">
        <f t="shared" si="11"/>
        <v>0</v>
      </c>
    </row>
    <row r="152" spans="2:33" ht="24.95" customHeight="1">
      <c r="B152" s="68" t="str">
        <f>IF(C152="","",SUBTOTAL(3,C$5:C152))</f>
        <v/>
      </c>
      <c r="C152" s="51"/>
      <c r="D152" s="59"/>
      <c r="E152" s="52"/>
      <c r="F152" s="52"/>
      <c r="G152" s="69" t="str">
        <f t="shared" si="8"/>
        <v xml:space="preserve"> </v>
      </c>
      <c r="H152" s="69" t="str">
        <f t="shared" si="9"/>
        <v xml:space="preserve"> </v>
      </c>
      <c r="I152" s="130">
        <f t="shared" si="10"/>
        <v>0</v>
      </c>
      <c r="J152" s="132"/>
      <c r="K152" s="60"/>
      <c r="L152" s="54"/>
      <c r="M152" s="52"/>
      <c r="N152" s="55"/>
      <c r="O152" s="56"/>
      <c r="P152" s="58"/>
      <c r="Q152" s="58"/>
      <c r="R152" s="55"/>
      <c r="S152" s="55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131">
        <f t="shared" si="11"/>
        <v>0</v>
      </c>
    </row>
    <row r="153" spans="2:33" ht="24.95" customHeight="1">
      <c r="B153" s="68" t="str">
        <f>IF(C153="","",SUBTOTAL(3,C$5:C153))</f>
        <v/>
      </c>
      <c r="C153" s="51"/>
      <c r="D153" s="59"/>
      <c r="E153" s="52"/>
      <c r="F153" s="52"/>
      <c r="G153" s="69" t="str">
        <f t="shared" si="8"/>
        <v xml:space="preserve"> </v>
      </c>
      <c r="H153" s="69" t="str">
        <f t="shared" si="9"/>
        <v xml:space="preserve"> </v>
      </c>
      <c r="I153" s="130">
        <f t="shared" si="10"/>
        <v>0</v>
      </c>
      <c r="J153" s="132"/>
      <c r="K153" s="60"/>
      <c r="L153" s="54"/>
      <c r="M153" s="52"/>
      <c r="N153" s="55"/>
      <c r="O153" s="56"/>
      <c r="P153" s="58"/>
      <c r="Q153" s="58"/>
      <c r="R153" s="55"/>
      <c r="S153" s="55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131">
        <f t="shared" si="11"/>
        <v>0</v>
      </c>
    </row>
    <row r="154" spans="2:33" ht="24.95" customHeight="1">
      <c r="B154" s="68" t="str">
        <f>IF(C154="","",SUBTOTAL(3,C$5:C154))</f>
        <v/>
      </c>
      <c r="C154" s="51"/>
      <c r="D154" s="59"/>
      <c r="E154" s="52"/>
      <c r="F154" s="52"/>
      <c r="G154" s="69" t="str">
        <f t="shared" si="8"/>
        <v xml:space="preserve"> </v>
      </c>
      <c r="H154" s="69" t="str">
        <f t="shared" si="9"/>
        <v xml:space="preserve"> </v>
      </c>
      <c r="I154" s="130">
        <f t="shared" si="10"/>
        <v>0</v>
      </c>
      <c r="J154" s="132"/>
      <c r="K154" s="60"/>
      <c r="L154" s="54"/>
      <c r="M154" s="52"/>
      <c r="N154" s="55"/>
      <c r="O154" s="56"/>
      <c r="P154" s="58"/>
      <c r="Q154" s="58"/>
      <c r="R154" s="55"/>
      <c r="S154" s="55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131">
        <f t="shared" si="11"/>
        <v>0</v>
      </c>
    </row>
    <row r="155" spans="2:33" ht="24.95" customHeight="1">
      <c r="B155" s="68" t="str">
        <f>IF(C155="","",SUBTOTAL(3,C$5:C155))</f>
        <v/>
      </c>
      <c r="C155" s="51"/>
      <c r="D155" s="59"/>
      <c r="E155" s="52"/>
      <c r="F155" s="52"/>
      <c r="G155" s="69" t="str">
        <f t="shared" si="8"/>
        <v xml:space="preserve"> </v>
      </c>
      <c r="H155" s="69" t="str">
        <f t="shared" si="9"/>
        <v xml:space="preserve"> </v>
      </c>
      <c r="I155" s="130">
        <f t="shared" si="10"/>
        <v>0</v>
      </c>
      <c r="J155" s="132"/>
      <c r="K155" s="60"/>
      <c r="L155" s="54"/>
      <c r="M155" s="52"/>
      <c r="N155" s="55"/>
      <c r="O155" s="56"/>
      <c r="P155" s="58"/>
      <c r="Q155" s="58"/>
      <c r="R155" s="55"/>
      <c r="S155" s="55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131">
        <f t="shared" si="11"/>
        <v>0</v>
      </c>
    </row>
    <row r="156" spans="2:33" ht="24.95" customHeight="1">
      <c r="B156" s="68" t="str">
        <f>IF(C156="","",SUBTOTAL(3,C$5:C156))</f>
        <v/>
      </c>
      <c r="C156" s="51"/>
      <c r="D156" s="59"/>
      <c r="E156" s="52"/>
      <c r="F156" s="52"/>
      <c r="G156" s="69" t="str">
        <f t="shared" si="8"/>
        <v xml:space="preserve"> </v>
      </c>
      <c r="H156" s="69" t="str">
        <f t="shared" si="9"/>
        <v xml:space="preserve"> </v>
      </c>
      <c r="I156" s="130">
        <f t="shared" si="10"/>
        <v>0</v>
      </c>
      <c r="J156" s="132"/>
      <c r="K156" s="60"/>
      <c r="L156" s="54"/>
      <c r="M156" s="52"/>
      <c r="N156" s="55"/>
      <c r="O156" s="56"/>
      <c r="P156" s="58"/>
      <c r="Q156" s="58"/>
      <c r="R156" s="55"/>
      <c r="S156" s="55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131">
        <f t="shared" si="11"/>
        <v>0</v>
      </c>
    </row>
    <row r="157" spans="2:33" ht="24.95" customHeight="1">
      <c r="B157" s="68" t="str">
        <f>IF(C157="","",SUBTOTAL(3,C$5:C157))</f>
        <v/>
      </c>
      <c r="C157" s="51"/>
      <c r="D157" s="59"/>
      <c r="E157" s="52"/>
      <c r="F157" s="52"/>
      <c r="G157" s="69" t="str">
        <f t="shared" si="8"/>
        <v xml:space="preserve"> </v>
      </c>
      <c r="H157" s="69" t="str">
        <f t="shared" si="9"/>
        <v xml:space="preserve"> </v>
      </c>
      <c r="I157" s="130">
        <f t="shared" si="10"/>
        <v>0</v>
      </c>
      <c r="J157" s="132"/>
      <c r="K157" s="60"/>
      <c r="L157" s="54"/>
      <c r="M157" s="52"/>
      <c r="N157" s="55"/>
      <c r="O157" s="56"/>
      <c r="P157" s="58"/>
      <c r="Q157" s="58"/>
      <c r="R157" s="55"/>
      <c r="S157" s="55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131">
        <f t="shared" si="11"/>
        <v>0</v>
      </c>
    </row>
    <row r="158" spans="2:33" ht="24.95" customHeight="1">
      <c r="B158" s="68" t="str">
        <f>IF(C158="","",SUBTOTAL(3,C$5:C158))</f>
        <v/>
      </c>
      <c r="C158" s="51"/>
      <c r="D158" s="59"/>
      <c r="E158" s="52"/>
      <c r="F158" s="52"/>
      <c r="G158" s="69" t="str">
        <f t="shared" si="8"/>
        <v xml:space="preserve"> </v>
      </c>
      <c r="H158" s="69" t="str">
        <f t="shared" si="9"/>
        <v xml:space="preserve"> </v>
      </c>
      <c r="I158" s="130">
        <f t="shared" si="10"/>
        <v>0</v>
      </c>
      <c r="J158" s="132"/>
      <c r="K158" s="60"/>
      <c r="L158" s="54"/>
      <c r="M158" s="52"/>
      <c r="N158" s="55"/>
      <c r="O158" s="56"/>
      <c r="P158" s="58"/>
      <c r="Q158" s="58"/>
      <c r="R158" s="55"/>
      <c r="S158" s="55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131">
        <f t="shared" si="11"/>
        <v>0</v>
      </c>
    </row>
    <row r="159" spans="2:33" ht="24.95" customHeight="1">
      <c r="B159" s="68" t="str">
        <f>IF(C159="","",SUBTOTAL(3,C$5:C159))</f>
        <v/>
      </c>
      <c r="C159" s="51"/>
      <c r="D159" s="59"/>
      <c r="E159" s="52"/>
      <c r="F159" s="52"/>
      <c r="G159" s="69" t="str">
        <f t="shared" si="8"/>
        <v xml:space="preserve"> </v>
      </c>
      <c r="H159" s="69" t="str">
        <f t="shared" si="9"/>
        <v xml:space="preserve"> </v>
      </c>
      <c r="I159" s="130">
        <f t="shared" si="10"/>
        <v>0</v>
      </c>
      <c r="J159" s="132"/>
      <c r="K159" s="60"/>
      <c r="L159" s="54"/>
      <c r="M159" s="52"/>
      <c r="N159" s="55"/>
      <c r="O159" s="56"/>
      <c r="P159" s="58"/>
      <c r="Q159" s="58"/>
      <c r="R159" s="55"/>
      <c r="S159" s="55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131">
        <f t="shared" si="11"/>
        <v>0</v>
      </c>
    </row>
    <row r="160" spans="2:33" ht="24.95" customHeight="1">
      <c r="B160" s="68" t="str">
        <f>IF(C160="","",SUBTOTAL(3,C$5:C160))</f>
        <v/>
      </c>
      <c r="C160" s="51"/>
      <c r="D160" s="59"/>
      <c r="E160" s="52"/>
      <c r="F160" s="52"/>
      <c r="G160" s="69" t="str">
        <f t="shared" si="8"/>
        <v xml:space="preserve"> </v>
      </c>
      <c r="H160" s="69" t="str">
        <f t="shared" si="9"/>
        <v xml:space="preserve"> </v>
      </c>
      <c r="I160" s="130">
        <f t="shared" si="10"/>
        <v>0</v>
      </c>
      <c r="J160" s="132"/>
      <c r="K160" s="60"/>
      <c r="L160" s="54"/>
      <c r="M160" s="52"/>
      <c r="N160" s="55"/>
      <c r="O160" s="56"/>
      <c r="P160" s="58"/>
      <c r="Q160" s="58"/>
      <c r="R160" s="55"/>
      <c r="S160" s="55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131">
        <f t="shared" si="11"/>
        <v>0</v>
      </c>
    </row>
    <row r="161" spans="2:33" ht="24.95" customHeight="1">
      <c r="B161" s="68" t="str">
        <f>IF(C161="","",SUBTOTAL(3,C$5:C161))</f>
        <v/>
      </c>
      <c r="C161" s="51"/>
      <c r="D161" s="59"/>
      <c r="E161" s="52"/>
      <c r="F161" s="52"/>
      <c r="G161" s="69" t="str">
        <f t="shared" si="8"/>
        <v xml:space="preserve"> </v>
      </c>
      <c r="H161" s="69" t="str">
        <f t="shared" si="9"/>
        <v xml:space="preserve"> </v>
      </c>
      <c r="I161" s="130">
        <f t="shared" si="10"/>
        <v>0</v>
      </c>
      <c r="J161" s="132"/>
      <c r="K161" s="60"/>
      <c r="L161" s="54"/>
      <c r="M161" s="52"/>
      <c r="N161" s="55"/>
      <c r="O161" s="56"/>
      <c r="P161" s="58"/>
      <c r="Q161" s="58"/>
      <c r="R161" s="55"/>
      <c r="S161" s="55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131">
        <f t="shared" si="11"/>
        <v>0</v>
      </c>
    </row>
    <row r="162" spans="2:33" ht="24.95" customHeight="1">
      <c r="B162" s="68" t="str">
        <f>IF(C162="","",SUBTOTAL(3,C$5:C162))</f>
        <v/>
      </c>
      <c r="C162" s="51"/>
      <c r="D162" s="59"/>
      <c r="E162" s="52"/>
      <c r="F162" s="52"/>
      <c r="G162" s="69" t="str">
        <f t="shared" si="8"/>
        <v xml:space="preserve"> </v>
      </c>
      <c r="H162" s="69" t="str">
        <f t="shared" si="9"/>
        <v xml:space="preserve"> </v>
      </c>
      <c r="I162" s="130">
        <f t="shared" si="10"/>
        <v>0</v>
      </c>
      <c r="J162" s="132"/>
      <c r="K162" s="60"/>
      <c r="L162" s="54"/>
      <c r="M162" s="52"/>
      <c r="N162" s="55"/>
      <c r="O162" s="56"/>
      <c r="P162" s="58"/>
      <c r="Q162" s="58"/>
      <c r="R162" s="55"/>
      <c r="S162" s="55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131">
        <f t="shared" si="11"/>
        <v>0</v>
      </c>
    </row>
    <row r="163" spans="2:33" ht="24.95" customHeight="1">
      <c r="B163" s="68" t="str">
        <f>IF(C163="","",SUBTOTAL(3,C$5:C163))</f>
        <v/>
      </c>
      <c r="C163" s="51"/>
      <c r="D163" s="59"/>
      <c r="E163" s="52"/>
      <c r="F163" s="52"/>
      <c r="G163" s="69" t="str">
        <f t="shared" si="8"/>
        <v xml:space="preserve"> </v>
      </c>
      <c r="H163" s="69" t="str">
        <f t="shared" si="9"/>
        <v xml:space="preserve"> </v>
      </c>
      <c r="I163" s="130">
        <f t="shared" si="10"/>
        <v>0</v>
      </c>
      <c r="J163" s="132"/>
      <c r="K163" s="60"/>
      <c r="L163" s="54"/>
      <c r="M163" s="52"/>
      <c r="N163" s="55"/>
      <c r="O163" s="56"/>
      <c r="P163" s="58"/>
      <c r="Q163" s="58"/>
      <c r="R163" s="55"/>
      <c r="S163" s="55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131">
        <f t="shared" si="11"/>
        <v>0</v>
      </c>
    </row>
    <row r="164" spans="2:33" ht="24.95" customHeight="1">
      <c r="B164" s="68" t="str">
        <f>IF(C164="","",SUBTOTAL(3,C$5:C164))</f>
        <v/>
      </c>
      <c r="C164" s="51"/>
      <c r="D164" s="59"/>
      <c r="E164" s="52"/>
      <c r="F164" s="52"/>
      <c r="G164" s="69" t="str">
        <f t="shared" si="8"/>
        <v xml:space="preserve"> </v>
      </c>
      <c r="H164" s="69" t="str">
        <f t="shared" si="9"/>
        <v xml:space="preserve"> </v>
      </c>
      <c r="I164" s="130">
        <f t="shared" si="10"/>
        <v>0</v>
      </c>
      <c r="J164" s="132"/>
      <c r="K164" s="60"/>
      <c r="L164" s="54"/>
      <c r="M164" s="52"/>
      <c r="N164" s="55"/>
      <c r="O164" s="56"/>
      <c r="P164" s="58"/>
      <c r="Q164" s="58"/>
      <c r="R164" s="55"/>
      <c r="S164" s="55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131">
        <f t="shared" si="11"/>
        <v>0</v>
      </c>
    </row>
    <row r="165" spans="2:33" ht="24.95" customHeight="1">
      <c r="B165" s="68" t="str">
        <f>IF(C165="","",SUBTOTAL(3,C$5:C165))</f>
        <v/>
      </c>
      <c r="C165" s="51"/>
      <c r="D165" s="59"/>
      <c r="E165" s="52"/>
      <c r="F165" s="52"/>
      <c r="G165" s="69" t="str">
        <f t="shared" si="8"/>
        <v xml:space="preserve"> </v>
      </c>
      <c r="H165" s="69" t="str">
        <f t="shared" si="9"/>
        <v xml:space="preserve"> </v>
      </c>
      <c r="I165" s="130">
        <f t="shared" si="10"/>
        <v>0</v>
      </c>
      <c r="J165" s="132"/>
      <c r="K165" s="60"/>
      <c r="L165" s="54"/>
      <c r="M165" s="52"/>
      <c r="N165" s="55"/>
      <c r="O165" s="56"/>
      <c r="P165" s="58"/>
      <c r="Q165" s="58"/>
      <c r="R165" s="55"/>
      <c r="S165" s="55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131">
        <f t="shared" si="11"/>
        <v>0</v>
      </c>
    </row>
    <row r="166" spans="2:33" ht="24.95" customHeight="1">
      <c r="B166" s="68" t="str">
        <f>IF(C166="","",SUBTOTAL(3,C$5:C166))</f>
        <v/>
      </c>
      <c r="C166" s="51"/>
      <c r="D166" s="59"/>
      <c r="E166" s="52"/>
      <c r="F166" s="52"/>
      <c r="G166" s="69" t="str">
        <f t="shared" si="8"/>
        <v xml:space="preserve"> </v>
      </c>
      <c r="H166" s="69" t="str">
        <f t="shared" si="9"/>
        <v xml:space="preserve"> </v>
      </c>
      <c r="I166" s="130">
        <f t="shared" si="10"/>
        <v>0</v>
      </c>
      <c r="J166" s="132"/>
      <c r="K166" s="60"/>
      <c r="L166" s="54"/>
      <c r="M166" s="52"/>
      <c r="N166" s="55"/>
      <c r="O166" s="56"/>
      <c r="P166" s="58"/>
      <c r="Q166" s="58"/>
      <c r="R166" s="55"/>
      <c r="S166" s="55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131">
        <f t="shared" si="11"/>
        <v>0</v>
      </c>
    </row>
    <row r="167" spans="2:33" ht="24.95" customHeight="1">
      <c r="B167" s="68" t="str">
        <f>IF(C167="","",SUBTOTAL(3,C$5:C167))</f>
        <v/>
      </c>
      <c r="C167" s="51"/>
      <c r="D167" s="59"/>
      <c r="E167" s="52"/>
      <c r="F167" s="52"/>
      <c r="G167" s="69" t="str">
        <f t="shared" si="8"/>
        <v xml:space="preserve"> </v>
      </c>
      <c r="H167" s="69" t="str">
        <f t="shared" si="9"/>
        <v xml:space="preserve"> </v>
      </c>
      <c r="I167" s="130">
        <f t="shared" si="10"/>
        <v>0</v>
      </c>
      <c r="J167" s="132"/>
      <c r="K167" s="60"/>
      <c r="L167" s="54"/>
      <c r="M167" s="52"/>
      <c r="N167" s="55"/>
      <c r="O167" s="56"/>
      <c r="P167" s="58"/>
      <c r="Q167" s="58"/>
      <c r="R167" s="55"/>
      <c r="S167" s="55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131">
        <f t="shared" si="11"/>
        <v>0</v>
      </c>
    </row>
    <row r="168" spans="2:33" ht="24.95" customHeight="1">
      <c r="B168" s="68" t="str">
        <f>IF(C168="","",SUBTOTAL(3,C$5:C168))</f>
        <v/>
      </c>
      <c r="C168" s="51"/>
      <c r="D168" s="59"/>
      <c r="E168" s="52"/>
      <c r="F168" s="52"/>
      <c r="G168" s="69" t="str">
        <f t="shared" si="8"/>
        <v xml:space="preserve"> </v>
      </c>
      <c r="H168" s="69" t="str">
        <f t="shared" si="9"/>
        <v xml:space="preserve"> </v>
      </c>
      <c r="I168" s="130">
        <f t="shared" si="10"/>
        <v>0</v>
      </c>
      <c r="J168" s="132"/>
      <c r="K168" s="60"/>
      <c r="L168" s="54"/>
      <c r="M168" s="52"/>
      <c r="N168" s="55"/>
      <c r="O168" s="56"/>
      <c r="P168" s="58"/>
      <c r="Q168" s="58"/>
      <c r="R168" s="55"/>
      <c r="S168" s="55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131">
        <f t="shared" si="11"/>
        <v>0</v>
      </c>
    </row>
    <row r="169" spans="2:33" ht="24.95" customHeight="1">
      <c r="B169" s="68" t="str">
        <f>IF(C169="","",SUBTOTAL(3,C$5:C169))</f>
        <v/>
      </c>
      <c r="C169" s="51"/>
      <c r="D169" s="59"/>
      <c r="E169" s="52"/>
      <c r="F169" s="52"/>
      <c r="G169" s="69" t="str">
        <f t="shared" si="8"/>
        <v xml:space="preserve"> </v>
      </c>
      <c r="H169" s="69" t="str">
        <f t="shared" si="9"/>
        <v xml:space="preserve"> </v>
      </c>
      <c r="I169" s="130">
        <f t="shared" si="10"/>
        <v>0</v>
      </c>
      <c r="J169" s="132"/>
      <c r="K169" s="60"/>
      <c r="L169" s="54"/>
      <c r="M169" s="52"/>
      <c r="N169" s="55"/>
      <c r="O169" s="56"/>
      <c r="P169" s="58"/>
      <c r="Q169" s="58"/>
      <c r="R169" s="55"/>
      <c r="S169" s="55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131">
        <f t="shared" si="11"/>
        <v>0</v>
      </c>
    </row>
    <row r="170" spans="2:33" ht="24.95" customHeight="1">
      <c r="B170" s="68" t="str">
        <f>IF(C170="","",SUBTOTAL(3,C$5:C170))</f>
        <v/>
      </c>
      <c r="C170" s="51"/>
      <c r="D170" s="59"/>
      <c r="E170" s="52"/>
      <c r="F170" s="52"/>
      <c r="G170" s="69" t="str">
        <f t="shared" si="8"/>
        <v xml:space="preserve"> </v>
      </c>
      <c r="H170" s="69" t="str">
        <f t="shared" si="9"/>
        <v xml:space="preserve"> </v>
      </c>
      <c r="I170" s="130">
        <f t="shared" si="10"/>
        <v>0</v>
      </c>
      <c r="J170" s="132"/>
      <c r="K170" s="60"/>
      <c r="L170" s="54"/>
      <c r="M170" s="52"/>
      <c r="N170" s="55"/>
      <c r="O170" s="56"/>
      <c r="P170" s="58"/>
      <c r="Q170" s="58"/>
      <c r="R170" s="55"/>
      <c r="S170" s="55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131">
        <f t="shared" si="11"/>
        <v>0</v>
      </c>
    </row>
    <row r="171" spans="2:33" ht="24.95" customHeight="1">
      <c r="B171" s="68" t="str">
        <f>IF(C171="","",SUBTOTAL(3,C$5:C171))</f>
        <v/>
      </c>
      <c r="C171" s="51"/>
      <c r="D171" s="59"/>
      <c r="E171" s="52"/>
      <c r="F171" s="52"/>
      <c r="G171" s="69" t="str">
        <f t="shared" si="8"/>
        <v xml:space="preserve"> </v>
      </c>
      <c r="H171" s="69" t="str">
        <f t="shared" si="9"/>
        <v xml:space="preserve"> </v>
      </c>
      <c r="I171" s="130">
        <f t="shared" si="10"/>
        <v>0</v>
      </c>
      <c r="J171" s="132"/>
      <c r="K171" s="60"/>
      <c r="L171" s="54"/>
      <c r="M171" s="52"/>
      <c r="N171" s="55"/>
      <c r="O171" s="56"/>
      <c r="P171" s="58"/>
      <c r="Q171" s="58"/>
      <c r="R171" s="55"/>
      <c r="S171" s="55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131">
        <f t="shared" si="11"/>
        <v>0</v>
      </c>
    </row>
    <row r="172" spans="2:33" ht="24.95" customHeight="1">
      <c r="B172" s="68" t="str">
        <f>IF(C172="","",SUBTOTAL(3,C$5:C172))</f>
        <v/>
      </c>
      <c r="C172" s="51"/>
      <c r="D172" s="59"/>
      <c r="E172" s="52"/>
      <c r="F172" s="52"/>
      <c r="G172" s="69" t="str">
        <f t="shared" si="8"/>
        <v xml:space="preserve"> </v>
      </c>
      <c r="H172" s="69" t="str">
        <f t="shared" si="9"/>
        <v xml:space="preserve"> </v>
      </c>
      <c r="I172" s="130">
        <f t="shared" si="10"/>
        <v>0</v>
      </c>
      <c r="J172" s="132"/>
      <c r="K172" s="60"/>
      <c r="L172" s="54"/>
      <c r="M172" s="52"/>
      <c r="N172" s="55"/>
      <c r="O172" s="56"/>
      <c r="P172" s="58"/>
      <c r="Q172" s="58"/>
      <c r="R172" s="55"/>
      <c r="S172" s="55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131">
        <f t="shared" si="11"/>
        <v>0</v>
      </c>
    </row>
    <row r="173" spans="2:33" ht="24.95" customHeight="1">
      <c r="B173" s="68" t="str">
        <f>IF(C173="","",SUBTOTAL(3,C$5:C173))</f>
        <v/>
      </c>
      <c r="C173" s="51"/>
      <c r="D173" s="59"/>
      <c r="E173" s="52"/>
      <c r="F173" s="52"/>
      <c r="G173" s="69" t="str">
        <f t="shared" si="8"/>
        <v xml:space="preserve"> </v>
      </c>
      <c r="H173" s="69" t="str">
        <f t="shared" si="9"/>
        <v xml:space="preserve"> </v>
      </c>
      <c r="I173" s="130">
        <f t="shared" si="10"/>
        <v>0</v>
      </c>
      <c r="J173" s="132"/>
      <c r="K173" s="60"/>
      <c r="L173" s="54"/>
      <c r="M173" s="52"/>
      <c r="N173" s="55"/>
      <c r="O173" s="56"/>
      <c r="P173" s="58"/>
      <c r="Q173" s="58"/>
      <c r="R173" s="55"/>
      <c r="S173" s="55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131">
        <f t="shared" si="11"/>
        <v>0</v>
      </c>
    </row>
    <row r="174" spans="2:33" ht="24.95" customHeight="1">
      <c r="B174" s="68" t="str">
        <f>IF(C174="","",SUBTOTAL(3,C$5:C174))</f>
        <v/>
      </c>
      <c r="C174" s="51"/>
      <c r="D174" s="59"/>
      <c r="E174" s="52"/>
      <c r="F174" s="52"/>
      <c r="G174" s="69" t="str">
        <f t="shared" si="8"/>
        <v xml:space="preserve"> </v>
      </c>
      <c r="H174" s="69" t="str">
        <f t="shared" si="9"/>
        <v xml:space="preserve"> </v>
      </c>
      <c r="I174" s="130">
        <f t="shared" si="10"/>
        <v>0</v>
      </c>
      <c r="J174" s="132"/>
      <c r="K174" s="60"/>
      <c r="L174" s="54"/>
      <c r="M174" s="52"/>
      <c r="N174" s="55"/>
      <c r="O174" s="56"/>
      <c r="P174" s="58"/>
      <c r="Q174" s="58"/>
      <c r="R174" s="55"/>
      <c r="S174" s="55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131">
        <f t="shared" si="11"/>
        <v>0</v>
      </c>
    </row>
    <row r="175" spans="2:33" ht="24.95" customHeight="1">
      <c r="B175" s="68" t="str">
        <f>IF(C175="","",SUBTOTAL(3,C$5:C175))</f>
        <v/>
      </c>
      <c r="C175" s="51"/>
      <c r="D175" s="59"/>
      <c r="E175" s="52"/>
      <c r="F175" s="52"/>
      <c r="G175" s="69" t="str">
        <f t="shared" si="8"/>
        <v xml:space="preserve"> </v>
      </c>
      <c r="H175" s="69" t="str">
        <f t="shared" si="9"/>
        <v xml:space="preserve"> </v>
      </c>
      <c r="I175" s="130">
        <f t="shared" si="10"/>
        <v>0</v>
      </c>
      <c r="J175" s="132"/>
      <c r="K175" s="60"/>
      <c r="L175" s="54"/>
      <c r="M175" s="52"/>
      <c r="N175" s="55"/>
      <c r="O175" s="56"/>
      <c r="P175" s="58"/>
      <c r="Q175" s="58"/>
      <c r="R175" s="55"/>
      <c r="S175" s="55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131">
        <f t="shared" si="11"/>
        <v>0</v>
      </c>
    </row>
    <row r="176" spans="2:33" ht="24.95" customHeight="1">
      <c r="B176" s="68" t="str">
        <f>IF(C176="","",SUBTOTAL(3,C$5:C176))</f>
        <v/>
      </c>
      <c r="C176" s="51"/>
      <c r="D176" s="59"/>
      <c r="E176" s="52"/>
      <c r="F176" s="52"/>
      <c r="G176" s="69" t="str">
        <f t="shared" si="8"/>
        <v xml:space="preserve"> </v>
      </c>
      <c r="H176" s="69" t="str">
        <f t="shared" si="9"/>
        <v xml:space="preserve"> </v>
      </c>
      <c r="I176" s="130">
        <f t="shared" si="10"/>
        <v>0</v>
      </c>
      <c r="J176" s="132"/>
      <c r="K176" s="60"/>
      <c r="L176" s="54"/>
      <c r="M176" s="52"/>
      <c r="N176" s="55"/>
      <c r="O176" s="56"/>
      <c r="P176" s="58"/>
      <c r="Q176" s="58"/>
      <c r="R176" s="55"/>
      <c r="S176" s="55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131">
        <f t="shared" si="11"/>
        <v>0</v>
      </c>
    </row>
    <row r="177" spans="2:33" ht="24.95" customHeight="1">
      <c r="B177" s="68" t="str">
        <f>IF(C177="","",SUBTOTAL(3,C$5:C177))</f>
        <v/>
      </c>
      <c r="C177" s="51"/>
      <c r="D177" s="59"/>
      <c r="E177" s="52"/>
      <c r="F177" s="52"/>
      <c r="G177" s="69" t="str">
        <f t="shared" si="8"/>
        <v xml:space="preserve"> </v>
      </c>
      <c r="H177" s="69" t="str">
        <f t="shared" si="9"/>
        <v xml:space="preserve"> </v>
      </c>
      <c r="I177" s="130">
        <f t="shared" si="10"/>
        <v>0</v>
      </c>
      <c r="J177" s="132"/>
      <c r="K177" s="60"/>
      <c r="L177" s="54"/>
      <c r="M177" s="52"/>
      <c r="N177" s="55"/>
      <c r="O177" s="56"/>
      <c r="P177" s="58"/>
      <c r="Q177" s="58"/>
      <c r="R177" s="55"/>
      <c r="S177" s="55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131">
        <f t="shared" si="11"/>
        <v>0</v>
      </c>
    </row>
    <row r="178" spans="2:33" ht="24.95" customHeight="1">
      <c r="B178" s="68" t="str">
        <f>IF(C178="","",SUBTOTAL(3,C$5:C178))</f>
        <v/>
      </c>
      <c r="C178" s="51"/>
      <c r="D178" s="59"/>
      <c r="E178" s="52"/>
      <c r="F178" s="52"/>
      <c r="G178" s="69" t="str">
        <f t="shared" si="8"/>
        <v xml:space="preserve"> </v>
      </c>
      <c r="H178" s="69" t="str">
        <f t="shared" si="9"/>
        <v xml:space="preserve"> </v>
      </c>
      <c r="I178" s="130">
        <f t="shared" si="10"/>
        <v>0</v>
      </c>
      <c r="J178" s="132"/>
      <c r="K178" s="60"/>
      <c r="L178" s="54"/>
      <c r="M178" s="52"/>
      <c r="N178" s="55"/>
      <c r="O178" s="56"/>
      <c r="P178" s="58"/>
      <c r="Q178" s="58"/>
      <c r="R178" s="55"/>
      <c r="S178" s="55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131">
        <f t="shared" si="11"/>
        <v>0</v>
      </c>
    </row>
    <row r="179" spans="2:33" ht="24.95" customHeight="1">
      <c r="B179" s="68" t="str">
        <f>IF(C179="","",SUBTOTAL(3,C$5:C179))</f>
        <v/>
      </c>
      <c r="C179" s="51"/>
      <c r="D179" s="59"/>
      <c r="E179" s="52"/>
      <c r="F179" s="52"/>
      <c r="G179" s="69" t="str">
        <f t="shared" si="8"/>
        <v xml:space="preserve"> </v>
      </c>
      <c r="H179" s="69" t="str">
        <f t="shared" si="9"/>
        <v xml:space="preserve"> </v>
      </c>
      <c r="I179" s="130">
        <f t="shared" si="10"/>
        <v>0</v>
      </c>
      <c r="J179" s="132"/>
      <c r="K179" s="60"/>
      <c r="L179" s="54"/>
      <c r="M179" s="52"/>
      <c r="N179" s="55"/>
      <c r="O179" s="56"/>
      <c r="P179" s="58"/>
      <c r="Q179" s="58"/>
      <c r="R179" s="55"/>
      <c r="S179" s="55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131">
        <f t="shared" si="11"/>
        <v>0</v>
      </c>
    </row>
    <row r="180" spans="2:33" ht="24.95" customHeight="1">
      <c r="B180" s="68" t="str">
        <f>IF(C180="","",SUBTOTAL(3,C$5:C180))</f>
        <v/>
      </c>
      <c r="C180" s="51"/>
      <c r="D180" s="59"/>
      <c r="E180" s="52"/>
      <c r="F180" s="52"/>
      <c r="G180" s="69" t="str">
        <f t="shared" si="8"/>
        <v xml:space="preserve"> </v>
      </c>
      <c r="H180" s="69" t="str">
        <f t="shared" si="9"/>
        <v xml:space="preserve"> </v>
      </c>
      <c r="I180" s="130">
        <f t="shared" si="10"/>
        <v>0</v>
      </c>
      <c r="J180" s="132"/>
      <c r="K180" s="60"/>
      <c r="L180" s="54"/>
      <c r="M180" s="52"/>
      <c r="N180" s="55"/>
      <c r="O180" s="56"/>
      <c r="P180" s="58"/>
      <c r="Q180" s="58"/>
      <c r="R180" s="55"/>
      <c r="S180" s="55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131">
        <f t="shared" si="11"/>
        <v>0</v>
      </c>
    </row>
    <row r="181" spans="2:33" ht="24.95" customHeight="1">
      <c r="B181" s="68" t="str">
        <f>IF(C181="","",SUBTOTAL(3,C$5:C181))</f>
        <v/>
      </c>
      <c r="C181" s="51"/>
      <c r="D181" s="59"/>
      <c r="E181" s="52"/>
      <c r="F181" s="52"/>
      <c r="G181" s="69" t="str">
        <f t="shared" si="8"/>
        <v xml:space="preserve"> </v>
      </c>
      <c r="H181" s="69" t="str">
        <f t="shared" si="9"/>
        <v xml:space="preserve"> </v>
      </c>
      <c r="I181" s="130">
        <f t="shared" si="10"/>
        <v>0</v>
      </c>
      <c r="J181" s="132"/>
      <c r="K181" s="60"/>
      <c r="L181" s="54"/>
      <c r="M181" s="52"/>
      <c r="N181" s="55"/>
      <c r="O181" s="56"/>
      <c r="P181" s="58"/>
      <c r="Q181" s="58"/>
      <c r="R181" s="55"/>
      <c r="S181" s="55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131">
        <f t="shared" si="11"/>
        <v>0</v>
      </c>
    </row>
    <row r="182" spans="2:33" ht="24.95" customHeight="1">
      <c r="B182" s="68" t="str">
        <f>IF(C182="","",SUBTOTAL(3,C$5:C182))</f>
        <v/>
      </c>
      <c r="C182" s="51"/>
      <c r="D182" s="59"/>
      <c r="E182" s="52"/>
      <c r="F182" s="52"/>
      <c r="G182" s="69" t="str">
        <f t="shared" si="8"/>
        <v xml:space="preserve"> </v>
      </c>
      <c r="H182" s="69" t="str">
        <f t="shared" si="9"/>
        <v xml:space="preserve"> </v>
      </c>
      <c r="I182" s="130">
        <f t="shared" si="10"/>
        <v>0</v>
      </c>
      <c r="J182" s="132"/>
      <c r="K182" s="60"/>
      <c r="L182" s="54"/>
      <c r="M182" s="52"/>
      <c r="N182" s="55"/>
      <c r="O182" s="56"/>
      <c r="P182" s="58"/>
      <c r="Q182" s="58"/>
      <c r="R182" s="55"/>
      <c r="S182" s="55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131">
        <f t="shared" si="11"/>
        <v>0</v>
      </c>
    </row>
    <row r="183" spans="2:33" ht="24.95" customHeight="1">
      <c r="B183" s="68" t="str">
        <f>IF(C183="","",SUBTOTAL(3,C$5:C183))</f>
        <v/>
      </c>
      <c r="C183" s="51"/>
      <c r="D183" s="59"/>
      <c r="E183" s="52"/>
      <c r="F183" s="52"/>
      <c r="G183" s="69" t="str">
        <f t="shared" si="8"/>
        <v xml:space="preserve"> </v>
      </c>
      <c r="H183" s="69" t="str">
        <f t="shared" si="9"/>
        <v xml:space="preserve"> </v>
      </c>
      <c r="I183" s="130">
        <f t="shared" si="10"/>
        <v>0</v>
      </c>
      <c r="J183" s="132"/>
      <c r="K183" s="60"/>
      <c r="L183" s="54"/>
      <c r="M183" s="52"/>
      <c r="N183" s="55"/>
      <c r="O183" s="56"/>
      <c r="P183" s="58"/>
      <c r="Q183" s="58"/>
      <c r="R183" s="55"/>
      <c r="S183" s="55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131">
        <f t="shared" si="11"/>
        <v>0</v>
      </c>
    </row>
    <row r="184" spans="2:33" ht="24.95" customHeight="1">
      <c r="B184" s="68" t="str">
        <f>IF(C184="","",SUBTOTAL(3,C$5:C184))</f>
        <v/>
      </c>
      <c r="C184" s="51"/>
      <c r="D184" s="59"/>
      <c r="E184" s="52"/>
      <c r="F184" s="52"/>
      <c r="G184" s="69" t="str">
        <f t="shared" si="8"/>
        <v xml:space="preserve"> </v>
      </c>
      <c r="H184" s="69" t="str">
        <f t="shared" si="9"/>
        <v xml:space="preserve"> </v>
      </c>
      <c r="I184" s="130">
        <f t="shared" si="10"/>
        <v>0</v>
      </c>
      <c r="J184" s="132"/>
      <c r="K184" s="60"/>
      <c r="L184" s="54"/>
      <c r="M184" s="52"/>
      <c r="N184" s="55"/>
      <c r="O184" s="56"/>
      <c r="P184" s="58"/>
      <c r="Q184" s="58"/>
      <c r="R184" s="55"/>
      <c r="S184" s="55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131">
        <f t="shared" si="11"/>
        <v>0</v>
      </c>
    </row>
    <row r="185" spans="2:33" ht="24.95" customHeight="1">
      <c r="B185" s="68" t="str">
        <f>IF(C185="","",SUBTOTAL(3,C$5:C185))</f>
        <v/>
      </c>
      <c r="C185" s="51"/>
      <c r="D185" s="59"/>
      <c r="E185" s="52"/>
      <c r="F185" s="52"/>
      <c r="G185" s="69" t="str">
        <f t="shared" si="8"/>
        <v xml:space="preserve"> </v>
      </c>
      <c r="H185" s="69" t="str">
        <f t="shared" si="9"/>
        <v xml:space="preserve"> </v>
      </c>
      <c r="I185" s="130">
        <f t="shared" si="10"/>
        <v>0</v>
      </c>
      <c r="J185" s="132"/>
      <c r="K185" s="60"/>
      <c r="L185" s="54"/>
      <c r="M185" s="52"/>
      <c r="N185" s="55"/>
      <c r="O185" s="56"/>
      <c r="P185" s="58"/>
      <c r="Q185" s="58"/>
      <c r="R185" s="55"/>
      <c r="S185" s="55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131">
        <f t="shared" si="11"/>
        <v>0</v>
      </c>
    </row>
    <row r="186" spans="2:33" ht="24.95" customHeight="1">
      <c r="B186" s="68" t="str">
        <f>IF(C186="","",SUBTOTAL(3,C$5:C186))</f>
        <v/>
      </c>
      <c r="C186" s="51"/>
      <c r="D186" s="59"/>
      <c r="E186" s="52"/>
      <c r="F186" s="52"/>
      <c r="G186" s="69" t="str">
        <f t="shared" si="8"/>
        <v xml:space="preserve"> </v>
      </c>
      <c r="H186" s="69" t="str">
        <f t="shared" si="9"/>
        <v xml:space="preserve"> </v>
      </c>
      <c r="I186" s="130">
        <f t="shared" si="10"/>
        <v>0</v>
      </c>
      <c r="J186" s="132"/>
      <c r="K186" s="60"/>
      <c r="L186" s="54"/>
      <c r="M186" s="52"/>
      <c r="N186" s="55"/>
      <c r="O186" s="56"/>
      <c r="P186" s="58"/>
      <c r="Q186" s="58"/>
      <c r="R186" s="55"/>
      <c r="S186" s="55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131">
        <f t="shared" si="11"/>
        <v>0</v>
      </c>
    </row>
    <row r="187" spans="2:33" ht="24.95" customHeight="1">
      <c r="B187" s="68" t="str">
        <f>IF(C187="","",SUBTOTAL(3,C$5:C187))</f>
        <v/>
      </c>
      <c r="C187" s="51"/>
      <c r="D187" s="59"/>
      <c r="E187" s="52"/>
      <c r="F187" s="52"/>
      <c r="G187" s="69" t="str">
        <f t="shared" si="8"/>
        <v xml:space="preserve"> </v>
      </c>
      <c r="H187" s="69" t="str">
        <f t="shared" si="9"/>
        <v xml:space="preserve"> </v>
      </c>
      <c r="I187" s="130">
        <f t="shared" si="10"/>
        <v>0</v>
      </c>
      <c r="J187" s="132"/>
      <c r="K187" s="60"/>
      <c r="L187" s="54"/>
      <c r="M187" s="52"/>
      <c r="N187" s="55"/>
      <c r="O187" s="56"/>
      <c r="P187" s="58"/>
      <c r="Q187" s="58"/>
      <c r="R187" s="55"/>
      <c r="S187" s="55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131">
        <f t="shared" si="11"/>
        <v>0</v>
      </c>
    </row>
    <row r="188" spans="2:33" ht="24.95" customHeight="1">
      <c r="B188" s="68" t="str">
        <f>IF(C188="","",SUBTOTAL(3,C$5:C188))</f>
        <v/>
      </c>
      <c r="C188" s="51"/>
      <c r="D188" s="59"/>
      <c r="E188" s="52"/>
      <c r="F188" s="52"/>
      <c r="G188" s="69" t="str">
        <f t="shared" si="8"/>
        <v xml:space="preserve"> </v>
      </c>
      <c r="H188" s="69" t="str">
        <f t="shared" si="9"/>
        <v xml:space="preserve"> </v>
      </c>
      <c r="I188" s="130">
        <f t="shared" si="10"/>
        <v>0</v>
      </c>
      <c r="J188" s="132"/>
      <c r="K188" s="60"/>
      <c r="L188" s="54"/>
      <c r="M188" s="52"/>
      <c r="N188" s="55"/>
      <c r="O188" s="56"/>
      <c r="P188" s="58"/>
      <c r="Q188" s="58"/>
      <c r="R188" s="55"/>
      <c r="S188" s="55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131">
        <f t="shared" si="11"/>
        <v>0</v>
      </c>
    </row>
    <row r="189" spans="2:33" ht="24.95" customHeight="1">
      <c r="B189" s="68" t="str">
        <f>IF(C189="","",SUBTOTAL(3,C$5:C189))</f>
        <v/>
      </c>
      <c r="C189" s="51"/>
      <c r="D189" s="59"/>
      <c r="E189" s="52"/>
      <c r="F189" s="52"/>
      <c r="G189" s="69" t="str">
        <f t="shared" si="8"/>
        <v xml:space="preserve"> </v>
      </c>
      <c r="H189" s="69" t="str">
        <f t="shared" si="9"/>
        <v xml:space="preserve"> </v>
      </c>
      <c r="I189" s="130">
        <f t="shared" si="10"/>
        <v>0</v>
      </c>
      <c r="J189" s="132"/>
      <c r="K189" s="60"/>
      <c r="L189" s="54"/>
      <c r="M189" s="52"/>
      <c r="N189" s="55"/>
      <c r="O189" s="56"/>
      <c r="P189" s="58"/>
      <c r="Q189" s="58"/>
      <c r="R189" s="55"/>
      <c r="S189" s="55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131">
        <f t="shared" si="11"/>
        <v>0</v>
      </c>
    </row>
    <row r="190" spans="2:33" ht="24.95" customHeight="1">
      <c r="B190" s="68" t="str">
        <f>IF(C190="","",SUBTOTAL(3,C$5:C190))</f>
        <v/>
      </c>
      <c r="C190" s="51"/>
      <c r="D190" s="59"/>
      <c r="E190" s="52"/>
      <c r="F190" s="52"/>
      <c r="G190" s="69" t="str">
        <f t="shared" si="8"/>
        <v xml:space="preserve"> </v>
      </c>
      <c r="H190" s="69" t="str">
        <f t="shared" si="9"/>
        <v xml:space="preserve"> </v>
      </c>
      <c r="I190" s="130">
        <f t="shared" si="10"/>
        <v>0</v>
      </c>
      <c r="J190" s="132"/>
      <c r="K190" s="60"/>
      <c r="L190" s="54"/>
      <c r="M190" s="52"/>
      <c r="N190" s="55"/>
      <c r="O190" s="56"/>
      <c r="P190" s="58"/>
      <c r="Q190" s="58"/>
      <c r="R190" s="55"/>
      <c r="S190" s="55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131">
        <f t="shared" si="11"/>
        <v>0</v>
      </c>
    </row>
    <row r="191" spans="2:33" ht="24.95" customHeight="1">
      <c r="B191" s="68" t="str">
        <f>IF(C191="","",SUBTOTAL(3,C$5:C191))</f>
        <v/>
      </c>
      <c r="C191" s="51"/>
      <c r="D191" s="59"/>
      <c r="E191" s="52"/>
      <c r="F191" s="52"/>
      <c r="G191" s="69" t="str">
        <f t="shared" si="8"/>
        <v xml:space="preserve"> </v>
      </c>
      <c r="H191" s="69" t="str">
        <f t="shared" si="9"/>
        <v xml:space="preserve"> </v>
      </c>
      <c r="I191" s="130">
        <f t="shared" si="10"/>
        <v>0</v>
      </c>
      <c r="J191" s="132"/>
      <c r="K191" s="60"/>
      <c r="L191" s="54"/>
      <c r="M191" s="52"/>
      <c r="N191" s="55"/>
      <c r="O191" s="56"/>
      <c r="P191" s="58"/>
      <c r="Q191" s="58"/>
      <c r="R191" s="55"/>
      <c r="S191" s="55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131">
        <f t="shared" si="11"/>
        <v>0</v>
      </c>
    </row>
    <row r="192" spans="2:33" ht="24.95" customHeight="1">
      <c r="B192" s="68" t="str">
        <f>IF(C192="","",SUBTOTAL(3,C$5:C192))</f>
        <v/>
      </c>
      <c r="C192" s="51"/>
      <c r="D192" s="59"/>
      <c r="E192" s="52"/>
      <c r="F192" s="52"/>
      <c r="G192" s="69" t="str">
        <f t="shared" si="8"/>
        <v xml:space="preserve"> </v>
      </c>
      <c r="H192" s="69" t="str">
        <f t="shared" si="9"/>
        <v xml:space="preserve"> </v>
      </c>
      <c r="I192" s="130">
        <f t="shared" si="10"/>
        <v>0</v>
      </c>
      <c r="J192" s="132"/>
      <c r="K192" s="60"/>
      <c r="L192" s="54"/>
      <c r="M192" s="52"/>
      <c r="N192" s="55"/>
      <c r="O192" s="56"/>
      <c r="P192" s="58"/>
      <c r="Q192" s="58"/>
      <c r="R192" s="55"/>
      <c r="S192" s="55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131">
        <f t="shared" si="11"/>
        <v>0</v>
      </c>
    </row>
    <row r="193" spans="2:33" ht="24.95" customHeight="1">
      <c r="B193" s="68" t="str">
        <f>IF(C193="","",SUBTOTAL(3,C$5:C193))</f>
        <v/>
      </c>
      <c r="C193" s="51"/>
      <c r="D193" s="59"/>
      <c r="E193" s="52"/>
      <c r="F193" s="52"/>
      <c r="G193" s="69" t="str">
        <f t="shared" si="8"/>
        <v xml:space="preserve"> </v>
      </c>
      <c r="H193" s="69" t="str">
        <f t="shared" si="9"/>
        <v xml:space="preserve"> </v>
      </c>
      <c r="I193" s="130">
        <f t="shared" si="10"/>
        <v>0</v>
      </c>
      <c r="J193" s="132"/>
      <c r="K193" s="60"/>
      <c r="L193" s="54"/>
      <c r="M193" s="52"/>
      <c r="N193" s="55"/>
      <c r="O193" s="56"/>
      <c r="P193" s="58"/>
      <c r="Q193" s="58"/>
      <c r="R193" s="55"/>
      <c r="S193" s="55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131">
        <f t="shared" si="11"/>
        <v>0</v>
      </c>
    </row>
    <row r="194" spans="2:33" ht="24.95" customHeight="1">
      <c r="B194" s="68" t="str">
        <f>IF(C194="","",SUBTOTAL(3,C$5:C194))</f>
        <v/>
      </c>
      <c r="C194" s="51"/>
      <c r="D194" s="59"/>
      <c r="E194" s="52"/>
      <c r="F194" s="52"/>
      <c r="G194" s="69" t="str">
        <f t="shared" si="8"/>
        <v xml:space="preserve"> </v>
      </c>
      <c r="H194" s="69" t="str">
        <f t="shared" si="9"/>
        <v xml:space="preserve"> </v>
      </c>
      <c r="I194" s="130">
        <f t="shared" si="10"/>
        <v>0</v>
      </c>
      <c r="J194" s="132"/>
      <c r="K194" s="60"/>
      <c r="L194" s="54"/>
      <c r="M194" s="52"/>
      <c r="N194" s="55"/>
      <c r="O194" s="56"/>
      <c r="P194" s="58"/>
      <c r="Q194" s="58"/>
      <c r="R194" s="55"/>
      <c r="S194" s="55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131">
        <f t="shared" si="11"/>
        <v>0</v>
      </c>
    </row>
    <row r="195" spans="2:33" ht="24.95" customHeight="1">
      <c r="B195" s="68" t="str">
        <f>IF(C195="","",SUBTOTAL(3,C$5:C195))</f>
        <v/>
      </c>
      <c r="C195" s="51"/>
      <c r="D195" s="59"/>
      <c r="E195" s="52"/>
      <c r="F195" s="52"/>
      <c r="G195" s="69" t="str">
        <f t="shared" si="8"/>
        <v xml:space="preserve"> </v>
      </c>
      <c r="H195" s="69" t="str">
        <f t="shared" si="9"/>
        <v xml:space="preserve"> </v>
      </c>
      <c r="I195" s="130">
        <f t="shared" si="10"/>
        <v>0</v>
      </c>
      <c r="J195" s="132"/>
      <c r="K195" s="60"/>
      <c r="L195" s="54"/>
      <c r="M195" s="52"/>
      <c r="N195" s="55"/>
      <c r="O195" s="56"/>
      <c r="P195" s="58"/>
      <c r="Q195" s="58"/>
      <c r="R195" s="55"/>
      <c r="S195" s="55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131">
        <f t="shared" si="11"/>
        <v>0</v>
      </c>
    </row>
    <row r="196" spans="2:33" ht="24.95" customHeight="1">
      <c r="B196" s="68" t="str">
        <f>IF(C196="","",SUBTOTAL(3,C$5:C196))</f>
        <v/>
      </c>
      <c r="C196" s="51"/>
      <c r="D196" s="59"/>
      <c r="E196" s="52"/>
      <c r="F196" s="52"/>
      <c r="G196" s="69" t="str">
        <f t="shared" si="8"/>
        <v xml:space="preserve"> </v>
      </c>
      <c r="H196" s="69" t="str">
        <f t="shared" si="9"/>
        <v xml:space="preserve"> </v>
      </c>
      <c r="I196" s="130">
        <f t="shared" si="10"/>
        <v>0</v>
      </c>
      <c r="J196" s="132"/>
      <c r="K196" s="60"/>
      <c r="L196" s="54"/>
      <c r="M196" s="52"/>
      <c r="N196" s="55"/>
      <c r="O196" s="56"/>
      <c r="P196" s="58"/>
      <c r="Q196" s="58"/>
      <c r="R196" s="55"/>
      <c r="S196" s="55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131">
        <f t="shared" si="11"/>
        <v>0</v>
      </c>
    </row>
    <row r="197" spans="2:33" ht="24.95" customHeight="1">
      <c r="B197" s="68" t="str">
        <f>IF(C197="","",SUBTOTAL(3,C$5:C197))</f>
        <v/>
      </c>
      <c r="C197" s="51"/>
      <c r="D197" s="59"/>
      <c r="E197" s="52"/>
      <c r="F197" s="52"/>
      <c r="G197" s="69" t="str">
        <f t="shared" si="8"/>
        <v xml:space="preserve"> </v>
      </c>
      <c r="H197" s="69" t="str">
        <f t="shared" si="9"/>
        <v xml:space="preserve"> </v>
      </c>
      <c r="I197" s="130">
        <f t="shared" si="10"/>
        <v>0</v>
      </c>
      <c r="J197" s="132"/>
      <c r="K197" s="60"/>
      <c r="L197" s="54"/>
      <c r="M197" s="52"/>
      <c r="N197" s="55"/>
      <c r="O197" s="56"/>
      <c r="P197" s="58"/>
      <c r="Q197" s="58"/>
      <c r="R197" s="55"/>
      <c r="S197" s="55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131">
        <f t="shared" si="11"/>
        <v>0</v>
      </c>
    </row>
    <row r="198" spans="2:33" ht="24.95" customHeight="1">
      <c r="B198" s="68" t="str">
        <f>IF(C198="","",SUBTOTAL(3,C$5:C198))</f>
        <v/>
      </c>
      <c r="C198" s="51"/>
      <c r="D198" s="59"/>
      <c r="E198" s="52"/>
      <c r="F198" s="52"/>
      <c r="G198" s="69" t="str">
        <f t="shared" ref="G198:G204" si="12">IF(C198&gt;0,950701," ")</f>
        <v xml:space="preserve"> </v>
      </c>
      <c r="H198" s="69" t="str">
        <f t="shared" ref="H198:H204" si="13">IF(C198&gt;0,960631," ")</f>
        <v xml:space="preserve"> </v>
      </c>
      <c r="I198" s="130">
        <f t="shared" ref="I198:I204" si="14">AG198</f>
        <v>0</v>
      </c>
      <c r="J198" s="132"/>
      <c r="K198" s="60"/>
      <c r="L198" s="54"/>
      <c r="M198" s="52"/>
      <c r="N198" s="55"/>
      <c r="O198" s="56"/>
      <c r="P198" s="58"/>
      <c r="Q198" s="58"/>
      <c r="R198" s="55"/>
      <c r="S198" s="55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131">
        <f t="shared" ref="AG198:AG204" si="15">SUM(U198:AF198)</f>
        <v>0</v>
      </c>
    </row>
    <row r="199" spans="2:33" ht="24.95" customHeight="1">
      <c r="B199" s="68" t="str">
        <f>IF(C199="","",SUBTOTAL(3,C$5:C199))</f>
        <v/>
      </c>
      <c r="C199" s="51"/>
      <c r="D199" s="59"/>
      <c r="E199" s="52"/>
      <c r="F199" s="52"/>
      <c r="G199" s="69" t="str">
        <f t="shared" si="12"/>
        <v xml:space="preserve"> </v>
      </c>
      <c r="H199" s="69" t="str">
        <f t="shared" si="13"/>
        <v xml:space="preserve"> </v>
      </c>
      <c r="I199" s="130">
        <f t="shared" si="14"/>
        <v>0</v>
      </c>
      <c r="J199" s="132"/>
      <c r="K199" s="60"/>
      <c r="L199" s="54"/>
      <c r="M199" s="52"/>
      <c r="N199" s="55"/>
      <c r="O199" s="56"/>
      <c r="P199" s="58"/>
      <c r="Q199" s="58"/>
      <c r="R199" s="55"/>
      <c r="S199" s="55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131">
        <f t="shared" si="15"/>
        <v>0</v>
      </c>
    </row>
    <row r="200" spans="2:33" ht="24.95" customHeight="1">
      <c r="B200" s="68" t="str">
        <f>IF(C200="","",SUBTOTAL(3,C$5:C200))</f>
        <v/>
      </c>
      <c r="C200" s="51"/>
      <c r="D200" s="59"/>
      <c r="E200" s="52"/>
      <c r="F200" s="52"/>
      <c r="G200" s="69" t="str">
        <f t="shared" si="12"/>
        <v xml:space="preserve"> </v>
      </c>
      <c r="H200" s="69" t="str">
        <f t="shared" si="13"/>
        <v xml:space="preserve"> </v>
      </c>
      <c r="I200" s="130">
        <f t="shared" si="14"/>
        <v>0</v>
      </c>
      <c r="J200" s="132"/>
      <c r="K200" s="60"/>
      <c r="L200" s="54"/>
      <c r="M200" s="52"/>
      <c r="N200" s="55"/>
      <c r="O200" s="56"/>
      <c r="P200" s="58"/>
      <c r="Q200" s="58"/>
      <c r="R200" s="55"/>
      <c r="S200" s="55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131">
        <f t="shared" si="15"/>
        <v>0</v>
      </c>
    </row>
    <row r="201" spans="2:33" ht="24.95" customHeight="1">
      <c r="B201" s="68" t="str">
        <f>IF(C201="","",SUBTOTAL(3,C$5:C201))</f>
        <v/>
      </c>
      <c r="C201" s="51"/>
      <c r="D201" s="59"/>
      <c r="E201" s="52"/>
      <c r="F201" s="52"/>
      <c r="G201" s="69" t="str">
        <f t="shared" si="12"/>
        <v xml:space="preserve"> </v>
      </c>
      <c r="H201" s="69" t="str">
        <f t="shared" si="13"/>
        <v xml:space="preserve"> </v>
      </c>
      <c r="I201" s="130">
        <f t="shared" si="14"/>
        <v>0</v>
      </c>
      <c r="J201" s="132"/>
      <c r="K201" s="60"/>
      <c r="L201" s="54"/>
      <c r="M201" s="52"/>
      <c r="N201" s="55"/>
      <c r="O201" s="56"/>
      <c r="P201" s="58"/>
      <c r="Q201" s="58"/>
      <c r="R201" s="55"/>
      <c r="S201" s="55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131">
        <f t="shared" si="15"/>
        <v>0</v>
      </c>
    </row>
    <row r="202" spans="2:33" ht="24.95" customHeight="1">
      <c r="B202" s="68" t="str">
        <f>IF(C202="","",SUBTOTAL(3,C$5:C202))</f>
        <v/>
      </c>
      <c r="C202" s="51"/>
      <c r="D202" s="59"/>
      <c r="E202" s="52"/>
      <c r="F202" s="52"/>
      <c r="G202" s="69" t="str">
        <f t="shared" si="12"/>
        <v xml:space="preserve"> </v>
      </c>
      <c r="H202" s="69" t="str">
        <f t="shared" si="13"/>
        <v xml:space="preserve"> </v>
      </c>
      <c r="I202" s="130">
        <f t="shared" si="14"/>
        <v>0</v>
      </c>
      <c r="J202" s="132"/>
      <c r="K202" s="60"/>
      <c r="L202" s="54"/>
      <c r="M202" s="52"/>
      <c r="N202" s="55"/>
      <c r="O202" s="56"/>
      <c r="P202" s="58"/>
      <c r="Q202" s="58"/>
      <c r="R202" s="55"/>
      <c r="S202" s="55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131">
        <f t="shared" si="15"/>
        <v>0</v>
      </c>
    </row>
    <row r="203" spans="2:33" ht="24.95" customHeight="1">
      <c r="B203" s="68" t="str">
        <f>IF(C203="","",SUBTOTAL(3,C$5:C203))</f>
        <v/>
      </c>
      <c r="C203" s="51"/>
      <c r="D203" s="59"/>
      <c r="E203" s="52"/>
      <c r="F203" s="52"/>
      <c r="G203" s="69" t="str">
        <f t="shared" si="12"/>
        <v xml:space="preserve"> </v>
      </c>
      <c r="H203" s="69" t="str">
        <f t="shared" si="13"/>
        <v xml:space="preserve"> </v>
      </c>
      <c r="I203" s="130">
        <f t="shared" si="14"/>
        <v>0</v>
      </c>
      <c r="J203" s="132"/>
      <c r="K203" s="60"/>
      <c r="L203" s="54"/>
      <c r="M203" s="52"/>
      <c r="N203" s="55"/>
      <c r="O203" s="56"/>
      <c r="P203" s="58"/>
      <c r="Q203" s="58"/>
      <c r="R203" s="55"/>
      <c r="S203" s="55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131">
        <f t="shared" si="15"/>
        <v>0</v>
      </c>
    </row>
    <row r="204" spans="2:33" ht="24.95" customHeight="1">
      <c r="B204" s="68" t="str">
        <f>IF(C204="","",SUBTOTAL(3,C$5:C204))</f>
        <v/>
      </c>
      <c r="C204" s="51"/>
      <c r="D204" s="59"/>
      <c r="E204" s="52"/>
      <c r="F204" s="52"/>
      <c r="G204" s="69" t="str">
        <f t="shared" si="12"/>
        <v xml:space="preserve"> </v>
      </c>
      <c r="H204" s="69" t="str">
        <f t="shared" si="13"/>
        <v xml:space="preserve"> </v>
      </c>
      <c r="I204" s="130">
        <f t="shared" si="14"/>
        <v>0</v>
      </c>
      <c r="J204" s="132"/>
      <c r="K204" s="60"/>
      <c r="L204" s="54"/>
      <c r="M204" s="52"/>
      <c r="N204" s="55"/>
      <c r="O204" s="56"/>
      <c r="P204" s="58"/>
      <c r="Q204" s="58"/>
      <c r="R204" s="55"/>
      <c r="S204" s="55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131">
        <f t="shared" si="15"/>
        <v>0</v>
      </c>
    </row>
  </sheetData>
  <sheetProtection formatCells="0" formatColumns="0" formatRows="0" sort="0" autoFilter="0" pivotTables="0"/>
  <mergeCells count="34">
    <mergeCell ref="AF3:AF4"/>
    <mergeCell ref="AG3:AG4"/>
    <mergeCell ref="Z3:Z4"/>
    <mergeCell ref="AB3:AB4"/>
    <mergeCell ref="AC3:AC4"/>
    <mergeCell ref="AD3:AD4"/>
    <mergeCell ref="AE3:AE4"/>
    <mergeCell ref="U3:U4"/>
    <mergeCell ref="V3:V4"/>
    <mergeCell ref="W3:W4"/>
    <mergeCell ref="X3:X4"/>
    <mergeCell ref="Y3:Y4"/>
    <mergeCell ref="L2:T2"/>
    <mergeCell ref="Q3:Q4"/>
    <mergeCell ref="R3:R4"/>
    <mergeCell ref="S3:S4"/>
    <mergeCell ref="T3:T4"/>
    <mergeCell ref="P3:P4"/>
    <mergeCell ref="U2:AG2"/>
    <mergeCell ref="AA3:AA4"/>
    <mergeCell ref="B3:B4"/>
    <mergeCell ref="D3:D4"/>
    <mergeCell ref="E3:E4"/>
    <mergeCell ref="F3:F4"/>
    <mergeCell ref="C3:C4"/>
    <mergeCell ref="C2:D2"/>
    <mergeCell ref="L3:L4"/>
    <mergeCell ref="M3:M4"/>
    <mergeCell ref="N3:N4"/>
    <mergeCell ref="O3:O4"/>
    <mergeCell ref="J2:K2"/>
    <mergeCell ref="I3:I4"/>
    <mergeCell ref="G3:H3"/>
    <mergeCell ref="J3:K3"/>
  </mergeCells>
  <dataValidations count="18">
    <dataValidation type="textLength" allowBlank="1" showInputMessage="1" showErrorMessage="1" error="کد پرسنلی 8 رقمی  ثبت گردد." sqref="C5:C204">
      <formula1>8</formula1>
      <formula2>8</formula2>
    </dataValidation>
    <dataValidation type="list" allowBlank="1" showInputMessage="1" showErrorMessage="1" error="لطفاًاز کشو ی باز شده انتخاب فرمایید." prompt="نوع استخدام مندرج در ردیف 16 آخرین حکم  درج گردد." sqref="F5:F204">
      <formula1>$A$10:$A$17</formula1>
    </dataValidation>
    <dataValidation allowBlank="1" showInputMessage="1" showErrorMessage="1" prompt="پست سازمانی مندرج در ردیف 13  آخرین حکم ثبت گردد." sqref="E5:E204"/>
    <dataValidation allowBlank="1" showInputMessage="1" showErrorMessage="1" prompt="نام منطقه /ناحیه درج گردد." sqref="J2:K2"/>
    <dataValidation allowBlank="1" showInputMessage="1" showErrorMessage="1" prompt="الف- پايبندي به ارزش‌هاي سازماني ، اخلاقي و ديني" sqref="U3:U4"/>
    <dataValidation allowBlank="1" showInputMessage="1" showErrorMessage="1" prompt="ب-رضايت ارباب رجوع" sqref="V3:V4"/>
    <dataValidation allowBlank="1" showInputMessage="1" showErrorMessage="1" prompt="ج-رفتار شغلي فرد از نظر همكاران" sqref="W3:W4"/>
    <dataValidation allowBlank="1" showInputMessage="1" showErrorMessage="1" prompt="د-1، حضور منظم در محل خدمت" sqref="X3:X4"/>
    <dataValidation allowBlank="1" showInputMessage="1" showErrorMessage="1" prompt="د-2، وقت‌گذاري مؤثر در انجام وظايف محوله،" sqref="Y3:Y4"/>
    <dataValidation allowBlank="1" showInputMessage="1" showErrorMessage="1" prompt="هـ-تشويق در طول دوره ارزيابي" sqref="Z3:Z4"/>
    <dataValidation allowBlank="1" showInputMessage="1" showErrorMessage="1" prompt="و- وظايف اختصاصي " sqref="AA3:AA4"/>
    <dataValidation allowBlank="1" showInputMessage="1" showErrorMessage="1" prompt="ز-1، مهارت آموزي (كسب مهارت )" sqref="AB3:AB4"/>
    <dataValidation allowBlank="1" showInputMessage="1" showErrorMessage="1" prompt="ز-2، آموزش طبق نظام آموزش كارمندان" sqref="AC3:AC4"/>
    <dataValidation allowBlank="1" showInputMessage="1" showErrorMessage="1" prompt="ز-3، شركت موثر در جلسات " sqref="AD3:AD4"/>
    <dataValidation allowBlank="1" showInputMessage="1" showErrorMessage="1" prompt="ح- خلاقيت و  ارايه پيشنهادهاي ارزنده" sqref="AE3:AE4"/>
    <dataValidation allowBlank="1" showInputMessage="1" showErrorMessage="1" prompt="ط- تدوين گزارش تخصصي مرتبط با شغل" sqref="AF3:AF4"/>
    <dataValidation allowBlank="1" showInputMessage="1" showErrorMessage="1" prompt="امتیازات رادر آخر ردیف ثبت فرمایید." sqref="I5:I204"/>
    <dataValidation allowBlank="1" showInputMessage="1" showErrorMessage="1" prompt="فقط برای استخدامی های پیمانی - حق التدریس - قراردادی تطبیق یافته - قراردادی کارمعین - طرح و سرباز معلم و...بالای 80 امتیاز ثبت گردد." sqref="J5:K5"/>
  </dataValidations>
  <printOptions horizontalCentered="1"/>
  <pageMargins left="0.19685039370078741" right="0.78740157480314965" top="0" bottom="1.7716535433070868" header="0" footer="0.19685039370078741"/>
  <pageSetup paperSize="9" orientation="portrait" horizontalDpi="200" verticalDpi="200" r:id="rId1"/>
  <headerFooter>
    <oddFooter>&amp;C&amp;G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شرح وظایف  پیشنهادی</vt:lpstr>
      <vt:lpstr>كادر آموزشي ، تربيتي و ...</vt:lpstr>
      <vt:lpstr>List</vt:lpstr>
      <vt:lpstr>'شرح وظایف  پیشنهادی'!_GoBack</vt:lpstr>
      <vt:lpstr>List!Print_Area</vt:lpstr>
      <vt:lpstr>List!Print_Titles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sayadani</dc:creator>
  <cp:lastModifiedBy>sayadani</cp:lastModifiedBy>
  <cp:lastPrinted>2017-07-25T03:38:38Z</cp:lastPrinted>
  <dcterms:created xsi:type="dcterms:W3CDTF">2017-03-14T08:22:18Z</dcterms:created>
  <dcterms:modified xsi:type="dcterms:W3CDTF">2017-07-30T05:06:49Z</dcterms:modified>
</cp:coreProperties>
</file>