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NTFS lost at block 0\G\دانشگاه\تدریس\جزوات درسی و سوالات امتحانی\نمونه سوالات امتحاني\سوالات علمی کاربردی 1394\"/>
    </mc:Choice>
  </mc:AlternateContent>
  <bookViews>
    <workbookView xWindow="0" yWindow="0" windowWidth="17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 l="1"/>
  <c r="C88" i="1" l="1"/>
  <c r="B88" i="1"/>
  <c r="C65" i="1"/>
  <c r="C60" i="1"/>
  <c r="C50" i="1"/>
  <c r="E38" i="1"/>
  <c r="E36" i="1"/>
  <c r="I35" i="1"/>
  <c r="I36" i="1" s="1"/>
  <c r="I37" i="1" s="1"/>
  <c r="I38" i="1" s="1"/>
  <c r="I39" i="1" s="1"/>
  <c r="E35" i="1"/>
  <c r="J35" i="1" s="1"/>
  <c r="C7" i="1"/>
  <c r="E8" i="1"/>
  <c r="E9" i="1" s="1"/>
  <c r="C9" i="1" s="1"/>
  <c r="C57" i="1" l="1"/>
  <c r="D52" i="1"/>
  <c r="D51" i="1" s="1"/>
  <c r="C66" i="1" s="1"/>
  <c r="D68" i="1" s="1"/>
  <c r="J36" i="1"/>
  <c r="K35" i="1"/>
  <c r="C8" i="1"/>
  <c r="E10" i="1"/>
  <c r="C10" i="1" s="1"/>
  <c r="K36" i="1" l="1"/>
  <c r="G37" i="1" s="1"/>
  <c r="H37" i="1" s="1"/>
  <c r="J37" i="1" s="1"/>
  <c r="C11" i="1"/>
  <c r="D14" i="1" s="1"/>
  <c r="K37" i="1" l="1"/>
  <c r="J38" i="1"/>
  <c r="C13" i="1"/>
  <c r="K38" i="1" l="1"/>
  <c r="G39" i="1" s="1"/>
  <c r="H39" i="1" s="1"/>
  <c r="J39" i="1" s="1"/>
  <c r="K39" i="1" s="1"/>
</calcChain>
</file>

<file path=xl/sharedStrings.xml><?xml version="1.0" encoding="utf-8"?>
<sst xmlns="http://schemas.openxmlformats.org/spreadsheetml/2006/main" count="143" uniqueCount="101">
  <si>
    <t>پاسخ 1</t>
  </si>
  <si>
    <t xml:space="preserve">تداوم فعالیت </t>
  </si>
  <si>
    <t>پاسخ 2</t>
  </si>
  <si>
    <t>همسانی رویه ها و یکنواختی و.....</t>
  </si>
  <si>
    <t>پاسخ 3</t>
  </si>
  <si>
    <t>درصد قابل پرداخت</t>
  </si>
  <si>
    <t>مبلغ قابل پرداخت</t>
  </si>
  <si>
    <t xml:space="preserve">مبلغ خرید </t>
  </si>
  <si>
    <t>کل مبلغ قابل پرداخت</t>
  </si>
  <si>
    <t xml:space="preserve">ثبت </t>
  </si>
  <si>
    <t>خرید کالا</t>
  </si>
  <si>
    <t>صندوق</t>
  </si>
  <si>
    <t>پاسخ 4</t>
  </si>
  <si>
    <t xml:space="preserve">تاریخ  </t>
  </si>
  <si>
    <t xml:space="preserve"> شرح </t>
  </si>
  <si>
    <t xml:space="preserve"> تعداد </t>
  </si>
  <si>
    <t xml:space="preserve"> فی واحد </t>
  </si>
  <si>
    <t xml:space="preserve"> مبلغ کل </t>
  </si>
  <si>
    <t xml:space="preserve"> 90/01/01 </t>
  </si>
  <si>
    <t xml:space="preserve"> اول دوره </t>
  </si>
  <si>
    <t xml:space="preserve"> 90/01/05 </t>
  </si>
  <si>
    <t xml:space="preserve"> خرید </t>
  </si>
  <si>
    <t xml:space="preserve"> 90/01/15 </t>
  </si>
  <si>
    <t xml:space="preserve"> فروش </t>
  </si>
  <si>
    <t xml:space="preserve">                    -   </t>
  </si>
  <si>
    <t xml:space="preserve"> 90/01/30 </t>
  </si>
  <si>
    <t xml:space="preserve"> 90/02/01 </t>
  </si>
  <si>
    <t xml:space="preserve"> جمع کل </t>
  </si>
  <si>
    <t>اصلاح جدول 
صورت سوال</t>
  </si>
  <si>
    <t xml:space="preserve"> فروش خالص</t>
  </si>
  <si>
    <t>روش میانگین موزون :</t>
  </si>
  <si>
    <t>میانگین یک واحد</t>
  </si>
  <si>
    <t>(تعداد موجودی اول * قیمت موجودی اول دوره )+(تعداد خرید اول * قیمت خرید اول)+(تعداد خرید دوم*قیمت خرید دوم)/کل تعداد خرید +موجودی اول</t>
  </si>
  <si>
    <t>1205000/10000=120/5</t>
  </si>
  <si>
    <t>بهای تمام شده 
کالای فروش رفته</t>
  </si>
  <si>
    <t>3000+6000=9000*120/5=1084500</t>
  </si>
  <si>
    <t>بهای تمام شده کالای 
پایان دوره</t>
  </si>
  <si>
    <t>10000-9000=1000*120/5=120500</t>
  </si>
  <si>
    <t>روش میانگین متحرک:</t>
  </si>
  <si>
    <t>تاریخ</t>
  </si>
  <si>
    <t>تعداد</t>
  </si>
  <si>
    <t>فی</t>
  </si>
  <si>
    <t>مبلغ کل</t>
  </si>
  <si>
    <t>تعدادی انبار</t>
  </si>
  <si>
    <t>میانگین واحد</t>
  </si>
  <si>
    <t>وارده</t>
  </si>
  <si>
    <t>صادره</t>
  </si>
  <si>
    <t>شرح</t>
  </si>
  <si>
    <t>موجودی اول دوره</t>
  </si>
  <si>
    <t>***</t>
  </si>
  <si>
    <t>ریالی انبار</t>
  </si>
  <si>
    <t>خرید</t>
  </si>
  <si>
    <t>فروش</t>
  </si>
  <si>
    <t>پاسخ 5</t>
  </si>
  <si>
    <t>91/01/01</t>
  </si>
  <si>
    <t>حساب پرداختنی</t>
  </si>
  <si>
    <t>90/01/02</t>
  </si>
  <si>
    <t>برگشت از خرید و ت</t>
  </si>
  <si>
    <t>90/01/08</t>
  </si>
  <si>
    <t>تخفیفات نقدی</t>
  </si>
  <si>
    <t>هزینه حمل</t>
  </si>
  <si>
    <t xml:space="preserve">هزینه حمل </t>
  </si>
  <si>
    <t>90/01/10</t>
  </si>
  <si>
    <t>بستن حسابها</t>
  </si>
  <si>
    <t xml:space="preserve">حساب خلاصه سود و زیان </t>
  </si>
  <si>
    <t>موجودی کالای پایان دوره</t>
  </si>
  <si>
    <t>پاسخ 6</t>
  </si>
  <si>
    <t>2500000-200000/10=230000</t>
  </si>
  <si>
    <t>استهلاک اتومبیل سالانه</t>
  </si>
  <si>
    <t>استهلاک 6 ماهه اتومبیل</t>
  </si>
  <si>
    <t>230000/2=115000</t>
  </si>
  <si>
    <t>استهلاک ساختمان سالانه</t>
  </si>
  <si>
    <t>1000000-0/20=50000</t>
  </si>
  <si>
    <t>هزینه بیمه برای هر ماه</t>
  </si>
  <si>
    <t>120000/24=5000</t>
  </si>
  <si>
    <t>5000*10=50000</t>
  </si>
  <si>
    <t>هزینه خدمات برای هر ماه</t>
  </si>
  <si>
    <t>280000/14=20000</t>
  </si>
  <si>
    <t>20000*5=100000</t>
  </si>
  <si>
    <t xml:space="preserve">مانده حساب </t>
  </si>
  <si>
    <t>بدهکار</t>
  </si>
  <si>
    <t>بستانکار</t>
  </si>
  <si>
    <t>موجودی کالا</t>
  </si>
  <si>
    <t xml:space="preserve">ساختمان </t>
  </si>
  <si>
    <t>اس انباشته ساختمان</t>
  </si>
  <si>
    <t>اتومبیل</t>
  </si>
  <si>
    <t>اس انباشته اتومبیل</t>
  </si>
  <si>
    <t xml:space="preserve">پ پ بیمه </t>
  </si>
  <si>
    <t>120000-50000=70000</t>
  </si>
  <si>
    <t>پ پ هزینه</t>
  </si>
  <si>
    <t>280000-100000=180000</t>
  </si>
  <si>
    <t>سرمایه</t>
  </si>
  <si>
    <t>جمع</t>
  </si>
  <si>
    <t>هزینه بیمه برای 10 ماه</t>
  </si>
  <si>
    <t>هزینه پ پ خدمات برای 5 ماه</t>
  </si>
  <si>
    <t>کل هزینه ها</t>
  </si>
  <si>
    <t>بیمه + خدمات + استهلاک اتومبیل + استهلاک ساختمان</t>
  </si>
  <si>
    <t>3000000-315000=2685000</t>
  </si>
  <si>
    <t>115000+50000+50000+100000=315000</t>
  </si>
  <si>
    <t>بهای تمام شده فر.ش رفته</t>
  </si>
  <si>
    <t>بهای پایان دوره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</si>
</sst>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_-* #,##0.00\-;_-* &quot;-&quot;??_-;_-@_-"/>
    <numFmt numFmtId="169" formatCode="\ #,##0\ ;[Red]\(#,##0\);\-\ ;"/>
  </numFmts>
  <fonts count="6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2  Koodak"/>
      <charset val="178"/>
    </font>
    <font>
      <sz val="11"/>
      <color rgb="FF0000FF"/>
      <name val="2  Koodak"/>
      <charset val="178"/>
    </font>
    <font>
      <sz val="11"/>
      <color rgb="FFFF0000"/>
      <name val="2  Koodak"/>
      <charset val="178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33FF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3" fontId="2" fillId="3" borderId="1" xfId="0" applyNumberFormat="1" applyFont="1" applyFill="1" applyBorder="1" applyAlignment="1">
      <alignment horizontal="right" wrapText="1"/>
    </xf>
    <xf numFmtId="3" fontId="3" fillId="3" borderId="1" xfId="0" applyNumberFormat="1" applyFont="1" applyFill="1" applyBorder="1" applyAlignment="1">
      <alignment horizontal="right" wrapText="1"/>
    </xf>
    <xf numFmtId="4" fontId="3" fillId="3" borderId="1" xfId="0" applyNumberFormat="1" applyFont="1" applyFill="1" applyBorder="1" applyAlignment="1">
      <alignment horizontal="right" wrapText="1"/>
    </xf>
    <xf numFmtId="169" fontId="4" fillId="3" borderId="1" xfId="1" applyNumberFormat="1" applyFont="1" applyFill="1" applyBorder="1" applyAlignment="1">
      <alignment horizontal="right" wrapText="1"/>
    </xf>
    <xf numFmtId="3" fontId="2" fillId="4" borderId="2" xfId="0" applyNumberFormat="1" applyFont="1" applyFill="1" applyBorder="1" applyAlignment="1">
      <alignment horizontal="center" wrapText="1"/>
    </xf>
    <xf numFmtId="3" fontId="2" fillId="4" borderId="3" xfId="0" applyNumberFormat="1" applyFont="1" applyFill="1" applyBorder="1" applyAlignment="1">
      <alignment horizontal="center" wrapText="1"/>
    </xf>
    <xf numFmtId="3" fontId="2" fillId="5" borderId="4" xfId="0" applyNumberFormat="1" applyFont="1" applyFill="1" applyBorder="1" applyAlignment="1">
      <alignment horizontal="center" wrapText="1"/>
    </xf>
    <xf numFmtId="3" fontId="2" fillId="5" borderId="5" xfId="0" applyNumberFormat="1" applyFont="1" applyFill="1" applyBorder="1" applyAlignment="1">
      <alignment horizontal="center" wrapText="1"/>
    </xf>
    <xf numFmtId="3" fontId="2" fillId="5" borderId="1" xfId="0" applyNumberFormat="1" applyFont="1" applyFill="1" applyBorder="1" applyAlignment="1">
      <alignment horizontal="center" wrapText="1"/>
    </xf>
    <xf numFmtId="3" fontId="3" fillId="5" borderId="1" xfId="0" applyNumberFormat="1" applyFont="1" applyFill="1" applyBorder="1" applyAlignment="1">
      <alignment horizontal="right" wrapText="1"/>
    </xf>
    <xf numFmtId="3" fontId="2" fillId="3" borderId="0" xfId="0" applyNumberFormat="1" applyFont="1" applyFill="1" applyBorder="1" applyAlignment="1">
      <alignment horizontal="right" wrapText="1"/>
    </xf>
    <xf numFmtId="3" fontId="3" fillId="3" borderId="0" xfId="0" applyNumberFormat="1" applyFont="1" applyFill="1" applyBorder="1" applyAlignment="1">
      <alignment horizontal="right" wrapText="1"/>
    </xf>
    <xf numFmtId="3" fontId="3" fillId="5" borderId="0" xfId="0" applyNumberFormat="1" applyFont="1" applyFill="1" applyBorder="1" applyAlignment="1">
      <alignment horizontal="right" wrapText="1"/>
    </xf>
    <xf numFmtId="4" fontId="3" fillId="3" borderId="0" xfId="0" applyNumberFormat="1" applyFont="1" applyFill="1" applyBorder="1" applyAlignment="1">
      <alignment horizontal="right" wrapText="1"/>
    </xf>
    <xf numFmtId="3" fontId="4" fillId="4" borderId="0" xfId="0" applyNumberFormat="1" applyFont="1" applyFill="1" applyBorder="1" applyAlignment="1">
      <alignment horizontal="right" wrapText="1"/>
    </xf>
    <xf numFmtId="3" fontId="2" fillId="6" borderId="1" xfId="0" applyNumberFormat="1" applyFont="1" applyFill="1" applyBorder="1" applyAlignment="1">
      <alignment horizontal="right" wrapText="1"/>
    </xf>
    <xf numFmtId="0" fontId="5" fillId="0" borderId="0" xfId="0" applyFont="1" applyAlignment="1">
      <alignment horizontal="right" vertical="center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88"/>
  <sheetViews>
    <sheetView rightToLeft="1" tabSelected="1" topLeftCell="A52" zoomScaleNormal="100" workbookViewId="0">
      <selection activeCell="A42" sqref="A42"/>
    </sheetView>
  </sheetViews>
  <sheetFormatPr defaultRowHeight="15"/>
  <cols>
    <col min="1" max="1" width="16.85546875" bestFit="1" customWidth="1"/>
    <col min="2" max="2" width="41.85546875" customWidth="1"/>
    <col min="3" max="3" width="33.28515625" customWidth="1"/>
    <col min="4" max="4" width="18.28515625" customWidth="1"/>
    <col min="5" max="5" width="55.140625" customWidth="1"/>
    <col min="6" max="6" width="37.28515625" customWidth="1"/>
    <col min="7" max="7" width="10.5703125" customWidth="1"/>
    <col min="8" max="8" width="11.7109375" bestFit="1" customWidth="1"/>
    <col min="9" max="9" width="9.28515625" bestFit="1" customWidth="1"/>
  </cols>
  <sheetData>
    <row r="3" spans="1:8" ht="21">
      <c r="A3" t="s">
        <v>0</v>
      </c>
      <c r="B3" s="2" t="s">
        <v>1</v>
      </c>
    </row>
    <row r="4" spans="1:8" ht="21">
      <c r="A4" t="s">
        <v>2</v>
      </c>
      <c r="B4" s="2" t="s">
        <v>3</v>
      </c>
    </row>
    <row r="5" spans="1:8" ht="12.75" customHeight="1">
      <c r="A5" s="1"/>
      <c r="B5" s="1"/>
      <c r="C5" s="1"/>
      <c r="D5" s="1"/>
      <c r="E5" s="1"/>
      <c r="F5" s="1"/>
      <c r="G5" s="1"/>
      <c r="H5" s="1"/>
    </row>
    <row r="6" spans="1:8" ht="21">
      <c r="A6" t="s">
        <v>4</v>
      </c>
      <c r="C6" s="2" t="s">
        <v>6</v>
      </c>
      <c r="D6" s="2" t="s">
        <v>5</v>
      </c>
      <c r="E6" s="2" t="s">
        <v>7</v>
      </c>
    </row>
    <row r="7" spans="1:8" ht="21">
      <c r="C7" s="3">
        <f>E7*D7</f>
        <v>5000000</v>
      </c>
      <c r="D7" s="4">
        <v>1</v>
      </c>
      <c r="E7" s="3">
        <v>5000000</v>
      </c>
    </row>
    <row r="8" spans="1:8" ht="21">
      <c r="C8" s="3">
        <f t="shared" ref="C8:C10" si="0">E8*D8</f>
        <v>44550000</v>
      </c>
      <c r="D8" s="4">
        <v>0.99</v>
      </c>
      <c r="E8" s="3">
        <f>50000000-E7</f>
        <v>45000000</v>
      </c>
    </row>
    <row r="9" spans="1:8" ht="21">
      <c r="C9" s="3">
        <f t="shared" si="0"/>
        <v>29400000</v>
      </c>
      <c r="D9" s="4">
        <v>0.98</v>
      </c>
      <c r="E9" s="3">
        <f>80000000-E7-E8</f>
        <v>30000000</v>
      </c>
    </row>
    <row r="10" spans="1:8" ht="21">
      <c r="C10" s="3">
        <f t="shared" si="0"/>
        <v>29250000</v>
      </c>
      <c r="D10" s="4">
        <v>0.97499999999999998</v>
      </c>
      <c r="E10" s="3">
        <f>110000000-E7-E8-E9</f>
        <v>30000000</v>
      </c>
    </row>
    <row r="11" spans="1:8" ht="21">
      <c r="B11" s="2" t="s">
        <v>8</v>
      </c>
      <c r="C11" s="3">
        <f>SUM(C7:C10)</f>
        <v>108200000</v>
      </c>
      <c r="D11" s="4"/>
      <c r="E11" s="4"/>
    </row>
    <row r="12" spans="1:8" ht="21">
      <c r="B12" s="2"/>
      <c r="C12" s="3"/>
      <c r="D12" s="4"/>
      <c r="E12" s="4"/>
    </row>
    <row r="13" spans="1:8" ht="21">
      <c r="A13" s="2" t="s">
        <v>9</v>
      </c>
      <c r="B13" s="2" t="s">
        <v>10</v>
      </c>
      <c r="C13" s="3">
        <f>C11</f>
        <v>108200000</v>
      </c>
      <c r="D13" s="4"/>
      <c r="E13" s="4"/>
    </row>
    <row r="14" spans="1:8" ht="21">
      <c r="B14" s="2" t="s">
        <v>11</v>
      </c>
      <c r="D14" s="3">
        <f>C11</f>
        <v>108200000</v>
      </c>
      <c r="E14" s="4"/>
    </row>
    <row r="15" spans="1:8">
      <c r="A15" s="1"/>
      <c r="B15" s="1"/>
      <c r="C15" s="1"/>
      <c r="D15" s="1"/>
      <c r="E15" s="1"/>
      <c r="F15" s="1"/>
      <c r="G15" s="1"/>
      <c r="H15" s="1"/>
    </row>
    <row r="16" spans="1:8" ht="21">
      <c r="A16" s="2" t="s">
        <v>12</v>
      </c>
      <c r="B16" s="2" t="s">
        <v>13</v>
      </c>
      <c r="C16" s="2" t="s">
        <v>14</v>
      </c>
      <c r="D16" s="2" t="s">
        <v>15</v>
      </c>
      <c r="E16" s="2" t="s">
        <v>16</v>
      </c>
      <c r="F16" s="2" t="s">
        <v>17</v>
      </c>
    </row>
    <row r="17" spans="1:6" ht="42">
      <c r="A17" s="2" t="s">
        <v>28</v>
      </c>
      <c r="B17" s="2" t="s">
        <v>18</v>
      </c>
      <c r="C17" s="2" t="s">
        <v>19</v>
      </c>
      <c r="D17" s="3">
        <v>1000</v>
      </c>
      <c r="E17" s="3">
        <v>110</v>
      </c>
      <c r="F17" s="3">
        <v>110000</v>
      </c>
    </row>
    <row r="18" spans="1:6" ht="21">
      <c r="A18" s="2"/>
      <c r="B18" s="2" t="s">
        <v>20</v>
      </c>
      <c r="C18" s="2" t="s">
        <v>21</v>
      </c>
      <c r="D18" s="3">
        <v>5000</v>
      </c>
      <c r="E18" s="3">
        <v>115</v>
      </c>
      <c r="F18" s="3">
        <v>575000</v>
      </c>
    </row>
    <row r="19" spans="1:6" ht="21">
      <c r="A19" s="2"/>
      <c r="B19" s="2" t="s">
        <v>22</v>
      </c>
      <c r="C19" s="2" t="s">
        <v>29</v>
      </c>
      <c r="D19" s="3">
        <v>3000</v>
      </c>
      <c r="E19" s="3"/>
      <c r="F19" s="3" t="s">
        <v>24</v>
      </c>
    </row>
    <row r="20" spans="1:6" ht="21">
      <c r="A20" s="2"/>
      <c r="B20" s="2" t="s">
        <v>25</v>
      </c>
      <c r="C20" s="2" t="s">
        <v>21</v>
      </c>
      <c r="D20" s="3">
        <v>4000</v>
      </c>
      <c r="E20" s="3">
        <v>130</v>
      </c>
      <c r="F20" s="3">
        <v>520000</v>
      </c>
    </row>
    <row r="21" spans="1:6" ht="21">
      <c r="A21" s="2"/>
      <c r="B21" s="2" t="s">
        <v>26</v>
      </c>
      <c r="C21" s="2" t="s">
        <v>23</v>
      </c>
      <c r="D21" s="3">
        <v>6000</v>
      </c>
      <c r="E21" s="2"/>
      <c r="F21" s="3" t="s">
        <v>24</v>
      </c>
    </row>
    <row r="22" spans="1:6" ht="21">
      <c r="A22" s="2"/>
      <c r="B22" s="2"/>
      <c r="C22" s="2" t="s">
        <v>27</v>
      </c>
      <c r="D22" s="2"/>
      <c r="E22" s="2"/>
      <c r="F22" s="3">
        <v>1205000</v>
      </c>
    </row>
    <row r="24" spans="1:6" ht="21">
      <c r="A24" s="17" t="s">
        <v>30</v>
      </c>
    </row>
    <row r="25" spans="1:6" ht="84">
      <c r="B25" s="2" t="s">
        <v>32</v>
      </c>
      <c r="C25" s="2"/>
      <c r="D25" s="2"/>
      <c r="E25" s="2"/>
      <c r="F25" s="2" t="s">
        <v>31</v>
      </c>
    </row>
    <row r="27" spans="1:6" ht="21">
      <c r="E27" s="3" t="s">
        <v>33</v>
      </c>
      <c r="F27" s="2" t="s">
        <v>31</v>
      </c>
    </row>
    <row r="29" spans="1:6" ht="36.75" customHeight="1">
      <c r="E29" s="3" t="s">
        <v>35</v>
      </c>
      <c r="F29" s="2" t="s">
        <v>34</v>
      </c>
    </row>
    <row r="30" spans="1:6" ht="42">
      <c r="E30" s="3" t="s">
        <v>37</v>
      </c>
      <c r="F30" s="2" t="s">
        <v>36</v>
      </c>
    </row>
    <row r="32" spans="1:6" ht="42">
      <c r="A32" s="17" t="s">
        <v>38</v>
      </c>
    </row>
    <row r="33" spans="1:11" ht="21">
      <c r="C33" s="6" t="s">
        <v>45</v>
      </c>
      <c r="D33" s="6"/>
      <c r="E33" s="7"/>
      <c r="F33" s="8" t="s">
        <v>46</v>
      </c>
      <c r="G33" s="9"/>
      <c r="H33" s="10"/>
    </row>
    <row r="34" spans="1:11" ht="42">
      <c r="A34" s="2" t="s">
        <v>39</v>
      </c>
      <c r="B34" s="2" t="s">
        <v>47</v>
      </c>
      <c r="C34" s="2" t="s">
        <v>40</v>
      </c>
      <c r="D34" s="2" t="s">
        <v>41</v>
      </c>
      <c r="E34" s="2" t="s">
        <v>42</v>
      </c>
      <c r="F34" s="2" t="s">
        <v>40</v>
      </c>
      <c r="G34" s="2" t="s">
        <v>41</v>
      </c>
      <c r="H34" s="2" t="s">
        <v>42</v>
      </c>
      <c r="I34" s="2" t="s">
        <v>43</v>
      </c>
      <c r="J34" s="2" t="s">
        <v>50</v>
      </c>
      <c r="K34" s="2" t="s">
        <v>44</v>
      </c>
    </row>
    <row r="35" spans="1:11" ht="21">
      <c r="A35" s="2" t="s">
        <v>18</v>
      </c>
      <c r="B35" s="2" t="s">
        <v>48</v>
      </c>
      <c r="C35" s="3">
        <v>1000</v>
      </c>
      <c r="D35" s="3">
        <v>110</v>
      </c>
      <c r="E35" s="3">
        <f>D35*C35</f>
        <v>110000</v>
      </c>
      <c r="F35" s="3" t="s">
        <v>49</v>
      </c>
      <c r="G35" s="3" t="s">
        <v>49</v>
      </c>
      <c r="H35" s="3" t="s">
        <v>49</v>
      </c>
      <c r="I35" s="3">
        <f>C35</f>
        <v>1000</v>
      </c>
      <c r="J35" s="3">
        <f>E35</f>
        <v>110000</v>
      </c>
      <c r="K35" s="4">
        <f>J35/I35</f>
        <v>110</v>
      </c>
    </row>
    <row r="36" spans="1:11" ht="21">
      <c r="A36" s="2" t="s">
        <v>20</v>
      </c>
      <c r="B36" s="2" t="s">
        <v>51</v>
      </c>
      <c r="C36" s="3">
        <v>5000</v>
      </c>
      <c r="D36" s="3">
        <v>115</v>
      </c>
      <c r="E36" s="3">
        <f>D36*C36</f>
        <v>575000</v>
      </c>
      <c r="F36" s="3" t="s">
        <v>49</v>
      </c>
      <c r="G36" s="3" t="s">
        <v>49</v>
      </c>
      <c r="H36" s="3" t="s">
        <v>49</v>
      </c>
      <c r="I36" s="3">
        <f>I35+C36</f>
        <v>6000</v>
      </c>
      <c r="J36" s="3">
        <f>J35+E36</f>
        <v>685000</v>
      </c>
      <c r="K36" s="4">
        <f>J36/I36</f>
        <v>114.16666666666667</v>
      </c>
    </row>
    <row r="37" spans="1:11" ht="21">
      <c r="A37" s="2" t="s">
        <v>22</v>
      </c>
      <c r="B37" s="2" t="s">
        <v>52</v>
      </c>
      <c r="C37" s="3" t="s">
        <v>49</v>
      </c>
      <c r="D37" s="3" t="s">
        <v>49</v>
      </c>
      <c r="E37" s="3" t="s">
        <v>49</v>
      </c>
      <c r="F37" s="3">
        <v>3000</v>
      </c>
      <c r="G37" s="3">
        <f>K36</f>
        <v>114.16666666666667</v>
      </c>
      <c r="H37" s="3">
        <f>G37*F37</f>
        <v>342500</v>
      </c>
      <c r="I37" s="3">
        <f>I36-F37</f>
        <v>3000</v>
      </c>
      <c r="J37" s="3">
        <f>J36-H37</f>
        <v>342500</v>
      </c>
      <c r="K37" s="4">
        <f>J37/I37</f>
        <v>114.16666666666667</v>
      </c>
    </row>
    <row r="38" spans="1:11" ht="21">
      <c r="A38" s="2" t="s">
        <v>25</v>
      </c>
      <c r="B38" s="2" t="s">
        <v>51</v>
      </c>
      <c r="C38" s="3">
        <v>4000</v>
      </c>
      <c r="D38" s="3">
        <v>130</v>
      </c>
      <c r="E38" s="3">
        <f>D38*C38</f>
        <v>520000</v>
      </c>
      <c r="F38" s="3" t="s">
        <v>49</v>
      </c>
      <c r="G38" s="3" t="s">
        <v>49</v>
      </c>
      <c r="H38" s="3" t="s">
        <v>49</v>
      </c>
      <c r="I38" s="3">
        <f>I37+C38</f>
        <v>7000</v>
      </c>
      <c r="J38" s="3">
        <f>J37+E38</f>
        <v>862500</v>
      </c>
      <c r="K38" s="4">
        <f>J38/I38</f>
        <v>123.21428571428571</v>
      </c>
    </row>
    <row r="39" spans="1:11" ht="21">
      <c r="A39" s="2" t="s">
        <v>26</v>
      </c>
      <c r="B39" s="2" t="s">
        <v>52</v>
      </c>
      <c r="C39" s="3" t="s">
        <v>49</v>
      </c>
      <c r="D39" s="3" t="s">
        <v>49</v>
      </c>
      <c r="E39" s="3" t="s">
        <v>49</v>
      </c>
      <c r="F39" s="3">
        <v>6000</v>
      </c>
      <c r="G39" s="3">
        <f>K38</f>
        <v>123.21428571428571</v>
      </c>
      <c r="H39" s="3">
        <f>G39*F39</f>
        <v>739285.7142857142</v>
      </c>
      <c r="I39" s="3">
        <f>I38-F39</f>
        <v>1000</v>
      </c>
      <c r="J39" s="11">
        <f>J38-H39</f>
        <v>123214.2857142858</v>
      </c>
      <c r="K39" s="4">
        <f>J39/I39</f>
        <v>123.21428571428579</v>
      </c>
    </row>
    <row r="40" spans="1:11" ht="63">
      <c r="A40" s="12"/>
      <c r="B40" s="12"/>
      <c r="C40" s="13"/>
      <c r="D40" s="13"/>
      <c r="E40" s="13"/>
      <c r="F40" s="13"/>
      <c r="G40" s="16" t="s">
        <v>99</v>
      </c>
      <c r="H40" s="16">
        <f>H39+H37</f>
        <v>1081785.7142857141</v>
      </c>
      <c r="I40" s="13"/>
      <c r="J40" s="14" t="s">
        <v>100</v>
      </c>
      <c r="K40" s="15"/>
    </row>
    <row r="41" spans="1:11" s="1" customFormat="1"/>
    <row r="42" spans="1:11">
      <c r="A42" s="18" t="s">
        <v>53</v>
      </c>
    </row>
    <row r="44" spans="1:11" ht="21">
      <c r="A44" s="2" t="s">
        <v>54</v>
      </c>
      <c r="B44" s="2" t="s">
        <v>10</v>
      </c>
      <c r="C44" s="3">
        <v>1000000</v>
      </c>
      <c r="D44" s="3"/>
    </row>
    <row r="45" spans="1:11" ht="21">
      <c r="A45" s="2"/>
      <c r="B45" s="2" t="s">
        <v>55</v>
      </c>
      <c r="C45" s="3"/>
      <c r="D45" s="3">
        <v>1000000</v>
      </c>
    </row>
    <row r="46" spans="1:11" ht="21">
      <c r="A46" s="2"/>
      <c r="B46" s="2"/>
      <c r="C46" s="3"/>
      <c r="D46" s="3"/>
    </row>
    <row r="47" spans="1:11" ht="21">
      <c r="A47" s="2" t="s">
        <v>56</v>
      </c>
      <c r="B47" s="2" t="s">
        <v>55</v>
      </c>
      <c r="C47" s="3">
        <v>100000</v>
      </c>
      <c r="D47" s="3"/>
    </row>
    <row r="48" spans="1:11" ht="21">
      <c r="A48" s="2"/>
      <c r="B48" s="2" t="s">
        <v>57</v>
      </c>
      <c r="C48" s="3"/>
      <c r="D48" s="3">
        <v>100000</v>
      </c>
    </row>
    <row r="49" spans="1:4" ht="21">
      <c r="A49" s="2"/>
      <c r="B49" s="2"/>
      <c r="C49" s="3"/>
      <c r="D49" s="3"/>
    </row>
    <row r="50" spans="1:4" ht="21">
      <c r="A50" s="2" t="s">
        <v>58</v>
      </c>
      <c r="B50" s="2" t="s">
        <v>55</v>
      </c>
      <c r="C50" s="3">
        <f>(C44-C47)*0.6</f>
        <v>540000</v>
      </c>
      <c r="D50" s="3"/>
    </row>
    <row r="51" spans="1:4" ht="21">
      <c r="A51" s="2"/>
      <c r="B51" s="2" t="s">
        <v>59</v>
      </c>
      <c r="C51" s="3"/>
      <c r="D51" s="3">
        <f>C50-D52</f>
        <v>10800</v>
      </c>
    </row>
    <row r="52" spans="1:4" ht="21">
      <c r="A52" s="2"/>
      <c r="B52" s="2" t="s">
        <v>11</v>
      </c>
      <c r="C52" s="3"/>
      <c r="D52" s="3">
        <f>C50*0.98</f>
        <v>529200</v>
      </c>
    </row>
    <row r="53" spans="1:4" ht="21">
      <c r="A53" s="2"/>
      <c r="B53" s="2"/>
      <c r="C53" s="3"/>
      <c r="D53" s="3"/>
    </row>
    <row r="54" spans="1:4" ht="21">
      <c r="A54" s="2" t="s">
        <v>60</v>
      </c>
      <c r="B54" s="2" t="s">
        <v>61</v>
      </c>
      <c r="C54" s="3">
        <v>50000</v>
      </c>
      <c r="D54" s="3"/>
    </row>
    <row r="55" spans="1:4" ht="21">
      <c r="A55" s="2"/>
      <c r="B55" s="2" t="s">
        <v>11</v>
      </c>
      <c r="C55" s="3"/>
      <c r="D55" s="3">
        <v>50000</v>
      </c>
    </row>
    <row r="56" spans="1:4" ht="21">
      <c r="A56" s="2"/>
      <c r="B56" s="2"/>
      <c r="C56" s="3"/>
      <c r="D56" s="3"/>
    </row>
    <row r="57" spans="1:4" ht="21">
      <c r="A57" s="2" t="s">
        <v>62</v>
      </c>
      <c r="B57" s="2" t="s">
        <v>55</v>
      </c>
      <c r="C57" s="3">
        <f>(1000000-C47-C50)</f>
        <v>360000</v>
      </c>
      <c r="D57" s="3"/>
    </row>
    <row r="58" spans="1:4" ht="21">
      <c r="A58" s="2"/>
      <c r="B58" s="2" t="s">
        <v>11</v>
      </c>
      <c r="C58" s="3"/>
      <c r="D58" s="3">
        <v>360000</v>
      </c>
    </row>
    <row r="59" spans="1:4" ht="21">
      <c r="A59" s="2"/>
      <c r="B59" s="2"/>
      <c r="C59" s="3"/>
      <c r="D59" s="3"/>
    </row>
    <row r="60" spans="1:4" ht="21">
      <c r="A60" s="2" t="s">
        <v>63</v>
      </c>
      <c r="B60" s="2" t="s">
        <v>64</v>
      </c>
      <c r="C60" s="3">
        <f>D61+D62+D63</f>
        <v>1120000</v>
      </c>
      <c r="D60" s="3"/>
    </row>
    <row r="61" spans="1:4" ht="21">
      <c r="A61" s="2"/>
      <c r="B61" s="2" t="s">
        <v>51</v>
      </c>
      <c r="C61" s="3"/>
      <c r="D61" s="3">
        <v>1000000</v>
      </c>
    </row>
    <row r="62" spans="1:4" ht="21">
      <c r="A62" s="2"/>
      <c r="B62" s="2" t="s">
        <v>60</v>
      </c>
      <c r="C62" s="3"/>
      <c r="D62" s="3">
        <v>50000</v>
      </c>
    </row>
    <row r="63" spans="1:4" ht="21">
      <c r="A63" s="2"/>
      <c r="B63" s="2" t="s">
        <v>48</v>
      </c>
      <c r="C63" s="3"/>
      <c r="D63" s="3">
        <v>70000</v>
      </c>
    </row>
    <row r="64" spans="1:4" ht="21">
      <c r="A64" s="2"/>
      <c r="B64" s="2"/>
      <c r="C64" s="3"/>
      <c r="D64" s="3"/>
    </row>
    <row r="65" spans="1:8" ht="21">
      <c r="A65" s="2"/>
      <c r="B65" s="2" t="s">
        <v>57</v>
      </c>
      <c r="C65" s="3">
        <f>D48</f>
        <v>100000</v>
      </c>
      <c r="D65" s="3"/>
    </row>
    <row r="66" spans="1:8" ht="21">
      <c r="A66" s="2"/>
      <c r="B66" s="2" t="s">
        <v>59</v>
      </c>
      <c r="C66" s="3">
        <f>D51</f>
        <v>10800</v>
      </c>
      <c r="D66" s="3"/>
    </row>
    <row r="67" spans="1:8" ht="21">
      <c r="A67" s="2"/>
      <c r="B67" s="2" t="s">
        <v>65</v>
      </c>
      <c r="C67" s="3">
        <v>85000</v>
      </c>
      <c r="D67" s="3"/>
    </row>
    <row r="68" spans="1:8" ht="21">
      <c r="A68" s="2"/>
      <c r="B68" s="2" t="s">
        <v>64</v>
      </c>
      <c r="C68" s="3"/>
      <c r="D68" s="3">
        <f>C65+C66+C67</f>
        <v>195800</v>
      </c>
    </row>
    <row r="69" spans="1:8">
      <c r="A69" s="1"/>
      <c r="B69" s="1"/>
      <c r="C69" s="1"/>
      <c r="D69" s="1"/>
      <c r="E69" s="1"/>
      <c r="F69" s="1"/>
      <c r="G69" s="1"/>
      <c r="H69" s="1"/>
    </row>
    <row r="70" spans="1:8" ht="21">
      <c r="A70" s="2" t="s">
        <v>66</v>
      </c>
    </row>
    <row r="71" spans="1:8" ht="63">
      <c r="E71" s="2" t="s">
        <v>68</v>
      </c>
      <c r="F71" s="3" t="s">
        <v>67</v>
      </c>
    </row>
    <row r="72" spans="1:8" ht="21">
      <c r="E72" s="2" t="s">
        <v>69</v>
      </c>
      <c r="F72" s="3" t="s">
        <v>70</v>
      </c>
    </row>
    <row r="73" spans="1:8" ht="21">
      <c r="E73" s="2"/>
      <c r="F73" s="3"/>
    </row>
    <row r="74" spans="1:8" ht="42">
      <c r="E74" s="2" t="s">
        <v>71</v>
      </c>
      <c r="F74" s="3" t="s">
        <v>72</v>
      </c>
    </row>
    <row r="75" spans="1:8" ht="21">
      <c r="A75" s="2" t="s">
        <v>79</v>
      </c>
      <c r="B75" s="2" t="s">
        <v>80</v>
      </c>
      <c r="C75" s="2" t="s">
        <v>81</v>
      </c>
      <c r="E75" s="2"/>
      <c r="F75" s="3"/>
    </row>
    <row r="76" spans="1:8" ht="21">
      <c r="A76" s="2" t="s">
        <v>11</v>
      </c>
      <c r="B76" s="3">
        <v>500000</v>
      </c>
      <c r="E76" s="2"/>
      <c r="F76" s="3"/>
    </row>
    <row r="77" spans="1:8" ht="21">
      <c r="A77" s="2" t="s">
        <v>82</v>
      </c>
      <c r="B77" s="3">
        <v>600000</v>
      </c>
      <c r="E77" s="2" t="s">
        <v>73</v>
      </c>
      <c r="F77" s="3" t="s">
        <v>74</v>
      </c>
    </row>
    <row r="78" spans="1:8" ht="21">
      <c r="A78" s="2" t="s">
        <v>87</v>
      </c>
      <c r="B78" s="3" t="s">
        <v>88</v>
      </c>
      <c r="E78" s="2" t="s">
        <v>93</v>
      </c>
      <c r="F78" s="3" t="s">
        <v>75</v>
      </c>
    </row>
    <row r="79" spans="1:8" ht="21">
      <c r="A79" s="2" t="s">
        <v>89</v>
      </c>
      <c r="B79" s="3" t="s">
        <v>90</v>
      </c>
      <c r="E79" s="2"/>
      <c r="F79" s="3"/>
    </row>
    <row r="80" spans="1:8" ht="21">
      <c r="A80" s="2" t="s">
        <v>83</v>
      </c>
      <c r="B80" s="3">
        <v>1000000</v>
      </c>
      <c r="E80" s="2" t="s">
        <v>76</v>
      </c>
      <c r="F80" s="3" t="s">
        <v>77</v>
      </c>
    </row>
    <row r="81" spans="1:6" ht="21">
      <c r="A81" s="2" t="s">
        <v>84</v>
      </c>
      <c r="B81" s="5">
        <v>-50000</v>
      </c>
      <c r="E81" s="2" t="s">
        <v>94</v>
      </c>
      <c r="F81" s="3" t="s">
        <v>78</v>
      </c>
    </row>
    <row r="82" spans="1:6" ht="21">
      <c r="A82" s="2" t="s">
        <v>85</v>
      </c>
      <c r="B82" s="3">
        <v>2500000</v>
      </c>
      <c r="E82" s="2"/>
      <c r="F82" s="3"/>
    </row>
    <row r="83" spans="1:6" ht="21">
      <c r="A83" s="2" t="s">
        <v>86</v>
      </c>
      <c r="B83" s="5">
        <v>-115000</v>
      </c>
      <c r="E83" s="2"/>
      <c r="F83" s="3"/>
    </row>
    <row r="84" spans="1:6" ht="21">
      <c r="A84" s="2"/>
      <c r="E84" s="2"/>
      <c r="F84" s="3"/>
    </row>
    <row r="85" spans="1:6" ht="21">
      <c r="A85" s="2" t="s">
        <v>55</v>
      </c>
      <c r="C85" s="3">
        <v>2000000</v>
      </c>
      <c r="E85" s="2" t="s">
        <v>95</v>
      </c>
      <c r="F85" s="3"/>
    </row>
    <row r="86" spans="1:6" ht="42">
      <c r="A86" s="2" t="s">
        <v>91</v>
      </c>
      <c r="C86" s="3" t="s">
        <v>97</v>
      </c>
      <c r="E86" s="2" t="s">
        <v>96</v>
      </c>
      <c r="F86" s="3" t="s">
        <v>98</v>
      </c>
    </row>
    <row r="87" spans="1:6" ht="21">
      <c r="A87" s="2"/>
      <c r="C87" s="3"/>
      <c r="F87" s="3"/>
    </row>
    <row r="88" spans="1:6" ht="21">
      <c r="A88" s="2" t="s">
        <v>92</v>
      </c>
      <c r="B88" s="3">
        <f>B76+B77+B80+B82+B81+B83+180000+70000</f>
        <v>4685000</v>
      </c>
      <c r="C88" s="3">
        <f>2000000+2685000</f>
        <v>4685000</v>
      </c>
      <c r="F88" s="3"/>
    </row>
  </sheetData>
  <mergeCells count="2">
    <mergeCell ref="F33:H33"/>
    <mergeCell ref="C33:E3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bashir oladi</dc:creator>
  <cp:lastModifiedBy>bashir oladi</cp:lastModifiedBy>
  <dcterms:created xsi:type="dcterms:W3CDTF">2015-06-11T11:58:43Z</dcterms:created>
  <dcterms:modified xsi:type="dcterms:W3CDTF">2015-06-11T13:17:36Z</dcterms:modified>
</cp:coreProperties>
</file>