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\adnan\مدیریت توسعه\احکام\محاسبه احکام مطابق 87\"/>
    </mc:Choice>
  </mc:AlternateContent>
  <bookViews>
    <workbookView xWindow="480" yWindow="135" windowWidth="15480" windowHeight="8190" activeTab="1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" i="1"/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" i="1"/>
</calcChain>
</file>

<file path=xl/sharedStrings.xml><?xml version="1.0" encoding="utf-8"?>
<sst xmlns="http://schemas.openxmlformats.org/spreadsheetml/2006/main" count="23" uniqueCount="23">
  <si>
    <t>گروه</t>
  </si>
  <si>
    <t>امتیاز</t>
  </si>
  <si>
    <t>سال70=100</t>
  </si>
  <si>
    <t>سال74=120</t>
  </si>
  <si>
    <t>سال 75=140</t>
  </si>
  <si>
    <t>سال 76=160</t>
  </si>
  <si>
    <t>سال77=180</t>
  </si>
  <si>
    <t>سال 78=200</t>
  </si>
  <si>
    <t>سال79=230</t>
  </si>
  <si>
    <t>سال 83=350</t>
  </si>
  <si>
    <t>سال 84=380</t>
  </si>
  <si>
    <t>سال 85=432</t>
  </si>
  <si>
    <t>سال 86=454</t>
  </si>
  <si>
    <t>سال 87=490</t>
  </si>
  <si>
    <t>سال 88=600</t>
  </si>
  <si>
    <t>سال 89=636</t>
  </si>
  <si>
    <t>سال 90=700</t>
  </si>
  <si>
    <t>سال 91=805</t>
  </si>
  <si>
    <t>سال 82=320</t>
  </si>
  <si>
    <t>سال  81=290</t>
  </si>
  <si>
    <t>سال80 =260</t>
  </si>
  <si>
    <t>سال92=1006</t>
  </si>
  <si>
    <r>
      <t xml:space="preserve">دولت هر سال با توجه به شاخص هزينه زندگي ، ضريب حقوق كاركنان را تعيين و ابلاغ مي نمايد كه در سال </t>
    </r>
    <r>
      <rPr>
        <b/>
        <sz val="10"/>
        <color rgb="FF000000"/>
        <rFont val="Arial"/>
        <family val="2"/>
      </rPr>
      <t xml:space="preserve">1386 ، ضريب حقوق جدول نظام هماهنگ ، برابر با </t>
    </r>
    <r>
      <rPr>
        <b/>
        <sz val="10"/>
        <color rgb="FF7F1900"/>
        <rFont val="Arial"/>
        <family val="2"/>
      </rPr>
      <t>454</t>
    </r>
    <r>
      <rPr>
        <b/>
        <sz val="10"/>
        <color rgb="FF000000"/>
        <rFont val="B Titr"/>
        <charset val="178"/>
      </rPr>
      <t xml:space="preserve">مي باشد. بعنوان مثال ، براي مستخدمي كه در گروه </t>
    </r>
    <r>
      <rPr>
        <b/>
        <sz val="10"/>
        <color rgb="FF7F1900"/>
        <rFont val="Arial"/>
        <family val="2"/>
      </rPr>
      <t>8</t>
    </r>
    <r>
      <rPr>
        <b/>
        <sz val="10"/>
        <color rgb="FF000000"/>
        <rFont val="Arial"/>
        <family val="2"/>
      </rPr>
      <t xml:space="preserve"> قرار دارد ، عدد مبنا در جدول فوق </t>
    </r>
    <r>
      <rPr>
        <b/>
        <sz val="10"/>
        <color rgb="FF7F1900"/>
        <rFont val="Arial"/>
        <family val="2"/>
      </rPr>
      <t>810</t>
    </r>
    <r>
      <rPr>
        <b/>
        <sz val="10"/>
        <color rgb="FF000000"/>
        <rFont val="Arial"/>
        <family val="2"/>
      </rPr>
      <t xml:space="preserve"> است كه با ضرب شدن در ضريب حقوق سال 1386 ، حقوق مبناي وي در اين سال برابر با رقم </t>
    </r>
    <r>
      <rPr>
        <b/>
        <sz val="10"/>
        <color rgb="FF7F1900"/>
        <rFont val="Arial"/>
        <family val="2"/>
      </rPr>
      <t>367740</t>
    </r>
    <r>
      <rPr>
        <b/>
        <sz val="10"/>
        <color rgb="FF000000"/>
        <rFont val="Arial"/>
        <family val="2"/>
      </rPr>
      <t xml:space="preserve"> ريال خواهد شد.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</si>
</sst>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B Yagut"/>
      <family val="2"/>
      <charset val="178"/>
    </font>
    <font>
      <sz val="10"/>
      <color theme="1"/>
      <name val="B Titr"/>
      <charset val="178"/>
    </font>
    <font>
      <sz val="8"/>
      <color theme="1"/>
      <name val="B Titr"/>
      <charset val="178"/>
    </font>
    <font>
      <sz val="8"/>
      <color theme="1"/>
      <name val="B Yagut"/>
      <family val="2"/>
      <charset val="178"/>
    </font>
    <font>
      <b/>
      <sz val="10"/>
      <color rgb="FF000000"/>
      <name val="B Titr"/>
      <charset val="178"/>
    </font>
    <font>
      <b/>
      <sz val="10"/>
      <color rgb="FF000000"/>
      <name val="Arial"/>
      <family val="2"/>
    </font>
    <font>
      <b/>
      <sz val="10"/>
      <color rgb="FF7F19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/>
    <xf numFmtId="0" fontId="0" fillId="3" borderId="1" xfId="0" applyFill="1" applyBorder="1"/>
    <xf numFmtId="0" fontId="4" fillId="0" borderId="2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pane ySplit="1" topLeftCell="A2" activePane="bottomLeft" state="frozen"/>
      <selection pane="bottomLeft" activeCell="A22" sqref="A22:S23"/>
    </sheetView>
  </sheetViews>
  <sheetFormatPr defaultRowHeight="20.25" x14ac:dyDescent="0.55000000000000004"/>
  <cols>
    <col min="1" max="1" width="4.125" customWidth="1"/>
    <col min="2" max="2" width="4.75" style="3" customWidth="1"/>
    <col min="3" max="3" width="7.5" style="1" customWidth="1"/>
    <col min="4" max="4" width="7.5" style="4" customWidth="1"/>
    <col min="5" max="5" width="7.5" style="1" customWidth="1"/>
    <col min="6" max="6" width="7.5" style="4" customWidth="1"/>
    <col min="7" max="7" width="7.5" style="1" customWidth="1"/>
    <col min="8" max="8" width="7.5" style="4" customWidth="1"/>
    <col min="9" max="9" width="7.5" style="1" customWidth="1"/>
    <col min="10" max="10" width="7.5" style="4" customWidth="1"/>
    <col min="11" max="11" width="7.5" style="1" customWidth="1"/>
    <col min="12" max="12" width="7.5" style="4" customWidth="1"/>
    <col min="13" max="13" width="7.5" style="1" customWidth="1"/>
    <col min="14" max="14" width="7.5" style="4" customWidth="1"/>
    <col min="15" max="15" width="7.5" style="1" customWidth="1"/>
    <col min="16" max="16" width="7.5" style="4" customWidth="1"/>
    <col min="17" max="17" width="7.5" style="1" customWidth="1"/>
    <col min="18" max="18" width="7.5" style="4" customWidth="1"/>
    <col min="19" max="19" width="8.75" style="1" customWidth="1"/>
    <col min="20" max="20" width="8.375" style="4" customWidth="1"/>
    <col min="21" max="21" width="9" style="1" customWidth="1"/>
    <col min="22" max="22" width="9" style="3"/>
  </cols>
  <sheetData>
    <row r="1" spans="1:22" s="15" customFormat="1" ht="36" x14ac:dyDescent="0.4">
      <c r="A1" s="11" t="s">
        <v>0</v>
      </c>
      <c r="B1" s="12" t="s">
        <v>1</v>
      </c>
      <c r="C1" s="13" t="s">
        <v>2</v>
      </c>
      <c r="D1" s="14" t="s">
        <v>3</v>
      </c>
      <c r="E1" s="13" t="s">
        <v>4</v>
      </c>
      <c r="F1" s="14" t="s">
        <v>5</v>
      </c>
      <c r="G1" s="13" t="s">
        <v>6</v>
      </c>
      <c r="H1" s="14" t="s">
        <v>7</v>
      </c>
      <c r="I1" s="13" t="s">
        <v>8</v>
      </c>
      <c r="J1" s="14" t="s">
        <v>20</v>
      </c>
      <c r="K1" s="13" t="s">
        <v>19</v>
      </c>
      <c r="L1" s="14" t="s">
        <v>18</v>
      </c>
      <c r="M1" s="13" t="s">
        <v>9</v>
      </c>
      <c r="N1" s="14" t="s">
        <v>10</v>
      </c>
      <c r="O1" s="13" t="s">
        <v>11</v>
      </c>
      <c r="P1" s="14" t="s">
        <v>12</v>
      </c>
      <c r="Q1" s="13" t="s">
        <v>13</v>
      </c>
      <c r="R1" s="14" t="s">
        <v>14</v>
      </c>
      <c r="S1" s="13" t="s">
        <v>15</v>
      </c>
      <c r="T1" s="14" t="s">
        <v>16</v>
      </c>
      <c r="U1" s="13" t="s">
        <v>17</v>
      </c>
      <c r="V1" s="16" t="s">
        <v>21</v>
      </c>
    </row>
    <row r="2" spans="1:22" s="2" customFormat="1" x14ac:dyDescent="0.55000000000000004">
      <c r="A2" s="9">
        <v>1</v>
      </c>
      <c r="B2" s="6">
        <v>400</v>
      </c>
      <c r="C2" s="10">
        <f>B2*100</f>
        <v>40000</v>
      </c>
      <c r="D2" s="8">
        <f>B2*120</f>
        <v>48000</v>
      </c>
      <c r="E2" s="10">
        <f>B2*140</f>
        <v>56000</v>
      </c>
      <c r="F2" s="8">
        <f>B2*160</f>
        <v>64000</v>
      </c>
      <c r="G2" s="10">
        <f>B2*180</f>
        <v>72000</v>
      </c>
      <c r="H2" s="8">
        <f>B2*200</f>
        <v>80000</v>
      </c>
      <c r="I2" s="10">
        <f>B2*230</f>
        <v>92000</v>
      </c>
      <c r="J2" s="8">
        <f>B2*260</f>
        <v>104000</v>
      </c>
      <c r="K2" s="10">
        <f>B2*290</f>
        <v>116000</v>
      </c>
      <c r="L2" s="8">
        <f>B2*320</f>
        <v>128000</v>
      </c>
      <c r="M2" s="10">
        <f>B2*350</f>
        <v>140000</v>
      </c>
      <c r="N2" s="8">
        <f>B2*380</f>
        <v>152000</v>
      </c>
      <c r="O2" s="10">
        <f>B2*432</f>
        <v>172800</v>
      </c>
      <c r="P2" s="8">
        <f>B2*454</f>
        <v>181600</v>
      </c>
      <c r="Q2" s="10">
        <f>B2*490</f>
        <v>196000</v>
      </c>
      <c r="R2" s="8">
        <f>B2*600</f>
        <v>240000</v>
      </c>
      <c r="S2" s="10">
        <f>B2*636</f>
        <v>254400</v>
      </c>
      <c r="T2" s="8">
        <f>B2*700</f>
        <v>280000</v>
      </c>
      <c r="U2" s="10">
        <f>B2*805</f>
        <v>322000</v>
      </c>
      <c r="V2" s="17">
        <f>B2*1006</f>
        <v>402400</v>
      </c>
    </row>
    <row r="3" spans="1:22" x14ac:dyDescent="0.55000000000000004">
      <c r="A3" s="5">
        <v>2</v>
      </c>
      <c r="B3" s="6">
        <v>450</v>
      </c>
      <c r="C3" s="7">
        <f t="shared" ref="C3:C21" si="0">B3*100</f>
        <v>45000</v>
      </c>
      <c r="D3" s="8">
        <f t="shared" ref="D3:D21" si="1">B3*120</f>
        <v>54000</v>
      </c>
      <c r="E3" s="7">
        <f t="shared" ref="E3:E21" si="2">B3*140</f>
        <v>63000</v>
      </c>
      <c r="F3" s="8">
        <f t="shared" ref="F3:F21" si="3">B3*160</f>
        <v>72000</v>
      </c>
      <c r="G3" s="7">
        <f t="shared" ref="G3:G21" si="4">B3*180</f>
        <v>81000</v>
      </c>
      <c r="H3" s="8">
        <f t="shared" ref="H3:H21" si="5">B3*200</f>
        <v>90000</v>
      </c>
      <c r="I3" s="7">
        <f t="shared" ref="I3:I21" si="6">B3*230</f>
        <v>103500</v>
      </c>
      <c r="J3" s="8">
        <f t="shared" ref="J3:J21" si="7">B3*260</f>
        <v>117000</v>
      </c>
      <c r="K3" s="7">
        <f t="shared" ref="K3:K21" si="8">B3*290</f>
        <v>130500</v>
      </c>
      <c r="L3" s="8">
        <f t="shared" ref="L3:L21" si="9">B3*320</f>
        <v>144000</v>
      </c>
      <c r="M3" s="7">
        <f t="shared" ref="M3:M21" si="10">B3*350</f>
        <v>157500</v>
      </c>
      <c r="N3" s="8">
        <f t="shared" ref="N3:N21" si="11">B3*380</f>
        <v>171000</v>
      </c>
      <c r="O3" s="7">
        <f t="shared" ref="O3:O21" si="12">B3*432</f>
        <v>194400</v>
      </c>
      <c r="P3" s="8">
        <f t="shared" ref="P3:P21" si="13">B3*454</f>
        <v>204300</v>
      </c>
      <c r="Q3" s="7">
        <f t="shared" ref="Q3:Q21" si="14">B3*490</f>
        <v>220500</v>
      </c>
      <c r="R3" s="8">
        <f t="shared" ref="R3:R21" si="15">B3*600</f>
        <v>270000</v>
      </c>
      <c r="S3" s="7">
        <f t="shared" ref="S3:S21" si="16">B3*636</f>
        <v>286200</v>
      </c>
      <c r="T3" s="8">
        <f t="shared" ref="T3:T21" si="17">B3*700</f>
        <v>315000</v>
      </c>
      <c r="U3" s="10">
        <f t="shared" ref="U3:U21" si="18">B3*805</f>
        <v>362250</v>
      </c>
      <c r="V3" s="17">
        <f t="shared" ref="V3:V21" si="19">B3*1006</f>
        <v>452700</v>
      </c>
    </row>
    <row r="4" spans="1:22" s="2" customFormat="1" x14ac:dyDescent="0.55000000000000004">
      <c r="A4" s="9">
        <v>3</v>
      </c>
      <c r="B4" s="6">
        <v>500</v>
      </c>
      <c r="C4" s="10">
        <f t="shared" si="0"/>
        <v>50000</v>
      </c>
      <c r="D4" s="8">
        <f t="shared" si="1"/>
        <v>60000</v>
      </c>
      <c r="E4" s="10">
        <f t="shared" si="2"/>
        <v>70000</v>
      </c>
      <c r="F4" s="8">
        <f t="shared" si="3"/>
        <v>80000</v>
      </c>
      <c r="G4" s="10">
        <f t="shared" si="4"/>
        <v>90000</v>
      </c>
      <c r="H4" s="8">
        <f t="shared" si="5"/>
        <v>100000</v>
      </c>
      <c r="I4" s="10">
        <f t="shared" si="6"/>
        <v>115000</v>
      </c>
      <c r="J4" s="8">
        <f t="shared" si="7"/>
        <v>130000</v>
      </c>
      <c r="K4" s="10">
        <f t="shared" si="8"/>
        <v>145000</v>
      </c>
      <c r="L4" s="8">
        <f t="shared" si="9"/>
        <v>160000</v>
      </c>
      <c r="M4" s="10">
        <f t="shared" si="10"/>
        <v>175000</v>
      </c>
      <c r="N4" s="8">
        <f t="shared" si="11"/>
        <v>190000</v>
      </c>
      <c r="O4" s="10">
        <f t="shared" si="12"/>
        <v>216000</v>
      </c>
      <c r="P4" s="8">
        <f t="shared" si="13"/>
        <v>227000</v>
      </c>
      <c r="Q4" s="10">
        <f t="shared" si="14"/>
        <v>245000</v>
      </c>
      <c r="R4" s="8">
        <f t="shared" si="15"/>
        <v>300000</v>
      </c>
      <c r="S4" s="10">
        <f t="shared" si="16"/>
        <v>318000</v>
      </c>
      <c r="T4" s="8">
        <f t="shared" si="17"/>
        <v>350000</v>
      </c>
      <c r="U4" s="10">
        <f t="shared" si="18"/>
        <v>402500</v>
      </c>
      <c r="V4" s="17">
        <f t="shared" si="19"/>
        <v>503000</v>
      </c>
    </row>
    <row r="5" spans="1:22" x14ac:dyDescent="0.55000000000000004">
      <c r="A5" s="5">
        <v>4</v>
      </c>
      <c r="B5" s="6">
        <v>560</v>
      </c>
      <c r="C5" s="7">
        <f t="shared" si="0"/>
        <v>56000</v>
      </c>
      <c r="D5" s="8">
        <f t="shared" si="1"/>
        <v>67200</v>
      </c>
      <c r="E5" s="7">
        <f t="shared" si="2"/>
        <v>78400</v>
      </c>
      <c r="F5" s="8">
        <f t="shared" si="3"/>
        <v>89600</v>
      </c>
      <c r="G5" s="7">
        <f t="shared" si="4"/>
        <v>100800</v>
      </c>
      <c r="H5" s="8">
        <f t="shared" si="5"/>
        <v>112000</v>
      </c>
      <c r="I5" s="7">
        <f t="shared" si="6"/>
        <v>128800</v>
      </c>
      <c r="J5" s="8">
        <f t="shared" si="7"/>
        <v>145600</v>
      </c>
      <c r="K5" s="7">
        <f t="shared" si="8"/>
        <v>162400</v>
      </c>
      <c r="L5" s="8">
        <f t="shared" si="9"/>
        <v>179200</v>
      </c>
      <c r="M5" s="7">
        <f t="shared" si="10"/>
        <v>196000</v>
      </c>
      <c r="N5" s="8">
        <f t="shared" si="11"/>
        <v>212800</v>
      </c>
      <c r="O5" s="7">
        <f t="shared" si="12"/>
        <v>241920</v>
      </c>
      <c r="P5" s="8">
        <f t="shared" si="13"/>
        <v>254240</v>
      </c>
      <c r="Q5" s="7">
        <f t="shared" si="14"/>
        <v>274400</v>
      </c>
      <c r="R5" s="8">
        <f t="shared" si="15"/>
        <v>336000</v>
      </c>
      <c r="S5" s="7">
        <f t="shared" si="16"/>
        <v>356160</v>
      </c>
      <c r="T5" s="8">
        <f t="shared" si="17"/>
        <v>392000</v>
      </c>
      <c r="U5" s="10">
        <f t="shared" si="18"/>
        <v>450800</v>
      </c>
      <c r="V5" s="17">
        <f t="shared" si="19"/>
        <v>563360</v>
      </c>
    </row>
    <row r="6" spans="1:22" s="2" customFormat="1" x14ac:dyDescent="0.55000000000000004">
      <c r="A6" s="9">
        <v>5</v>
      </c>
      <c r="B6" s="6">
        <v>620</v>
      </c>
      <c r="C6" s="10">
        <f t="shared" si="0"/>
        <v>62000</v>
      </c>
      <c r="D6" s="8">
        <f t="shared" si="1"/>
        <v>74400</v>
      </c>
      <c r="E6" s="10">
        <f t="shared" si="2"/>
        <v>86800</v>
      </c>
      <c r="F6" s="8">
        <f t="shared" si="3"/>
        <v>99200</v>
      </c>
      <c r="G6" s="10">
        <f t="shared" si="4"/>
        <v>111600</v>
      </c>
      <c r="H6" s="8">
        <f t="shared" si="5"/>
        <v>124000</v>
      </c>
      <c r="I6" s="10">
        <f t="shared" si="6"/>
        <v>142600</v>
      </c>
      <c r="J6" s="8">
        <f t="shared" si="7"/>
        <v>161200</v>
      </c>
      <c r="K6" s="10">
        <f t="shared" si="8"/>
        <v>179800</v>
      </c>
      <c r="L6" s="8">
        <f t="shared" si="9"/>
        <v>198400</v>
      </c>
      <c r="M6" s="10">
        <f t="shared" si="10"/>
        <v>217000</v>
      </c>
      <c r="N6" s="8">
        <f t="shared" si="11"/>
        <v>235600</v>
      </c>
      <c r="O6" s="10">
        <f t="shared" si="12"/>
        <v>267840</v>
      </c>
      <c r="P6" s="8">
        <f t="shared" si="13"/>
        <v>281480</v>
      </c>
      <c r="Q6" s="10">
        <f t="shared" si="14"/>
        <v>303800</v>
      </c>
      <c r="R6" s="8">
        <f t="shared" si="15"/>
        <v>372000</v>
      </c>
      <c r="S6" s="10">
        <f t="shared" si="16"/>
        <v>394320</v>
      </c>
      <c r="T6" s="8">
        <f t="shared" si="17"/>
        <v>434000</v>
      </c>
      <c r="U6" s="10">
        <f t="shared" si="18"/>
        <v>499100</v>
      </c>
      <c r="V6" s="17">
        <f t="shared" si="19"/>
        <v>623720</v>
      </c>
    </row>
    <row r="7" spans="1:22" x14ac:dyDescent="0.55000000000000004">
      <c r="A7" s="5">
        <v>6</v>
      </c>
      <c r="B7" s="6">
        <v>680</v>
      </c>
      <c r="C7" s="7">
        <f t="shared" si="0"/>
        <v>68000</v>
      </c>
      <c r="D7" s="8">
        <f t="shared" si="1"/>
        <v>81600</v>
      </c>
      <c r="E7" s="7">
        <f t="shared" si="2"/>
        <v>95200</v>
      </c>
      <c r="F7" s="8">
        <f t="shared" si="3"/>
        <v>108800</v>
      </c>
      <c r="G7" s="7">
        <f t="shared" si="4"/>
        <v>122400</v>
      </c>
      <c r="H7" s="8">
        <f t="shared" si="5"/>
        <v>136000</v>
      </c>
      <c r="I7" s="7">
        <f t="shared" si="6"/>
        <v>156400</v>
      </c>
      <c r="J7" s="8">
        <f t="shared" si="7"/>
        <v>176800</v>
      </c>
      <c r="K7" s="7">
        <f t="shared" si="8"/>
        <v>197200</v>
      </c>
      <c r="L7" s="8">
        <f t="shared" si="9"/>
        <v>217600</v>
      </c>
      <c r="M7" s="7">
        <f t="shared" si="10"/>
        <v>238000</v>
      </c>
      <c r="N7" s="8">
        <f t="shared" si="11"/>
        <v>258400</v>
      </c>
      <c r="O7" s="7">
        <f t="shared" si="12"/>
        <v>293760</v>
      </c>
      <c r="P7" s="8">
        <f t="shared" si="13"/>
        <v>308720</v>
      </c>
      <c r="Q7" s="7">
        <f t="shared" si="14"/>
        <v>333200</v>
      </c>
      <c r="R7" s="8">
        <f t="shared" si="15"/>
        <v>408000</v>
      </c>
      <c r="S7" s="7">
        <f t="shared" si="16"/>
        <v>432480</v>
      </c>
      <c r="T7" s="8">
        <f t="shared" si="17"/>
        <v>476000</v>
      </c>
      <c r="U7" s="10">
        <f t="shared" si="18"/>
        <v>547400</v>
      </c>
      <c r="V7" s="17">
        <f t="shared" si="19"/>
        <v>684080</v>
      </c>
    </row>
    <row r="8" spans="1:22" s="2" customFormat="1" x14ac:dyDescent="0.55000000000000004">
      <c r="A8" s="9">
        <v>7</v>
      </c>
      <c r="B8" s="6">
        <v>740</v>
      </c>
      <c r="C8" s="10">
        <f t="shared" si="0"/>
        <v>74000</v>
      </c>
      <c r="D8" s="8">
        <f t="shared" si="1"/>
        <v>88800</v>
      </c>
      <c r="E8" s="10">
        <f t="shared" si="2"/>
        <v>103600</v>
      </c>
      <c r="F8" s="8">
        <f t="shared" si="3"/>
        <v>118400</v>
      </c>
      <c r="G8" s="10">
        <f t="shared" si="4"/>
        <v>133200</v>
      </c>
      <c r="H8" s="8">
        <f t="shared" si="5"/>
        <v>148000</v>
      </c>
      <c r="I8" s="10">
        <f t="shared" si="6"/>
        <v>170200</v>
      </c>
      <c r="J8" s="8">
        <f t="shared" si="7"/>
        <v>192400</v>
      </c>
      <c r="K8" s="10">
        <f t="shared" si="8"/>
        <v>214600</v>
      </c>
      <c r="L8" s="8">
        <f t="shared" si="9"/>
        <v>236800</v>
      </c>
      <c r="M8" s="10">
        <f t="shared" si="10"/>
        <v>259000</v>
      </c>
      <c r="N8" s="8">
        <f t="shared" si="11"/>
        <v>281200</v>
      </c>
      <c r="O8" s="10">
        <f t="shared" si="12"/>
        <v>319680</v>
      </c>
      <c r="P8" s="8">
        <f t="shared" si="13"/>
        <v>335960</v>
      </c>
      <c r="Q8" s="10">
        <f t="shared" si="14"/>
        <v>362600</v>
      </c>
      <c r="R8" s="8">
        <f t="shared" si="15"/>
        <v>444000</v>
      </c>
      <c r="S8" s="10">
        <f t="shared" si="16"/>
        <v>470640</v>
      </c>
      <c r="T8" s="8">
        <f t="shared" si="17"/>
        <v>518000</v>
      </c>
      <c r="U8" s="10">
        <f t="shared" si="18"/>
        <v>595700</v>
      </c>
      <c r="V8" s="17">
        <f t="shared" si="19"/>
        <v>744440</v>
      </c>
    </row>
    <row r="9" spans="1:22" x14ac:dyDescent="0.55000000000000004">
      <c r="A9" s="5">
        <v>8</v>
      </c>
      <c r="B9" s="6">
        <v>810</v>
      </c>
      <c r="C9" s="7">
        <f t="shared" si="0"/>
        <v>81000</v>
      </c>
      <c r="D9" s="8">
        <f t="shared" si="1"/>
        <v>97200</v>
      </c>
      <c r="E9" s="7">
        <f t="shared" si="2"/>
        <v>113400</v>
      </c>
      <c r="F9" s="8">
        <f t="shared" si="3"/>
        <v>129600</v>
      </c>
      <c r="G9" s="7">
        <f t="shared" si="4"/>
        <v>145800</v>
      </c>
      <c r="H9" s="8">
        <f t="shared" si="5"/>
        <v>162000</v>
      </c>
      <c r="I9" s="7">
        <f t="shared" si="6"/>
        <v>186300</v>
      </c>
      <c r="J9" s="8">
        <f t="shared" si="7"/>
        <v>210600</v>
      </c>
      <c r="K9" s="7">
        <f t="shared" si="8"/>
        <v>234900</v>
      </c>
      <c r="L9" s="8">
        <f t="shared" si="9"/>
        <v>259200</v>
      </c>
      <c r="M9" s="7">
        <f t="shared" si="10"/>
        <v>283500</v>
      </c>
      <c r="N9" s="8">
        <f t="shared" si="11"/>
        <v>307800</v>
      </c>
      <c r="O9" s="7">
        <f t="shared" si="12"/>
        <v>349920</v>
      </c>
      <c r="P9" s="8">
        <f t="shared" si="13"/>
        <v>367740</v>
      </c>
      <c r="Q9" s="7">
        <f t="shared" si="14"/>
        <v>396900</v>
      </c>
      <c r="R9" s="8">
        <f t="shared" si="15"/>
        <v>486000</v>
      </c>
      <c r="S9" s="7">
        <f t="shared" si="16"/>
        <v>515160</v>
      </c>
      <c r="T9" s="8">
        <f t="shared" si="17"/>
        <v>567000</v>
      </c>
      <c r="U9" s="10">
        <f t="shared" si="18"/>
        <v>652050</v>
      </c>
      <c r="V9" s="17">
        <f t="shared" si="19"/>
        <v>814860</v>
      </c>
    </row>
    <row r="10" spans="1:22" s="2" customFormat="1" x14ac:dyDescent="0.55000000000000004">
      <c r="A10" s="9">
        <v>9</v>
      </c>
      <c r="B10" s="6">
        <v>880</v>
      </c>
      <c r="C10" s="10">
        <f t="shared" si="0"/>
        <v>88000</v>
      </c>
      <c r="D10" s="8">
        <f t="shared" si="1"/>
        <v>105600</v>
      </c>
      <c r="E10" s="10">
        <f t="shared" si="2"/>
        <v>123200</v>
      </c>
      <c r="F10" s="8">
        <f t="shared" si="3"/>
        <v>140800</v>
      </c>
      <c r="G10" s="10">
        <f t="shared" si="4"/>
        <v>158400</v>
      </c>
      <c r="H10" s="8">
        <f t="shared" si="5"/>
        <v>176000</v>
      </c>
      <c r="I10" s="10">
        <f t="shared" si="6"/>
        <v>202400</v>
      </c>
      <c r="J10" s="8">
        <f t="shared" si="7"/>
        <v>228800</v>
      </c>
      <c r="K10" s="10">
        <f t="shared" si="8"/>
        <v>255200</v>
      </c>
      <c r="L10" s="8">
        <f t="shared" si="9"/>
        <v>281600</v>
      </c>
      <c r="M10" s="10">
        <f t="shared" si="10"/>
        <v>308000</v>
      </c>
      <c r="N10" s="8">
        <f t="shared" si="11"/>
        <v>334400</v>
      </c>
      <c r="O10" s="10">
        <f t="shared" si="12"/>
        <v>380160</v>
      </c>
      <c r="P10" s="8">
        <f t="shared" si="13"/>
        <v>399520</v>
      </c>
      <c r="Q10" s="10">
        <f t="shared" si="14"/>
        <v>431200</v>
      </c>
      <c r="R10" s="8">
        <f t="shared" si="15"/>
        <v>528000</v>
      </c>
      <c r="S10" s="10">
        <f t="shared" si="16"/>
        <v>559680</v>
      </c>
      <c r="T10" s="8">
        <f t="shared" si="17"/>
        <v>616000</v>
      </c>
      <c r="U10" s="10">
        <f t="shared" si="18"/>
        <v>708400</v>
      </c>
      <c r="V10" s="17">
        <f t="shared" si="19"/>
        <v>885280</v>
      </c>
    </row>
    <row r="11" spans="1:22" x14ac:dyDescent="0.55000000000000004">
      <c r="A11" s="5">
        <v>10</v>
      </c>
      <c r="B11" s="6">
        <v>950</v>
      </c>
      <c r="C11" s="7">
        <f t="shared" si="0"/>
        <v>95000</v>
      </c>
      <c r="D11" s="8">
        <f t="shared" si="1"/>
        <v>114000</v>
      </c>
      <c r="E11" s="7">
        <f t="shared" si="2"/>
        <v>133000</v>
      </c>
      <c r="F11" s="8">
        <f t="shared" si="3"/>
        <v>152000</v>
      </c>
      <c r="G11" s="7">
        <f t="shared" si="4"/>
        <v>171000</v>
      </c>
      <c r="H11" s="8">
        <f t="shared" si="5"/>
        <v>190000</v>
      </c>
      <c r="I11" s="7">
        <f t="shared" si="6"/>
        <v>218500</v>
      </c>
      <c r="J11" s="8">
        <f t="shared" si="7"/>
        <v>247000</v>
      </c>
      <c r="K11" s="7">
        <f t="shared" si="8"/>
        <v>275500</v>
      </c>
      <c r="L11" s="8">
        <f t="shared" si="9"/>
        <v>304000</v>
      </c>
      <c r="M11" s="7">
        <f t="shared" si="10"/>
        <v>332500</v>
      </c>
      <c r="N11" s="8">
        <f t="shared" si="11"/>
        <v>361000</v>
      </c>
      <c r="O11" s="7">
        <f t="shared" si="12"/>
        <v>410400</v>
      </c>
      <c r="P11" s="8">
        <f t="shared" si="13"/>
        <v>431300</v>
      </c>
      <c r="Q11" s="7">
        <f t="shared" si="14"/>
        <v>465500</v>
      </c>
      <c r="R11" s="8">
        <f t="shared" si="15"/>
        <v>570000</v>
      </c>
      <c r="S11" s="7">
        <f t="shared" si="16"/>
        <v>604200</v>
      </c>
      <c r="T11" s="8">
        <f t="shared" si="17"/>
        <v>665000</v>
      </c>
      <c r="U11" s="10">
        <f t="shared" si="18"/>
        <v>764750</v>
      </c>
      <c r="V11" s="17">
        <f t="shared" si="19"/>
        <v>955700</v>
      </c>
    </row>
    <row r="12" spans="1:22" s="2" customFormat="1" x14ac:dyDescent="0.55000000000000004">
      <c r="A12" s="9">
        <v>11</v>
      </c>
      <c r="B12" s="6">
        <v>1020</v>
      </c>
      <c r="C12" s="10">
        <f t="shared" si="0"/>
        <v>102000</v>
      </c>
      <c r="D12" s="8">
        <f t="shared" si="1"/>
        <v>122400</v>
      </c>
      <c r="E12" s="10">
        <f t="shared" si="2"/>
        <v>142800</v>
      </c>
      <c r="F12" s="8">
        <f t="shared" si="3"/>
        <v>163200</v>
      </c>
      <c r="G12" s="10">
        <f t="shared" si="4"/>
        <v>183600</v>
      </c>
      <c r="H12" s="8">
        <f t="shared" si="5"/>
        <v>204000</v>
      </c>
      <c r="I12" s="10">
        <f t="shared" si="6"/>
        <v>234600</v>
      </c>
      <c r="J12" s="8">
        <f t="shared" si="7"/>
        <v>265200</v>
      </c>
      <c r="K12" s="10">
        <f t="shared" si="8"/>
        <v>295800</v>
      </c>
      <c r="L12" s="8">
        <f t="shared" si="9"/>
        <v>326400</v>
      </c>
      <c r="M12" s="10">
        <f t="shared" si="10"/>
        <v>357000</v>
      </c>
      <c r="N12" s="8">
        <f t="shared" si="11"/>
        <v>387600</v>
      </c>
      <c r="O12" s="10">
        <f t="shared" si="12"/>
        <v>440640</v>
      </c>
      <c r="P12" s="8">
        <f t="shared" si="13"/>
        <v>463080</v>
      </c>
      <c r="Q12" s="10">
        <f t="shared" si="14"/>
        <v>499800</v>
      </c>
      <c r="R12" s="8">
        <f t="shared" si="15"/>
        <v>612000</v>
      </c>
      <c r="S12" s="10">
        <f t="shared" si="16"/>
        <v>648720</v>
      </c>
      <c r="T12" s="8">
        <f t="shared" si="17"/>
        <v>714000</v>
      </c>
      <c r="U12" s="10">
        <f t="shared" si="18"/>
        <v>821100</v>
      </c>
      <c r="V12" s="17">
        <f t="shared" si="19"/>
        <v>1026120</v>
      </c>
    </row>
    <row r="13" spans="1:22" x14ac:dyDescent="0.55000000000000004">
      <c r="A13" s="5">
        <v>12</v>
      </c>
      <c r="B13" s="6">
        <v>1090</v>
      </c>
      <c r="C13" s="7">
        <f t="shared" si="0"/>
        <v>109000</v>
      </c>
      <c r="D13" s="8">
        <f t="shared" si="1"/>
        <v>130800</v>
      </c>
      <c r="E13" s="7">
        <f t="shared" si="2"/>
        <v>152600</v>
      </c>
      <c r="F13" s="8">
        <f t="shared" si="3"/>
        <v>174400</v>
      </c>
      <c r="G13" s="7">
        <f t="shared" si="4"/>
        <v>196200</v>
      </c>
      <c r="H13" s="8">
        <f t="shared" si="5"/>
        <v>218000</v>
      </c>
      <c r="I13" s="7">
        <f t="shared" si="6"/>
        <v>250700</v>
      </c>
      <c r="J13" s="8">
        <f t="shared" si="7"/>
        <v>283400</v>
      </c>
      <c r="K13" s="7">
        <f t="shared" si="8"/>
        <v>316100</v>
      </c>
      <c r="L13" s="8">
        <f t="shared" si="9"/>
        <v>348800</v>
      </c>
      <c r="M13" s="7">
        <f t="shared" si="10"/>
        <v>381500</v>
      </c>
      <c r="N13" s="8">
        <f t="shared" si="11"/>
        <v>414200</v>
      </c>
      <c r="O13" s="7">
        <f t="shared" si="12"/>
        <v>470880</v>
      </c>
      <c r="P13" s="8">
        <f t="shared" si="13"/>
        <v>494860</v>
      </c>
      <c r="Q13" s="7">
        <f t="shared" si="14"/>
        <v>534100</v>
      </c>
      <c r="R13" s="8">
        <f t="shared" si="15"/>
        <v>654000</v>
      </c>
      <c r="S13" s="7">
        <f t="shared" si="16"/>
        <v>693240</v>
      </c>
      <c r="T13" s="8">
        <f t="shared" si="17"/>
        <v>763000</v>
      </c>
      <c r="U13" s="10">
        <f t="shared" si="18"/>
        <v>877450</v>
      </c>
      <c r="V13" s="17">
        <f t="shared" si="19"/>
        <v>1096540</v>
      </c>
    </row>
    <row r="14" spans="1:22" s="2" customFormat="1" x14ac:dyDescent="0.55000000000000004">
      <c r="A14" s="9">
        <v>13</v>
      </c>
      <c r="B14" s="6">
        <v>1160</v>
      </c>
      <c r="C14" s="10">
        <f t="shared" si="0"/>
        <v>116000</v>
      </c>
      <c r="D14" s="8">
        <f t="shared" si="1"/>
        <v>139200</v>
      </c>
      <c r="E14" s="10">
        <f t="shared" si="2"/>
        <v>162400</v>
      </c>
      <c r="F14" s="8">
        <f t="shared" si="3"/>
        <v>185600</v>
      </c>
      <c r="G14" s="10">
        <f t="shared" si="4"/>
        <v>208800</v>
      </c>
      <c r="H14" s="8">
        <f t="shared" si="5"/>
        <v>232000</v>
      </c>
      <c r="I14" s="10">
        <f t="shared" si="6"/>
        <v>266800</v>
      </c>
      <c r="J14" s="8">
        <f t="shared" si="7"/>
        <v>301600</v>
      </c>
      <c r="K14" s="10">
        <f t="shared" si="8"/>
        <v>336400</v>
      </c>
      <c r="L14" s="8">
        <f t="shared" si="9"/>
        <v>371200</v>
      </c>
      <c r="M14" s="10">
        <f t="shared" si="10"/>
        <v>406000</v>
      </c>
      <c r="N14" s="8">
        <f t="shared" si="11"/>
        <v>440800</v>
      </c>
      <c r="O14" s="10">
        <f t="shared" si="12"/>
        <v>501120</v>
      </c>
      <c r="P14" s="8">
        <f t="shared" si="13"/>
        <v>526640</v>
      </c>
      <c r="Q14" s="10">
        <f t="shared" si="14"/>
        <v>568400</v>
      </c>
      <c r="R14" s="8">
        <f t="shared" si="15"/>
        <v>696000</v>
      </c>
      <c r="S14" s="10">
        <f t="shared" si="16"/>
        <v>737760</v>
      </c>
      <c r="T14" s="8">
        <f t="shared" si="17"/>
        <v>812000</v>
      </c>
      <c r="U14" s="10">
        <f t="shared" si="18"/>
        <v>933800</v>
      </c>
      <c r="V14" s="17">
        <f t="shared" si="19"/>
        <v>1166960</v>
      </c>
    </row>
    <row r="15" spans="1:22" x14ac:dyDescent="0.55000000000000004">
      <c r="A15" s="5">
        <v>14</v>
      </c>
      <c r="B15" s="6">
        <v>1230</v>
      </c>
      <c r="C15" s="7">
        <f t="shared" si="0"/>
        <v>123000</v>
      </c>
      <c r="D15" s="8">
        <f t="shared" si="1"/>
        <v>147600</v>
      </c>
      <c r="E15" s="7">
        <f t="shared" si="2"/>
        <v>172200</v>
      </c>
      <c r="F15" s="8">
        <f t="shared" si="3"/>
        <v>196800</v>
      </c>
      <c r="G15" s="7">
        <f t="shared" si="4"/>
        <v>221400</v>
      </c>
      <c r="H15" s="8">
        <f t="shared" si="5"/>
        <v>246000</v>
      </c>
      <c r="I15" s="7">
        <f t="shared" si="6"/>
        <v>282900</v>
      </c>
      <c r="J15" s="8">
        <f t="shared" si="7"/>
        <v>319800</v>
      </c>
      <c r="K15" s="7">
        <f t="shared" si="8"/>
        <v>356700</v>
      </c>
      <c r="L15" s="8">
        <f t="shared" si="9"/>
        <v>393600</v>
      </c>
      <c r="M15" s="7">
        <f t="shared" si="10"/>
        <v>430500</v>
      </c>
      <c r="N15" s="8">
        <f t="shared" si="11"/>
        <v>467400</v>
      </c>
      <c r="O15" s="7">
        <f t="shared" si="12"/>
        <v>531360</v>
      </c>
      <c r="P15" s="8">
        <f t="shared" si="13"/>
        <v>558420</v>
      </c>
      <c r="Q15" s="7">
        <f t="shared" si="14"/>
        <v>602700</v>
      </c>
      <c r="R15" s="8">
        <f t="shared" si="15"/>
        <v>738000</v>
      </c>
      <c r="S15" s="7">
        <f t="shared" si="16"/>
        <v>782280</v>
      </c>
      <c r="T15" s="8">
        <f t="shared" si="17"/>
        <v>861000</v>
      </c>
      <c r="U15" s="10">
        <f t="shared" si="18"/>
        <v>990150</v>
      </c>
      <c r="V15" s="17">
        <f t="shared" si="19"/>
        <v>1237380</v>
      </c>
    </row>
    <row r="16" spans="1:22" s="2" customFormat="1" x14ac:dyDescent="0.55000000000000004">
      <c r="A16" s="9">
        <v>15</v>
      </c>
      <c r="B16" s="6">
        <v>1300</v>
      </c>
      <c r="C16" s="10">
        <f t="shared" si="0"/>
        <v>130000</v>
      </c>
      <c r="D16" s="8">
        <f t="shared" si="1"/>
        <v>156000</v>
      </c>
      <c r="E16" s="10">
        <f t="shared" si="2"/>
        <v>182000</v>
      </c>
      <c r="F16" s="8">
        <f t="shared" si="3"/>
        <v>208000</v>
      </c>
      <c r="G16" s="10">
        <f t="shared" si="4"/>
        <v>234000</v>
      </c>
      <c r="H16" s="8">
        <f t="shared" si="5"/>
        <v>260000</v>
      </c>
      <c r="I16" s="10">
        <f t="shared" si="6"/>
        <v>299000</v>
      </c>
      <c r="J16" s="8">
        <f t="shared" si="7"/>
        <v>338000</v>
      </c>
      <c r="K16" s="10">
        <f t="shared" si="8"/>
        <v>377000</v>
      </c>
      <c r="L16" s="8">
        <f t="shared" si="9"/>
        <v>416000</v>
      </c>
      <c r="M16" s="10">
        <f t="shared" si="10"/>
        <v>455000</v>
      </c>
      <c r="N16" s="8">
        <f t="shared" si="11"/>
        <v>494000</v>
      </c>
      <c r="O16" s="10">
        <f t="shared" si="12"/>
        <v>561600</v>
      </c>
      <c r="P16" s="8">
        <f t="shared" si="13"/>
        <v>590200</v>
      </c>
      <c r="Q16" s="10">
        <f t="shared" si="14"/>
        <v>637000</v>
      </c>
      <c r="R16" s="8">
        <f t="shared" si="15"/>
        <v>780000</v>
      </c>
      <c r="S16" s="10">
        <f t="shared" si="16"/>
        <v>826800</v>
      </c>
      <c r="T16" s="8">
        <f t="shared" si="17"/>
        <v>910000</v>
      </c>
      <c r="U16" s="10">
        <f t="shared" si="18"/>
        <v>1046500</v>
      </c>
      <c r="V16" s="17">
        <f t="shared" si="19"/>
        <v>1307800</v>
      </c>
    </row>
    <row r="17" spans="1:22" x14ac:dyDescent="0.55000000000000004">
      <c r="A17" s="5">
        <v>16</v>
      </c>
      <c r="B17" s="6">
        <v>1370</v>
      </c>
      <c r="C17" s="7">
        <f t="shared" si="0"/>
        <v>137000</v>
      </c>
      <c r="D17" s="8">
        <f t="shared" si="1"/>
        <v>164400</v>
      </c>
      <c r="E17" s="7">
        <f t="shared" si="2"/>
        <v>191800</v>
      </c>
      <c r="F17" s="8">
        <f t="shared" si="3"/>
        <v>219200</v>
      </c>
      <c r="G17" s="7">
        <f t="shared" si="4"/>
        <v>246600</v>
      </c>
      <c r="H17" s="8">
        <f t="shared" si="5"/>
        <v>274000</v>
      </c>
      <c r="I17" s="7">
        <f t="shared" si="6"/>
        <v>315100</v>
      </c>
      <c r="J17" s="8">
        <f t="shared" si="7"/>
        <v>356200</v>
      </c>
      <c r="K17" s="7">
        <f t="shared" si="8"/>
        <v>397300</v>
      </c>
      <c r="L17" s="8">
        <f t="shared" si="9"/>
        <v>438400</v>
      </c>
      <c r="M17" s="7">
        <f t="shared" si="10"/>
        <v>479500</v>
      </c>
      <c r="N17" s="8">
        <f t="shared" si="11"/>
        <v>520600</v>
      </c>
      <c r="O17" s="7">
        <f t="shared" si="12"/>
        <v>591840</v>
      </c>
      <c r="P17" s="8">
        <f t="shared" si="13"/>
        <v>621980</v>
      </c>
      <c r="Q17" s="7">
        <f t="shared" si="14"/>
        <v>671300</v>
      </c>
      <c r="R17" s="8">
        <f t="shared" si="15"/>
        <v>822000</v>
      </c>
      <c r="S17" s="7">
        <f t="shared" si="16"/>
        <v>871320</v>
      </c>
      <c r="T17" s="8">
        <f t="shared" si="17"/>
        <v>959000</v>
      </c>
      <c r="U17" s="10">
        <f t="shared" si="18"/>
        <v>1102850</v>
      </c>
      <c r="V17" s="17">
        <f t="shared" si="19"/>
        <v>1378220</v>
      </c>
    </row>
    <row r="18" spans="1:22" s="2" customFormat="1" x14ac:dyDescent="0.55000000000000004">
      <c r="A18" s="9">
        <v>17</v>
      </c>
      <c r="B18" s="6">
        <v>1440</v>
      </c>
      <c r="C18" s="10">
        <f t="shared" si="0"/>
        <v>144000</v>
      </c>
      <c r="D18" s="8">
        <f t="shared" si="1"/>
        <v>172800</v>
      </c>
      <c r="E18" s="10">
        <f t="shared" si="2"/>
        <v>201600</v>
      </c>
      <c r="F18" s="8">
        <f t="shared" si="3"/>
        <v>230400</v>
      </c>
      <c r="G18" s="10">
        <f t="shared" si="4"/>
        <v>259200</v>
      </c>
      <c r="H18" s="8">
        <f t="shared" si="5"/>
        <v>288000</v>
      </c>
      <c r="I18" s="10">
        <f t="shared" si="6"/>
        <v>331200</v>
      </c>
      <c r="J18" s="8">
        <f t="shared" si="7"/>
        <v>374400</v>
      </c>
      <c r="K18" s="10">
        <f t="shared" si="8"/>
        <v>417600</v>
      </c>
      <c r="L18" s="8">
        <f t="shared" si="9"/>
        <v>460800</v>
      </c>
      <c r="M18" s="10">
        <f t="shared" si="10"/>
        <v>504000</v>
      </c>
      <c r="N18" s="8">
        <f t="shared" si="11"/>
        <v>547200</v>
      </c>
      <c r="O18" s="10">
        <f t="shared" si="12"/>
        <v>622080</v>
      </c>
      <c r="P18" s="8">
        <f t="shared" si="13"/>
        <v>653760</v>
      </c>
      <c r="Q18" s="10">
        <f t="shared" si="14"/>
        <v>705600</v>
      </c>
      <c r="R18" s="8">
        <f t="shared" si="15"/>
        <v>864000</v>
      </c>
      <c r="S18" s="10">
        <f t="shared" si="16"/>
        <v>915840</v>
      </c>
      <c r="T18" s="8">
        <f t="shared" si="17"/>
        <v>1008000</v>
      </c>
      <c r="U18" s="10">
        <f t="shared" si="18"/>
        <v>1159200</v>
      </c>
      <c r="V18" s="17">
        <f t="shared" si="19"/>
        <v>1448640</v>
      </c>
    </row>
    <row r="19" spans="1:22" x14ac:dyDescent="0.55000000000000004">
      <c r="A19" s="5">
        <v>18</v>
      </c>
      <c r="B19" s="6">
        <v>1510</v>
      </c>
      <c r="C19" s="7">
        <f t="shared" si="0"/>
        <v>151000</v>
      </c>
      <c r="D19" s="8">
        <f t="shared" si="1"/>
        <v>181200</v>
      </c>
      <c r="E19" s="7">
        <f t="shared" si="2"/>
        <v>211400</v>
      </c>
      <c r="F19" s="8">
        <f t="shared" si="3"/>
        <v>241600</v>
      </c>
      <c r="G19" s="7">
        <f t="shared" si="4"/>
        <v>271800</v>
      </c>
      <c r="H19" s="8">
        <f t="shared" si="5"/>
        <v>302000</v>
      </c>
      <c r="I19" s="7">
        <f t="shared" si="6"/>
        <v>347300</v>
      </c>
      <c r="J19" s="8">
        <f t="shared" si="7"/>
        <v>392600</v>
      </c>
      <c r="K19" s="7">
        <f t="shared" si="8"/>
        <v>437900</v>
      </c>
      <c r="L19" s="8">
        <f t="shared" si="9"/>
        <v>483200</v>
      </c>
      <c r="M19" s="7">
        <f t="shared" si="10"/>
        <v>528500</v>
      </c>
      <c r="N19" s="8">
        <f t="shared" si="11"/>
        <v>573800</v>
      </c>
      <c r="O19" s="7">
        <f t="shared" si="12"/>
        <v>652320</v>
      </c>
      <c r="P19" s="8">
        <f t="shared" si="13"/>
        <v>685540</v>
      </c>
      <c r="Q19" s="7">
        <f t="shared" si="14"/>
        <v>739900</v>
      </c>
      <c r="R19" s="8">
        <f t="shared" si="15"/>
        <v>906000</v>
      </c>
      <c r="S19" s="7">
        <f t="shared" si="16"/>
        <v>960360</v>
      </c>
      <c r="T19" s="8">
        <f t="shared" si="17"/>
        <v>1057000</v>
      </c>
      <c r="U19" s="10">
        <f t="shared" si="18"/>
        <v>1215550</v>
      </c>
      <c r="V19" s="17">
        <f t="shared" si="19"/>
        <v>1519060</v>
      </c>
    </row>
    <row r="20" spans="1:22" s="2" customFormat="1" x14ac:dyDescent="0.55000000000000004">
      <c r="A20" s="9">
        <v>19</v>
      </c>
      <c r="B20" s="6">
        <v>1580</v>
      </c>
      <c r="C20" s="10">
        <f t="shared" si="0"/>
        <v>158000</v>
      </c>
      <c r="D20" s="8">
        <f t="shared" si="1"/>
        <v>189600</v>
      </c>
      <c r="E20" s="10">
        <f t="shared" si="2"/>
        <v>221200</v>
      </c>
      <c r="F20" s="8">
        <f t="shared" si="3"/>
        <v>252800</v>
      </c>
      <c r="G20" s="10">
        <f t="shared" si="4"/>
        <v>284400</v>
      </c>
      <c r="H20" s="8">
        <f t="shared" si="5"/>
        <v>316000</v>
      </c>
      <c r="I20" s="10">
        <f t="shared" si="6"/>
        <v>363400</v>
      </c>
      <c r="J20" s="8">
        <f t="shared" si="7"/>
        <v>410800</v>
      </c>
      <c r="K20" s="10">
        <f t="shared" si="8"/>
        <v>458200</v>
      </c>
      <c r="L20" s="8">
        <f t="shared" si="9"/>
        <v>505600</v>
      </c>
      <c r="M20" s="10">
        <f t="shared" si="10"/>
        <v>553000</v>
      </c>
      <c r="N20" s="8">
        <f t="shared" si="11"/>
        <v>600400</v>
      </c>
      <c r="O20" s="10">
        <f t="shared" si="12"/>
        <v>682560</v>
      </c>
      <c r="P20" s="8">
        <f t="shared" si="13"/>
        <v>717320</v>
      </c>
      <c r="Q20" s="10">
        <f t="shared" si="14"/>
        <v>774200</v>
      </c>
      <c r="R20" s="8">
        <f t="shared" si="15"/>
        <v>948000</v>
      </c>
      <c r="S20" s="10">
        <f t="shared" si="16"/>
        <v>1004880</v>
      </c>
      <c r="T20" s="8">
        <f t="shared" si="17"/>
        <v>1106000</v>
      </c>
      <c r="U20" s="10">
        <f t="shared" si="18"/>
        <v>1271900</v>
      </c>
      <c r="V20" s="17">
        <f t="shared" si="19"/>
        <v>1589480</v>
      </c>
    </row>
    <row r="21" spans="1:22" x14ac:dyDescent="0.55000000000000004">
      <c r="A21" s="5">
        <v>20</v>
      </c>
      <c r="B21" s="6">
        <v>1650</v>
      </c>
      <c r="C21" s="7">
        <f t="shared" si="0"/>
        <v>165000</v>
      </c>
      <c r="D21" s="8">
        <f t="shared" si="1"/>
        <v>198000</v>
      </c>
      <c r="E21" s="7">
        <f t="shared" si="2"/>
        <v>231000</v>
      </c>
      <c r="F21" s="8">
        <f t="shared" si="3"/>
        <v>264000</v>
      </c>
      <c r="G21" s="7">
        <f t="shared" si="4"/>
        <v>297000</v>
      </c>
      <c r="H21" s="8">
        <f t="shared" si="5"/>
        <v>330000</v>
      </c>
      <c r="I21" s="7">
        <f t="shared" si="6"/>
        <v>379500</v>
      </c>
      <c r="J21" s="8">
        <f t="shared" si="7"/>
        <v>429000</v>
      </c>
      <c r="K21" s="7">
        <f t="shared" si="8"/>
        <v>478500</v>
      </c>
      <c r="L21" s="8">
        <f t="shared" si="9"/>
        <v>528000</v>
      </c>
      <c r="M21" s="7">
        <f t="shared" si="10"/>
        <v>577500</v>
      </c>
      <c r="N21" s="8">
        <f t="shared" si="11"/>
        <v>627000</v>
      </c>
      <c r="O21" s="7">
        <f t="shared" si="12"/>
        <v>712800</v>
      </c>
      <c r="P21" s="8">
        <f t="shared" si="13"/>
        <v>749100</v>
      </c>
      <c r="Q21" s="7">
        <f t="shared" si="14"/>
        <v>808500</v>
      </c>
      <c r="R21" s="8">
        <f t="shared" si="15"/>
        <v>990000</v>
      </c>
      <c r="S21" s="7">
        <f t="shared" si="16"/>
        <v>1049400</v>
      </c>
      <c r="T21" s="8">
        <f t="shared" si="17"/>
        <v>1155000</v>
      </c>
      <c r="U21" s="10">
        <f t="shared" si="18"/>
        <v>1328250</v>
      </c>
      <c r="V21" s="17">
        <f t="shared" si="19"/>
        <v>1659900</v>
      </c>
    </row>
    <row r="22" spans="1:22" x14ac:dyDescent="0.55000000000000004">
      <c r="A22" s="18" t="s">
        <v>22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22" x14ac:dyDescent="0.55000000000000004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</sheetData>
  <mergeCells count="1">
    <mergeCell ref="A22:S23"/>
  </mergeCells>
  <pageMargins left="0.19685039370078741" right="0.19685039370078741" top="0.98425196850393704" bottom="0.39370078740157483" header="0.31496062992125984" footer="0.31496062992125984"/>
  <pageSetup paperSize="9" orientation="landscape" horizontalDpi="300" verticalDpi="300" r:id="rId1"/>
  <headerFooter>
    <oddHeader>&amp;Cحقوق مبنا در سالهای مختلف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20.25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0.25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فردین وکیلی</cp:lastModifiedBy>
  <cp:lastPrinted>2011-05-17T14:22:41Z</cp:lastPrinted>
  <dcterms:created xsi:type="dcterms:W3CDTF">2010-09-25T14:44:13Z</dcterms:created>
  <dcterms:modified xsi:type="dcterms:W3CDTF">2013-07-31T05:31:15Z</dcterms:modified>
</cp:coreProperties>
</file>